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3"/>
  <workbookPr codeName="ThisWorkbook"/>
  <mc:AlternateContent xmlns:mc="http://schemas.openxmlformats.org/markup-compatibility/2006">
    <mc:Choice Requires="x15">
      <x15ac:absPath xmlns:x15ac="http://schemas.microsoft.com/office/spreadsheetml/2010/11/ac" url="/Users/rograva1/Desktop/Bloomberg/"/>
    </mc:Choice>
  </mc:AlternateContent>
  <xr:revisionPtr revIDLastSave="0" documentId="8_{AA8C08C3-3EE0-434A-B227-00420F2BAE03}" xr6:coauthVersionLast="47" xr6:coauthVersionMax="47" xr10:uidLastSave="{00000000-0000-0000-0000-000000000000}"/>
  <bookViews>
    <workbookView xWindow="-21540" yWindow="-24640" windowWidth="29400" windowHeight="17400" firstSheet="1" activeTab="1" xr2:uid="{00000000-000D-0000-FFFF-FFFF00000000}"/>
  </bookViews>
  <sheets>
    <sheet name="Disclaimer" sheetId="4" r:id="rId1"/>
    <sheet name="README" sheetId="3" r:id="rId2"/>
    <sheet name="Control Panel" sheetId="6" r:id="rId3"/>
    <sheet name="Returns" sheetId="7" r:id="rId4"/>
    <sheet name="Boiler Room" sheetId="5" r:id="rId5"/>
  </sheets>
  <definedNames>
    <definedName name="asset_mu">'Control Panel'!$D$7:$AA$7</definedName>
    <definedName name="asset_names">'Boiler Room'!$C$5:$Z$5</definedName>
    <definedName name="asset_rets_base">Returns!$BG$6:$CD$185</definedName>
    <definedName name="asset_rets_loc">Returns!$B$6:$Y$185</definedName>
    <definedName name="asset_rets_norm">'Boiler Room'!$BH$10:$CE$299</definedName>
    <definedName name="asset_rets_usd">Returns!$AF$6:$BC$185</definedName>
    <definedName name="base_fx_rets">Returns!$BE$6:$BE$185</definedName>
    <definedName name="base_fx_wts">'Control Panel'!$D$35:$G$35</definedName>
    <definedName name="calc_types">'Boiler Room'!$C$4:$AD$4</definedName>
    <definedName name="durations">'Boiler Room'!$C$2:$Z$2</definedName>
    <definedName name="fx_ix">'Boiler Room'!$C$3:$Z$3</definedName>
    <definedName name="fx_mu">'Control Panel'!$D$31:$G$31</definedName>
    <definedName name="fx_names">'Boiler Room'!$AA$5:$AD$5</definedName>
    <definedName name="fx_rets">Returns!$AA$6:$AD$185</definedName>
    <definedName name="fx_rets_norm">'Boiler Room'!$CF$10:$CI$299</definedName>
    <definedName name="glb">'Control Panel'!$AC$45:$AC$66</definedName>
    <definedName name="gub">'Control Panel'!$AE$45:$AE$66</definedName>
    <definedName name="hist_mean_assets">'Boiler Room'!$AF$3:$BC$3</definedName>
    <definedName name="hist_mean_fx">'Boiler Room'!$BD$3:$BG$3</definedName>
    <definedName name="lb">'Control Panel'!$D$41:$AA$41</definedName>
    <definedName name="opt_results">'Control Panel'!$AD$45:$AD$66</definedName>
    <definedName name="opt_wts">'Control Panel'!$D$25:$AA$25</definedName>
    <definedName name="port_ix">'Control Panel'!$A$38</definedName>
    <definedName name="port_names">'Control Panel'!$C$20:$C$24</definedName>
    <definedName name="port_rets">Returns!$CF$6:$CL$185</definedName>
    <definedName name="port_wts">'Control Panel'!$D$20:$AA$26</definedName>
    <definedName name="scen_ix">'Control Panel'!$A$3</definedName>
    <definedName name="scenarios">'Control Panel'!$D$3:$AA$5</definedName>
    <definedName name="solver_adj" localSheetId="2" hidden="1">'Control Panel'!$D$25:$AA$25</definedName>
    <definedName name="solver_cvg" localSheetId="2" hidden="1">0.0001</definedName>
    <definedName name="solver_drv" localSheetId="2" hidden="1">1</definedName>
    <definedName name="solver_eng" localSheetId="2" hidden="1">1</definedName>
    <definedName name="solver_itr" localSheetId="2" hidden="1">2147483647</definedName>
    <definedName name="solver_lhs1" localSheetId="2" hidden="1">'Control Panel'!$Q$31</definedName>
    <definedName name="solver_lhs2" localSheetId="2" hidden="1">'Control Panel'!$AD$45:$AD$66</definedName>
    <definedName name="solver_lhs3" localSheetId="2" hidden="1">'Control Panel'!$AD$45:$AD$66</definedName>
    <definedName name="solver_lhs4" localSheetId="2" hidden="1">'Control Panel'!$D$25:$AA$25</definedName>
    <definedName name="solver_lhs5" localSheetId="2" hidden="1">'Control Panel'!$D$25:$AA$25</definedName>
    <definedName name="solver_lin" localSheetId="2" hidden="1">2</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2</definedName>
    <definedName name="solver_nod" localSheetId="2" hidden="1">2147483647</definedName>
    <definedName name="solver_num" localSheetId="2" hidden="1">5</definedName>
    <definedName name="solver_opt" localSheetId="2" hidden="1">'Control Panel'!$Q$30</definedName>
    <definedName name="solver_pre" localSheetId="2" hidden="1">0.000001</definedName>
    <definedName name="solver_rbv" localSheetId="2" hidden="1">1</definedName>
    <definedName name="solver_rel1" localSheetId="2" hidden="1">1</definedName>
    <definedName name="solver_rel2" localSheetId="2" hidden="1">1</definedName>
    <definedName name="solver_rel3" localSheetId="2" hidden="1">3</definedName>
    <definedName name="solver_rel4" localSheetId="2" hidden="1">1</definedName>
    <definedName name="solver_rel5" localSheetId="2" hidden="1">3</definedName>
    <definedName name="solver_rhs1" localSheetId="2" hidden="1">0.02</definedName>
    <definedName name="solver_rhs2" localSheetId="2" hidden="1">gub</definedName>
    <definedName name="solver_rhs3" localSheetId="2" hidden="1">glb</definedName>
    <definedName name="solver_rhs4" localSheetId="2" hidden="1">ub</definedName>
    <definedName name="solver_rhs5" localSheetId="2" hidden="1">lb</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1</definedName>
    <definedName name="solver_val" localSheetId="2" hidden="1">0</definedName>
    <definedName name="solver_ver" localSheetId="2" hidden="1">2</definedName>
    <definedName name="SpreadsheetBuilder_1" hidden="1">#REF!</definedName>
    <definedName name="ub">'Control Panel'!$D$40:$AA$40</definedName>
    <definedName name="wts">'Control Panel'!$D$38:$AA$38</definedName>
    <definedName name="wts_a">'Control Panel'!$D$21:$AA$21</definedName>
    <definedName name="wts_hedge_a">'Control Panel'!$X$21:$AA$21</definedName>
    <definedName name="yields_now">'Boiler Room'!$C$1:$Z$1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H5" i="5" l="1"/>
  <c r="BI5" i="5"/>
  <c r="BJ5" i="5"/>
  <c r="BK5" i="5"/>
  <c r="BL5" i="5"/>
  <c r="BM5" i="5"/>
  <c r="BN5" i="5"/>
  <c r="BO5" i="5"/>
  <c r="BP5" i="5"/>
  <c r="BQ5" i="5"/>
  <c r="BR5" i="5"/>
  <c r="BS5" i="5"/>
  <c r="BT5" i="5"/>
  <c r="BU5" i="5"/>
  <c r="BV5" i="5"/>
  <c r="BW5" i="5"/>
  <c r="BX5" i="5"/>
  <c r="BY5" i="5"/>
  <c r="BZ5" i="5"/>
  <c r="CA5" i="5"/>
  <c r="CB5" i="5"/>
  <c r="CC5" i="5"/>
  <c r="CD5" i="5"/>
  <c r="CE5" i="5"/>
  <c r="CF5" i="5"/>
  <c r="CG5" i="5"/>
  <c r="CH5" i="5"/>
  <c r="CI5" i="5"/>
  <c r="BH6" i="5"/>
  <c r="BI6" i="5"/>
  <c r="BJ6" i="5"/>
  <c r="BK6" i="5"/>
  <c r="BL6" i="5"/>
  <c r="BM6" i="5"/>
  <c r="BN6" i="5"/>
  <c r="BO6" i="5"/>
  <c r="BP6" i="5"/>
  <c r="BQ6" i="5"/>
  <c r="BR6" i="5"/>
  <c r="BS6" i="5"/>
  <c r="BT6" i="5"/>
  <c r="BU6" i="5"/>
  <c r="BV6" i="5"/>
  <c r="BW6" i="5"/>
  <c r="BX6" i="5"/>
  <c r="BY6" i="5"/>
  <c r="BZ6" i="5"/>
  <c r="CA6" i="5"/>
  <c r="CB6" i="5"/>
  <c r="CC6" i="5"/>
  <c r="CD6" i="5"/>
  <c r="CE6" i="5"/>
  <c r="CF6" i="5"/>
  <c r="CG6" i="5"/>
  <c r="CH6" i="5"/>
  <c r="CI6" i="5"/>
  <c r="AG5" i="5"/>
  <c r="AH5" i="5"/>
  <c r="AI5" i="5"/>
  <c r="AJ5" i="5"/>
  <c r="AK5" i="5"/>
  <c r="AL5" i="5"/>
  <c r="AM5" i="5"/>
  <c r="AN5" i="5"/>
  <c r="AO5" i="5"/>
  <c r="AP5" i="5"/>
  <c r="AQ5" i="5"/>
  <c r="AR5" i="5"/>
  <c r="AS5" i="5"/>
  <c r="AT5" i="5"/>
  <c r="AU5" i="5"/>
  <c r="AV5" i="5"/>
  <c r="AW5" i="5"/>
  <c r="AX5" i="5"/>
  <c r="AY5" i="5"/>
  <c r="AZ5" i="5"/>
  <c r="BA5" i="5"/>
  <c r="BB5" i="5"/>
  <c r="BC5" i="5"/>
  <c r="BD5" i="5"/>
  <c r="BE5" i="5"/>
  <c r="BF5" i="5"/>
  <c r="BG5" i="5"/>
  <c r="AG6" i="5"/>
  <c r="AH6" i="5"/>
  <c r="AI6" i="5"/>
  <c r="AJ6" i="5"/>
  <c r="AK6" i="5"/>
  <c r="AL6" i="5"/>
  <c r="AM6" i="5"/>
  <c r="AN6" i="5"/>
  <c r="AO6" i="5"/>
  <c r="AP6" i="5"/>
  <c r="AQ6" i="5"/>
  <c r="AR6" i="5"/>
  <c r="AS6" i="5"/>
  <c r="AT6" i="5"/>
  <c r="AU6" i="5"/>
  <c r="AV6" i="5"/>
  <c r="AW6" i="5"/>
  <c r="AX6" i="5"/>
  <c r="AY6" i="5"/>
  <c r="AZ6" i="5"/>
  <c r="BA6" i="5"/>
  <c r="BB6" i="5"/>
  <c r="BC6" i="5"/>
  <c r="BD6" i="5"/>
  <c r="BE6" i="5"/>
  <c r="BF6" i="5"/>
  <c r="BG6" i="5"/>
  <c r="AF6" i="5"/>
  <c r="AF5" i="5"/>
  <c r="AD47" i="6"/>
  <c r="D8" i="6" l="1" a="1"/>
  <c r="D8" i="6" s="1"/>
  <c r="E8" i="6"/>
  <c r="F8" i="6"/>
  <c r="G8" i="6"/>
  <c r="H8" i="6"/>
  <c r="I8" i="6"/>
  <c r="J8" i="6"/>
  <c r="K8" i="6"/>
  <c r="L8" i="6"/>
  <c r="M8" i="6"/>
  <c r="N8" i="6"/>
  <c r="O8" i="6"/>
  <c r="Q8" i="6"/>
  <c r="R8" i="6"/>
  <c r="S8" i="6"/>
  <c r="T8" i="6"/>
  <c r="U8" i="6"/>
  <c r="V8" i="6"/>
  <c r="W8" i="6"/>
  <c r="X8" i="6"/>
  <c r="Y8" i="6"/>
  <c r="Z8" i="6"/>
  <c r="AA8" i="6"/>
  <c r="D4" i="6" a="1"/>
  <c r="D4" i="6" s="1"/>
  <c r="H4" i="6"/>
  <c r="I4" i="6"/>
  <c r="J4" i="6"/>
  <c r="K4" i="6"/>
  <c r="L4" i="6"/>
  <c r="M4" i="6"/>
  <c r="N4" i="6"/>
  <c r="O4" i="6"/>
  <c r="T4" i="6"/>
  <c r="U4" i="6"/>
  <c r="V4" i="6"/>
  <c r="W4" i="6"/>
  <c r="X4" i="6"/>
  <c r="Y4" i="6"/>
  <c r="Z4" i="6"/>
  <c r="AA4" i="6"/>
  <c r="P8" i="6" l="1"/>
  <c r="S4" i="6"/>
  <c r="G4" i="6"/>
  <c r="R4" i="6"/>
  <c r="F4" i="6"/>
  <c r="Q4" i="6"/>
  <c r="E4" i="6"/>
  <c r="P4" i="6"/>
  <c r="AC25" i="6" l="1"/>
  <c r="D38" i="6" a="1"/>
  <c r="D38" i="6" s="1"/>
  <c r="C37" i="6" a="1"/>
  <c r="AB21" i="6"/>
  <c r="AB22" i="6"/>
  <c r="AB23" i="6"/>
  <c r="AB24" i="6"/>
  <c r="AB25" i="6"/>
  <c r="AB26" i="6"/>
  <c r="AB20" i="6"/>
  <c r="AB46" i="6"/>
  <c r="AB47" i="6"/>
  <c r="AB48" i="6"/>
  <c r="AB49" i="6"/>
  <c r="AB50" i="6"/>
  <c r="AB51" i="6"/>
  <c r="AB52" i="6"/>
  <c r="AB53" i="6"/>
  <c r="AB54" i="6"/>
  <c r="AB55" i="6"/>
  <c r="AB56" i="6"/>
  <c r="AB57" i="6"/>
  <c r="AB58" i="6"/>
  <c r="AB59" i="6"/>
  <c r="AB60" i="6"/>
  <c r="AB61" i="6"/>
  <c r="AB62" i="6"/>
  <c r="AB63" i="6"/>
  <c r="AB64" i="6"/>
  <c r="AB65" i="6"/>
  <c r="AB66" i="6"/>
  <c r="AB45" i="6"/>
  <c r="D44" i="6" a="1"/>
  <c r="D44" i="6" s="1"/>
  <c r="M26" i="6"/>
  <c r="N26" i="6"/>
  <c r="O26" i="6"/>
  <c r="P26" i="6"/>
  <c r="Q26" i="6"/>
  <c r="R26" i="6"/>
  <c r="S26" i="6"/>
  <c r="T26" i="6"/>
  <c r="U26" i="6"/>
  <c r="V26" i="6"/>
  <c r="W26" i="6"/>
  <c r="X26" i="6"/>
  <c r="Y26" i="6"/>
  <c r="Z26" i="6"/>
  <c r="AA26" i="6"/>
  <c r="D26" i="6"/>
  <c r="E26" i="6"/>
  <c r="F26" i="6"/>
  <c r="G26" i="6"/>
  <c r="H26" i="6"/>
  <c r="I26" i="6"/>
  <c r="J26" i="6"/>
  <c r="K26" i="6"/>
  <c r="L26" i="6"/>
  <c r="E46" i="6"/>
  <c r="F46" i="6"/>
  <c r="G46" i="6"/>
  <c r="H46" i="6"/>
  <c r="I46" i="6"/>
  <c r="J46" i="6"/>
  <c r="K46" i="6"/>
  <c r="L46" i="6"/>
  <c r="M46" i="6"/>
  <c r="N46" i="6"/>
  <c r="O46" i="6"/>
  <c r="P46" i="6"/>
  <c r="Q46" i="6"/>
  <c r="R46" i="6"/>
  <c r="S46" i="6"/>
  <c r="T46" i="6"/>
  <c r="U46" i="6"/>
  <c r="V46" i="6"/>
  <c r="W46" i="6"/>
  <c r="X46" i="6"/>
  <c r="Y46" i="6"/>
  <c r="Z46" i="6"/>
  <c r="AA46" i="6"/>
  <c r="D46" i="6"/>
  <c r="W38" i="6" l="1"/>
  <c r="W42" i="6" s="1"/>
  <c r="R38" i="6"/>
  <c r="R42" i="6" s="1"/>
  <c r="X38" i="6"/>
  <c r="X42" i="6" s="1"/>
  <c r="P38" i="6"/>
  <c r="P42" i="6" s="1"/>
  <c r="O38" i="6"/>
  <c r="O42" i="6" s="1"/>
  <c r="N38" i="6"/>
  <c r="N42" i="6" s="1"/>
  <c r="AA38" i="6"/>
  <c r="AA42" i="6" s="1"/>
  <c r="K38" i="6"/>
  <c r="K42" i="6" s="1"/>
  <c r="Z38" i="6"/>
  <c r="Z42" i="6" s="1"/>
  <c r="J38" i="6"/>
  <c r="J42" i="6" s="1"/>
  <c r="V38" i="6"/>
  <c r="V42" i="6" s="1"/>
  <c r="H38" i="6"/>
  <c r="H42" i="6" s="1"/>
  <c r="S38" i="6"/>
  <c r="S42" i="6" s="1"/>
  <c r="G38" i="6"/>
  <c r="G42" i="6" s="1"/>
  <c r="F38" i="6"/>
  <c r="F42" i="6" s="1"/>
  <c r="Y38" i="6"/>
  <c r="Y42" i="6" s="1"/>
  <c r="Q38" i="6"/>
  <c r="Q42" i="6" s="1"/>
  <c r="I38" i="6"/>
  <c r="I42" i="6" s="1"/>
  <c r="U38" i="6"/>
  <c r="U42" i="6" s="1"/>
  <c r="M38" i="6"/>
  <c r="M42" i="6" s="1"/>
  <c r="E38" i="6"/>
  <c r="T38" i="6"/>
  <c r="T42" i="6" s="1"/>
  <c r="L38" i="6"/>
  <c r="V44" i="6"/>
  <c r="N44" i="6"/>
  <c r="F44" i="6"/>
  <c r="U44" i="6"/>
  <c r="M44" i="6"/>
  <c r="E44" i="6"/>
  <c r="AA44" i="6"/>
  <c r="S44" i="6"/>
  <c r="K44" i="6"/>
  <c r="Z44" i="6"/>
  <c r="R44" i="6"/>
  <c r="J44" i="6"/>
  <c r="Y44" i="6"/>
  <c r="Q44" i="6"/>
  <c r="I44" i="6"/>
  <c r="X44" i="6"/>
  <c r="P44" i="6"/>
  <c r="H44" i="6"/>
  <c r="W44" i="6"/>
  <c r="O44" i="6"/>
  <c r="G44" i="6"/>
  <c r="T44" i="6"/>
  <c r="L44" i="6"/>
  <c r="D42" i="6"/>
  <c r="AD53" i="6" l="1"/>
  <c r="AF53" i="6" s="1"/>
  <c r="AD46" i="6"/>
  <c r="AF46" i="6" s="1"/>
  <c r="AD50" i="6"/>
  <c r="AF50" i="6" s="1"/>
  <c r="AF47" i="6"/>
  <c r="L42" i="6"/>
  <c r="AD59" i="6"/>
  <c r="AF59" i="6" s="1"/>
  <c r="AD49" i="6"/>
  <c r="AF49" i="6" s="1"/>
  <c r="AD66" i="6"/>
  <c r="AF66" i="6" s="1"/>
  <c r="AD51" i="6"/>
  <c r="AF51" i="6" s="1"/>
  <c r="AD62" i="6"/>
  <c r="AF62" i="6" s="1"/>
  <c r="AD58" i="6"/>
  <c r="AF58" i="6" s="1"/>
  <c r="AD54" i="6"/>
  <c r="AF54" i="6" s="1"/>
  <c r="E42" i="6"/>
  <c r="AD48" i="6"/>
  <c r="AF48" i="6" s="1"/>
  <c r="AD56" i="6"/>
  <c r="AF56" i="6" s="1"/>
  <c r="AD64" i="6"/>
  <c r="AF64" i="6" s="1"/>
  <c r="AD57" i="6"/>
  <c r="AF57" i="6" s="1"/>
  <c r="AD65" i="6"/>
  <c r="AF65" i="6" s="1"/>
  <c r="AD60" i="6"/>
  <c r="AF60" i="6" s="1"/>
  <c r="AD63" i="6"/>
  <c r="AF63" i="6" s="1"/>
  <c r="AD61" i="6"/>
  <c r="AF61" i="6" s="1"/>
  <c r="AD52" i="6"/>
  <c r="AF52" i="6" s="1"/>
  <c r="AD55" i="6"/>
  <c r="AF55" i="6" s="1"/>
  <c r="AE26" i="6"/>
  <c r="AC26" i="6"/>
  <c r="AE25" i="6"/>
  <c r="AG25" i="6" s="1"/>
  <c r="AG26" i="6" l="1"/>
  <c r="A26" i="6" s="1"/>
  <c r="A25" i="6" l="1"/>
  <c r="AC21" i="6"/>
  <c r="AE21" i="6"/>
  <c r="AE22" i="6"/>
  <c r="AE20" i="6"/>
  <c r="AC22" i="6"/>
  <c r="AC20" i="6"/>
  <c r="J29" i="6" a="1"/>
  <c r="J29" i="6" s="1"/>
  <c r="CF5" i="7" a="1"/>
  <c r="CF5" i="7" s="1"/>
  <c r="N23" i="6"/>
  <c r="O23" i="6"/>
  <c r="P23" i="6"/>
  <c r="Q23" i="6"/>
  <c r="R23" i="6"/>
  <c r="S23" i="6"/>
  <c r="T23" i="6"/>
  <c r="U23" i="6"/>
  <c r="V23" i="6"/>
  <c r="W23" i="6"/>
  <c r="X23" i="6"/>
  <c r="Y23" i="6"/>
  <c r="Z23" i="6"/>
  <c r="AA23" i="6"/>
  <c r="N24" i="6"/>
  <c r="O24" i="6"/>
  <c r="P24" i="6"/>
  <c r="Q24" i="6"/>
  <c r="R24" i="6"/>
  <c r="S24" i="6"/>
  <c r="T24" i="6"/>
  <c r="U24" i="6"/>
  <c r="V24" i="6"/>
  <c r="W24" i="6"/>
  <c r="X24" i="6"/>
  <c r="Y24" i="6"/>
  <c r="Z24" i="6"/>
  <c r="AA24" i="6"/>
  <c r="E23" i="6"/>
  <c r="F23" i="6"/>
  <c r="G23" i="6"/>
  <c r="H23" i="6"/>
  <c r="I23" i="6"/>
  <c r="J23" i="6"/>
  <c r="K23" i="6"/>
  <c r="L23" i="6"/>
  <c r="M23" i="6"/>
  <c r="E24" i="6"/>
  <c r="F24" i="6"/>
  <c r="G24" i="6"/>
  <c r="H24" i="6"/>
  <c r="I24" i="6"/>
  <c r="J24" i="6"/>
  <c r="K24" i="6"/>
  <c r="L24" i="6"/>
  <c r="M24" i="6"/>
  <c r="D24" i="6"/>
  <c r="D23" i="6"/>
  <c r="D19" i="6" a="1"/>
  <c r="AA19" i="6" s="1"/>
  <c r="D10" i="6" a="1"/>
  <c r="D10" i="6" s="1"/>
  <c r="BG5" i="7" a="1"/>
  <c r="BG5" i="7" s="1"/>
  <c r="AF5" i="7" a="1"/>
  <c r="AF5" i="7" s="1"/>
  <c r="D34" i="6" a="1"/>
  <c r="G34" i="6" s="1"/>
  <c r="D28" i="6" a="1"/>
  <c r="AA5" i="7" a="1"/>
  <c r="AA5" i="7" s="1"/>
  <c r="B5" i="7" a="1"/>
  <c r="B5" i="7" s="1"/>
  <c r="D2" i="6" a="1"/>
  <c r="P2" i="6" s="1"/>
  <c r="CF9" i="5" a="1"/>
  <c r="CI9" i="5" s="1"/>
  <c r="BH9" i="5" a="1"/>
  <c r="CB9" i="5" s="1"/>
  <c r="AF11" i="5" a="1"/>
  <c r="AG11" i="5" a="1"/>
  <c r="AH11" i="5" a="1"/>
  <c r="AI11" i="5" a="1"/>
  <c r="AJ11" i="5" a="1"/>
  <c r="AK11" i="5" a="1"/>
  <c r="AL11" i="5" a="1"/>
  <c r="AM11" i="5" a="1"/>
  <c r="AN11" i="5" a="1"/>
  <c r="AO11" i="5" a="1"/>
  <c r="AP11" i="5" a="1"/>
  <c r="AQ11" i="5" a="1"/>
  <c r="AR11" i="5" a="1"/>
  <c r="AS11" i="5" a="1"/>
  <c r="AT11" i="5" a="1"/>
  <c r="AU11" i="5" a="1"/>
  <c r="AV11" i="5" a="1"/>
  <c r="AW11" i="5" a="1"/>
  <c r="AX11" i="5" a="1"/>
  <c r="AY11" i="5" a="1"/>
  <c r="AZ11" i="5" a="1"/>
  <c r="BA11" i="5" a="1"/>
  <c r="BB11" i="5" a="1"/>
  <c r="BC11" i="5" a="1"/>
  <c r="BD11" i="5" a="1"/>
  <c r="BE11" i="5" a="1"/>
  <c r="BF11" i="5" a="1"/>
  <c r="BG11" i="5" a="1"/>
  <c r="AF12" i="5" a="1"/>
  <c r="AG12" i="5" a="1"/>
  <c r="AH12" i="5" a="1"/>
  <c r="AI12" i="5" a="1"/>
  <c r="AJ12" i="5" a="1"/>
  <c r="AK12" i="5" a="1"/>
  <c r="AL12" i="5" a="1"/>
  <c r="AM12" i="5" a="1"/>
  <c r="AN12" i="5" a="1"/>
  <c r="AO12" i="5" a="1"/>
  <c r="AP12" i="5" a="1"/>
  <c r="AQ12" i="5" a="1"/>
  <c r="AR12" i="5" a="1"/>
  <c r="AS12" i="5" a="1"/>
  <c r="AT12" i="5" a="1"/>
  <c r="AU12" i="5" a="1"/>
  <c r="AV12" i="5" a="1"/>
  <c r="AW12" i="5" a="1"/>
  <c r="AX12" i="5" a="1"/>
  <c r="AY12" i="5" a="1"/>
  <c r="AZ12" i="5" a="1"/>
  <c r="BA12" i="5" a="1"/>
  <c r="BB12" i="5" a="1"/>
  <c r="BC12" i="5" a="1"/>
  <c r="BD12" i="5" a="1"/>
  <c r="BE12" i="5" a="1"/>
  <c r="BF12" i="5" a="1"/>
  <c r="BG12" i="5" a="1"/>
  <c r="AF13" i="5" a="1"/>
  <c r="AG13" i="5" a="1"/>
  <c r="AH13" i="5" a="1"/>
  <c r="AI13" i="5" a="1"/>
  <c r="AJ13" i="5" a="1"/>
  <c r="AK13" i="5" a="1"/>
  <c r="AL13" i="5" a="1"/>
  <c r="AM13" i="5" a="1"/>
  <c r="AN13" i="5" a="1"/>
  <c r="AO13" i="5" a="1"/>
  <c r="AP13" i="5" a="1"/>
  <c r="AQ13" i="5" a="1"/>
  <c r="AR13" i="5" a="1"/>
  <c r="AS13" i="5" a="1"/>
  <c r="AT13" i="5" a="1"/>
  <c r="AU13" i="5" a="1"/>
  <c r="AV13" i="5" a="1"/>
  <c r="AW13" i="5" a="1"/>
  <c r="AX13" i="5" a="1"/>
  <c r="AY13" i="5" a="1"/>
  <c r="AZ13" i="5" a="1"/>
  <c r="BA13" i="5" a="1"/>
  <c r="BB13" i="5" a="1"/>
  <c r="BC13" i="5" a="1"/>
  <c r="BD13" i="5" a="1"/>
  <c r="BE13" i="5" a="1"/>
  <c r="BF13" i="5" a="1"/>
  <c r="BG13" i="5" a="1"/>
  <c r="AF14" i="5" a="1"/>
  <c r="AG14" i="5" a="1"/>
  <c r="AH14" i="5" a="1"/>
  <c r="AI14" i="5" a="1"/>
  <c r="AJ14" i="5" a="1"/>
  <c r="AK14" i="5" a="1"/>
  <c r="AL14" i="5" a="1"/>
  <c r="AM14" i="5" a="1"/>
  <c r="AN14" i="5" a="1"/>
  <c r="AO14" i="5" a="1"/>
  <c r="AP14" i="5" a="1"/>
  <c r="AQ14" i="5" a="1"/>
  <c r="AR14" i="5" a="1"/>
  <c r="AS14" i="5" a="1"/>
  <c r="AT14" i="5" a="1"/>
  <c r="AU14" i="5" a="1"/>
  <c r="AV14" i="5" a="1"/>
  <c r="AW14" i="5" a="1"/>
  <c r="AX14" i="5" a="1"/>
  <c r="AY14" i="5" a="1"/>
  <c r="AZ14" i="5" a="1"/>
  <c r="BA14" i="5" a="1"/>
  <c r="BB14" i="5" a="1"/>
  <c r="BC14" i="5" a="1"/>
  <c r="BD14" i="5" a="1"/>
  <c r="BE14" i="5" a="1"/>
  <c r="BF14" i="5" a="1"/>
  <c r="BG14" i="5" a="1"/>
  <c r="AF15" i="5" a="1"/>
  <c r="AG15" i="5" a="1"/>
  <c r="AH15" i="5" a="1"/>
  <c r="AI15" i="5" a="1"/>
  <c r="AJ15" i="5" a="1"/>
  <c r="AK15" i="5" a="1"/>
  <c r="AL15" i="5" a="1"/>
  <c r="AM15" i="5" a="1"/>
  <c r="AN15" i="5" a="1"/>
  <c r="AO15" i="5" a="1"/>
  <c r="AP15" i="5" a="1"/>
  <c r="AQ15" i="5" a="1"/>
  <c r="AR15" i="5" a="1"/>
  <c r="AS15" i="5" a="1"/>
  <c r="AT15" i="5" a="1"/>
  <c r="AU15" i="5" a="1"/>
  <c r="AV15" i="5" a="1"/>
  <c r="AW15" i="5" a="1"/>
  <c r="AX15" i="5" a="1"/>
  <c r="AY15" i="5" a="1"/>
  <c r="AZ15" i="5" a="1"/>
  <c r="BA15" i="5" a="1"/>
  <c r="BB15" i="5" a="1"/>
  <c r="BC15" i="5" a="1"/>
  <c r="BD15" i="5" a="1"/>
  <c r="BE15" i="5" a="1"/>
  <c r="BF15" i="5" a="1"/>
  <c r="BG15" i="5" a="1"/>
  <c r="AF16" i="5" a="1"/>
  <c r="AG16" i="5" a="1"/>
  <c r="AH16" i="5" a="1"/>
  <c r="AI16" i="5" a="1"/>
  <c r="AJ16" i="5" a="1"/>
  <c r="AK16" i="5" a="1"/>
  <c r="AL16" i="5" a="1"/>
  <c r="AM16" i="5" a="1"/>
  <c r="AN16" i="5" a="1"/>
  <c r="AO16" i="5" a="1"/>
  <c r="AP16" i="5" a="1"/>
  <c r="AQ16" i="5" a="1"/>
  <c r="AR16" i="5" a="1"/>
  <c r="AS16" i="5" a="1"/>
  <c r="AT16" i="5" a="1"/>
  <c r="AU16" i="5" a="1"/>
  <c r="AV16" i="5" a="1"/>
  <c r="AW16" i="5" a="1"/>
  <c r="AX16" i="5" a="1"/>
  <c r="AY16" i="5" a="1"/>
  <c r="AZ16" i="5" a="1"/>
  <c r="BA16" i="5" a="1"/>
  <c r="BB16" i="5" a="1"/>
  <c r="BC16" i="5" a="1"/>
  <c r="BD16" i="5" a="1"/>
  <c r="BE16" i="5" a="1"/>
  <c r="BF16" i="5" a="1"/>
  <c r="BG16" i="5" a="1"/>
  <c r="AF17" i="5" a="1"/>
  <c r="AG17" i="5" a="1"/>
  <c r="AH17" i="5" a="1"/>
  <c r="AI17" i="5" a="1"/>
  <c r="AJ17" i="5" a="1"/>
  <c r="AK17" i="5" a="1"/>
  <c r="AL17" i="5" a="1"/>
  <c r="AM17" i="5" a="1"/>
  <c r="AN17" i="5" a="1"/>
  <c r="AO17" i="5" a="1"/>
  <c r="AP17" i="5" a="1"/>
  <c r="AQ17" i="5" a="1"/>
  <c r="AR17" i="5" a="1"/>
  <c r="AS17" i="5" a="1"/>
  <c r="AT17" i="5" a="1"/>
  <c r="AU17" i="5" a="1"/>
  <c r="AV17" i="5" a="1"/>
  <c r="AW17" i="5" a="1"/>
  <c r="AX17" i="5" a="1"/>
  <c r="AY17" i="5" a="1"/>
  <c r="AZ17" i="5" a="1"/>
  <c r="BA17" i="5" a="1"/>
  <c r="BB17" i="5" a="1"/>
  <c r="BC17" i="5" a="1"/>
  <c r="BD17" i="5" a="1"/>
  <c r="BE17" i="5" a="1"/>
  <c r="BF17" i="5" a="1"/>
  <c r="BG17" i="5" a="1"/>
  <c r="AF18" i="5" a="1"/>
  <c r="AG18" i="5" a="1"/>
  <c r="AH18" i="5" a="1"/>
  <c r="AI18" i="5" a="1"/>
  <c r="AJ18" i="5" a="1"/>
  <c r="AK18" i="5" a="1"/>
  <c r="AL18" i="5" a="1"/>
  <c r="AM18" i="5" a="1"/>
  <c r="AN18" i="5" a="1"/>
  <c r="AO18" i="5" a="1"/>
  <c r="AP18" i="5" a="1"/>
  <c r="AQ18" i="5" a="1"/>
  <c r="AR18" i="5" a="1"/>
  <c r="AS18" i="5" a="1"/>
  <c r="AT18" i="5" a="1"/>
  <c r="AU18" i="5" a="1"/>
  <c r="AV18" i="5" a="1"/>
  <c r="AW18" i="5" a="1"/>
  <c r="AX18" i="5" a="1"/>
  <c r="AY18" i="5" a="1"/>
  <c r="AZ18" i="5" a="1"/>
  <c r="BA18" i="5" a="1"/>
  <c r="BB18" i="5" a="1"/>
  <c r="BC18" i="5" a="1"/>
  <c r="BD18" i="5" a="1"/>
  <c r="BE18" i="5" a="1"/>
  <c r="BF18" i="5" a="1"/>
  <c r="BG18" i="5" a="1"/>
  <c r="AF19" i="5" a="1"/>
  <c r="AG19" i="5" a="1"/>
  <c r="AH19" i="5" a="1"/>
  <c r="AI19" i="5" a="1"/>
  <c r="AJ19" i="5" a="1"/>
  <c r="AK19" i="5" a="1"/>
  <c r="AL19" i="5" a="1"/>
  <c r="AM19" i="5" a="1"/>
  <c r="AN19" i="5" a="1"/>
  <c r="AO19" i="5" a="1"/>
  <c r="AP19" i="5" a="1"/>
  <c r="AQ19" i="5" a="1"/>
  <c r="AR19" i="5" a="1"/>
  <c r="AS19" i="5" a="1"/>
  <c r="AT19" i="5" a="1"/>
  <c r="AU19" i="5" a="1"/>
  <c r="AV19" i="5" a="1"/>
  <c r="AW19" i="5" a="1"/>
  <c r="AX19" i="5" a="1"/>
  <c r="AY19" i="5" a="1"/>
  <c r="AZ19" i="5" a="1"/>
  <c r="BA19" i="5" a="1"/>
  <c r="BB19" i="5" a="1"/>
  <c r="BC19" i="5" a="1"/>
  <c r="BD19" i="5" a="1"/>
  <c r="BE19" i="5" a="1"/>
  <c r="BF19" i="5" a="1"/>
  <c r="BG19" i="5" a="1"/>
  <c r="AF20" i="5" a="1"/>
  <c r="AG20" i="5" a="1"/>
  <c r="AH20" i="5" a="1"/>
  <c r="AI20" i="5" a="1"/>
  <c r="AJ20" i="5" a="1"/>
  <c r="AK20" i="5" a="1"/>
  <c r="AL20" i="5" a="1"/>
  <c r="AM20" i="5" a="1"/>
  <c r="AN20" i="5" a="1"/>
  <c r="AO20" i="5" a="1"/>
  <c r="AP20" i="5" a="1"/>
  <c r="AQ20" i="5" a="1"/>
  <c r="AR20" i="5" a="1"/>
  <c r="AS20" i="5" a="1"/>
  <c r="AT20" i="5" a="1"/>
  <c r="AU20" i="5" a="1"/>
  <c r="AV20" i="5" a="1"/>
  <c r="AW20" i="5" a="1"/>
  <c r="AX20" i="5" a="1"/>
  <c r="AY20" i="5" a="1"/>
  <c r="AZ20" i="5" a="1"/>
  <c r="BA20" i="5" a="1"/>
  <c r="BB20" i="5" a="1"/>
  <c r="BC20" i="5" a="1"/>
  <c r="BD20" i="5" a="1"/>
  <c r="BE20" i="5" a="1"/>
  <c r="BF20" i="5" a="1"/>
  <c r="BG20" i="5" a="1"/>
  <c r="AF21" i="5" a="1"/>
  <c r="AG21" i="5" a="1"/>
  <c r="AH21" i="5" a="1"/>
  <c r="AI21" i="5" a="1"/>
  <c r="AJ21" i="5" a="1"/>
  <c r="AK21" i="5" a="1"/>
  <c r="AL21" i="5" a="1"/>
  <c r="AM21" i="5" a="1"/>
  <c r="AN21" i="5" a="1"/>
  <c r="AO21" i="5" a="1"/>
  <c r="AP21" i="5" a="1"/>
  <c r="AQ21" i="5" a="1"/>
  <c r="AR21" i="5" a="1"/>
  <c r="AS21" i="5" a="1"/>
  <c r="AT21" i="5" a="1"/>
  <c r="AU21" i="5" a="1"/>
  <c r="AV21" i="5" a="1"/>
  <c r="AW21" i="5" a="1"/>
  <c r="AX21" i="5" a="1"/>
  <c r="AY21" i="5" a="1"/>
  <c r="AZ21" i="5" a="1"/>
  <c r="BA21" i="5" a="1"/>
  <c r="BB21" i="5" a="1"/>
  <c r="BC21" i="5" a="1"/>
  <c r="BD21" i="5" a="1"/>
  <c r="BE21" i="5" a="1"/>
  <c r="BF21" i="5" a="1"/>
  <c r="BG21" i="5" a="1"/>
  <c r="AF22" i="5" a="1"/>
  <c r="AG22" i="5" a="1"/>
  <c r="AH22" i="5" a="1"/>
  <c r="AI22" i="5" a="1"/>
  <c r="AJ22" i="5" a="1"/>
  <c r="AK22" i="5" a="1"/>
  <c r="AL22" i="5" a="1"/>
  <c r="AM22" i="5" a="1"/>
  <c r="AN22" i="5" a="1"/>
  <c r="AO22" i="5" a="1"/>
  <c r="AP22" i="5" a="1"/>
  <c r="AQ22" i="5" a="1"/>
  <c r="AR22" i="5" a="1"/>
  <c r="AS22" i="5" a="1"/>
  <c r="AT22" i="5" a="1"/>
  <c r="AU22" i="5" a="1"/>
  <c r="AV22" i="5" a="1"/>
  <c r="AW22" i="5" a="1"/>
  <c r="AX22" i="5" a="1"/>
  <c r="AY22" i="5" a="1"/>
  <c r="AZ22" i="5" a="1"/>
  <c r="BA22" i="5" a="1"/>
  <c r="BB22" i="5" a="1"/>
  <c r="BC22" i="5" a="1"/>
  <c r="BD22" i="5" a="1"/>
  <c r="BE22" i="5" a="1"/>
  <c r="BF22" i="5" a="1"/>
  <c r="BG22" i="5" a="1"/>
  <c r="AF23" i="5" a="1"/>
  <c r="AG23" i="5" a="1"/>
  <c r="AH23" i="5" a="1"/>
  <c r="AI23" i="5" a="1"/>
  <c r="AJ23" i="5" a="1"/>
  <c r="AK23" i="5" a="1"/>
  <c r="AL23" i="5" a="1"/>
  <c r="AM23" i="5" a="1"/>
  <c r="AN23" i="5" a="1"/>
  <c r="AO23" i="5" a="1"/>
  <c r="AP23" i="5" a="1"/>
  <c r="AQ23" i="5" a="1"/>
  <c r="AR23" i="5" a="1"/>
  <c r="AS23" i="5" a="1"/>
  <c r="AT23" i="5" a="1"/>
  <c r="AU23" i="5" a="1"/>
  <c r="AV23" i="5" a="1"/>
  <c r="AW23" i="5" a="1"/>
  <c r="AX23" i="5" a="1"/>
  <c r="AY23" i="5" a="1"/>
  <c r="AZ23" i="5" a="1"/>
  <c r="BA23" i="5" a="1"/>
  <c r="BB23" i="5" a="1"/>
  <c r="BC23" i="5" a="1"/>
  <c r="BD23" i="5" a="1"/>
  <c r="BE23" i="5" a="1"/>
  <c r="BF23" i="5" a="1"/>
  <c r="BG23" i="5" a="1"/>
  <c r="AF24" i="5" a="1"/>
  <c r="AG24" i="5" a="1"/>
  <c r="AH24" i="5" a="1"/>
  <c r="AI24" i="5" a="1"/>
  <c r="AJ24" i="5" a="1"/>
  <c r="AK24" i="5" a="1"/>
  <c r="AL24" i="5" a="1"/>
  <c r="AM24" i="5" a="1"/>
  <c r="AN24" i="5" a="1"/>
  <c r="AO24" i="5" a="1"/>
  <c r="AP24" i="5" a="1"/>
  <c r="AQ24" i="5" a="1"/>
  <c r="AR24" i="5" a="1"/>
  <c r="AS24" i="5" a="1"/>
  <c r="AT24" i="5" a="1"/>
  <c r="AU24" i="5" a="1"/>
  <c r="AV24" i="5" a="1"/>
  <c r="AW24" i="5" a="1"/>
  <c r="AX24" i="5" a="1"/>
  <c r="AY24" i="5" a="1"/>
  <c r="AZ24" i="5" a="1"/>
  <c r="BA24" i="5" a="1"/>
  <c r="BB24" i="5" a="1"/>
  <c r="BC24" i="5" a="1"/>
  <c r="BD24" i="5" a="1"/>
  <c r="BE24" i="5" a="1"/>
  <c r="BF24" i="5" a="1"/>
  <c r="BG24" i="5" a="1"/>
  <c r="AF25" i="5" a="1"/>
  <c r="AG25" i="5" a="1"/>
  <c r="AH25" i="5" a="1"/>
  <c r="AI25" i="5" a="1"/>
  <c r="AJ25" i="5" a="1"/>
  <c r="AK25" i="5" a="1"/>
  <c r="AL25" i="5" a="1"/>
  <c r="AM25" i="5" a="1"/>
  <c r="AN25" i="5" a="1"/>
  <c r="AO25" i="5" a="1"/>
  <c r="AP25" i="5" a="1"/>
  <c r="AQ25" i="5" a="1"/>
  <c r="AR25" i="5" a="1"/>
  <c r="AS25" i="5" a="1"/>
  <c r="AT25" i="5" a="1"/>
  <c r="AU25" i="5" a="1"/>
  <c r="AV25" i="5" a="1"/>
  <c r="AW25" i="5" a="1"/>
  <c r="AX25" i="5" a="1"/>
  <c r="AY25" i="5" a="1"/>
  <c r="AZ25" i="5" a="1"/>
  <c r="BA25" i="5" a="1"/>
  <c r="BB25" i="5" a="1"/>
  <c r="BC25" i="5" a="1"/>
  <c r="BD25" i="5" a="1"/>
  <c r="BE25" i="5" a="1"/>
  <c r="BF25" i="5" a="1"/>
  <c r="BG25" i="5" a="1"/>
  <c r="AF26" i="5" a="1"/>
  <c r="AG26" i="5" a="1"/>
  <c r="AH26" i="5" a="1"/>
  <c r="AI26" i="5" a="1"/>
  <c r="AJ26" i="5" a="1"/>
  <c r="AK26" i="5" a="1"/>
  <c r="AL26" i="5" a="1"/>
  <c r="AM26" i="5" a="1"/>
  <c r="AN26" i="5" a="1"/>
  <c r="AO26" i="5" a="1"/>
  <c r="AP26" i="5" a="1"/>
  <c r="AQ26" i="5" a="1"/>
  <c r="AR26" i="5" a="1"/>
  <c r="AS26" i="5" a="1"/>
  <c r="AT26" i="5" a="1"/>
  <c r="AU26" i="5" a="1"/>
  <c r="AV26" i="5" a="1"/>
  <c r="AW26" i="5" a="1"/>
  <c r="AX26" i="5" a="1"/>
  <c r="AY26" i="5" a="1"/>
  <c r="AZ26" i="5" a="1"/>
  <c r="BA26" i="5" a="1"/>
  <c r="BB26" i="5" a="1"/>
  <c r="BC26" i="5" a="1"/>
  <c r="BD26" i="5" a="1"/>
  <c r="BE26" i="5" a="1"/>
  <c r="BF26" i="5" a="1"/>
  <c r="BG26" i="5" a="1"/>
  <c r="AF27" i="5" a="1"/>
  <c r="AG27" i="5" a="1"/>
  <c r="AH27" i="5" a="1"/>
  <c r="AI27" i="5" a="1"/>
  <c r="AJ27" i="5" a="1"/>
  <c r="AK27" i="5" a="1"/>
  <c r="AL27" i="5" a="1"/>
  <c r="AM27" i="5" a="1"/>
  <c r="AN27" i="5" a="1"/>
  <c r="AO27" i="5" a="1"/>
  <c r="AP27" i="5" a="1"/>
  <c r="AQ27" i="5" a="1"/>
  <c r="AR27" i="5" a="1"/>
  <c r="AS27" i="5" a="1"/>
  <c r="AT27" i="5" a="1"/>
  <c r="AU27" i="5" a="1"/>
  <c r="AV27" i="5" a="1"/>
  <c r="AW27" i="5" a="1"/>
  <c r="AX27" i="5" a="1"/>
  <c r="AY27" i="5" a="1"/>
  <c r="AZ27" i="5" a="1"/>
  <c r="BA27" i="5" a="1"/>
  <c r="BB27" i="5" a="1"/>
  <c r="BC27" i="5" a="1"/>
  <c r="BD27" i="5" a="1"/>
  <c r="BE27" i="5" a="1"/>
  <c r="BF27" i="5" a="1"/>
  <c r="BG27" i="5" a="1"/>
  <c r="AF28" i="5" a="1"/>
  <c r="AG28" i="5" a="1"/>
  <c r="AH28" i="5" a="1"/>
  <c r="AI28" i="5" a="1"/>
  <c r="AJ28" i="5" a="1"/>
  <c r="AK28" i="5" a="1"/>
  <c r="AL28" i="5" a="1"/>
  <c r="AM28" i="5" a="1"/>
  <c r="AN28" i="5" a="1"/>
  <c r="AO28" i="5" a="1"/>
  <c r="AP28" i="5" a="1"/>
  <c r="AQ28" i="5" a="1"/>
  <c r="AR28" i="5" a="1"/>
  <c r="AS28" i="5" a="1"/>
  <c r="AT28" i="5" a="1"/>
  <c r="AU28" i="5" a="1"/>
  <c r="AV28" i="5" a="1"/>
  <c r="AW28" i="5" a="1"/>
  <c r="AX28" i="5" a="1"/>
  <c r="AY28" i="5" a="1"/>
  <c r="AZ28" i="5" a="1"/>
  <c r="BA28" i="5" a="1"/>
  <c r="BB28" i="5" a="1"/>
  <c r="BC28" i="5" a="1"/>
  <c r="BD28" i="5" a="1"/>
  <c r="BE28" i="5" a="1"/>
  <c r="BF28" i="5" a="1"/>
  <c r="BG28" i="5" a="1"/>
  <c r="AF29" i="5" a="1"/>
  <c r="AG29" i="5" a="1"/>
  <c r="AH29" i="5" a="1"/>
  <c r="AI29" i="5" a="1"/>
  <c r="AJ29" i="5" a="1"/>
  <c r="AK29" i="5" a="1"/>
  <c r="AL29" i="5" a="1"/>
  <c r="AM29" i="5" a="1"/>
  <c r="AN29" i="5" a="1"/>
  <c r="AO29" i="5" a="1"/>
  <c r="AP29" i="5" a="1"/>
  <c r="AQ29" i="5" a="1"/>
  <c r="AR29" i="5" a="1"/>
  <c r="AS29" i="5" a="1"/>
  <c r="AT29" i="5" a="1"/>
  <c r="AU29" i="5" a="1"/>
  <c r="AV29" i="5" a="1"/>
  <c r="AW29" i="5" a="1"/>
  <c r="AX29" i="5" a="1"/>
  <c r="AY29" i="5" a="1"/>
  <c r="AZ29" i="5" a="1"/>
  <c r="BA29" i="5" a="1"/>
  <c r="BB29" i="5" a="1"/>
  <c r="BC29" i="5" a="1"/>
  <c r="BD29" i="5" a="1"/>
  <c r="BE29" i="5" a="1"/>
  <c r="BF29" i="5" a="1"/>
  <c r="BG29" i="5" a="1"/>
  <c r="AF30" i="5" a="1"/>
  <c r="AG30" i="5" a="1"/>
  <c r="AH30" i="5" a="1"/>
  <c r="AI30" i="5" a="1"/>
  <c r="AJ30" i="5" a="1"/>
  <c r="AK30" i="5" a="1"/>
  <c r="AL30" i="5" a="1"/>
  <c r="AM30" i="5" a="1"/>
  <c r="AN30" i="5" a="1"/>
  <c r="AO30" i="5" a="1"/>
  <c r="AP30" i="5" a="1"/>
  <c r="AQ30" i="5" a="1"/>
  <c r="AR30" i="5" a="1"/>
  <c r="AS30" i="5" a="1"/>
  <c r="AT30" i="5" a="1"/>
  <c r="AU30" i="5" a="1"/>
  <c r="AV30" i="5" a="1"/>
  <c r="AW30" i="5" a="1"/>
  <c r="AX30" i="5" a="1"/>
  <c r="AY30" i="5" a="1"/>
  <c r="AZ30" i="5" a="1"/>
  <c r="BA30" i="5" a="1"/>
  <c r="BB30" i="5" a="1"/>
  <c r="BC30" i="5" a="1"/>
  <c r="BD30" i="5" a="1"/>
  <c r="BE30" i="5" a="1"/>
  <c r="BF30" i="5" a="1"/>
  <c r="BG30" i="5" a="1"/>
  <c r="AF31" i="5" a="1"/>
  <c r="AG31" i="5" a="1"/>
  <c r="AH31" i="5" a="1"/>
  <c r="AI31" i="5" a="1"/>
  <c r="AJ31" i="5" a="1"/>
  <c r="AK31" i="5" a="1"/>
  <c r="AL31" i="5" a="1"/>
  <c r="AM31" i="5" a="1"/>
  <c r="AN31" i="5" a="1"/>
  <c r="AO31" i="5" a="1"/>
  <c r="AP31" i="5" a="1"/>
  <c r="AQ31" i="5" a="1"/>
  <c r="AR31" i="5" a="1"/>
  <c r="AS31" i="5" a="1"/>
  <c r="AT31" i="5" a="1"/>
  <c r="AU31" i="5" a="1"/>
  <c r="AV31" i="5" a="1"/>
  <c r="AW31" i="5" a="1"/>
  <c r="AX31" i="5" a="1"/>
  <c r="AY31" i="5" a="1"/>
  <c r="AZ31" i="5" a="1"/>
  <c r="BA31" i="5" a="1"/>
  <c r="BB31" i="5" a="1"/>
  <c r="BC31" i="5" a="1"/>
  <c r="BD31" i="5" a="1"/>
  <c r="BE31" i="5" a="1"/>
  <c r="BF31" i="5" a="1"/>
  <c r="BG31" i="5" a="1"/>
  <c r="AF32" i="5" a="1"/>
  <c r="AG32" i="5" a="1"/>
  <c r="AH32" i="5" a="1"/>
  <c r="AI32" i="5" a="1"/>
  <c r="AJ32" i="5" a="1"/>
  <c r="AK32" i="5" a="1"/>
  <c r="AL32" i="5" a="1"/>
  <c r="AM32" i="5" a="1"/>
  <c r="AN32" i="5" a="1"/>
  <c r="AO32" i="5" a="1"/>
  <c r="AP32" i="5" a="1"/>
  <c r="AQ32" i="5" a="1"/>
  <c r="AR32" i="5" a="1"/>
  <c r="AS32" i="5" a="1"/>
  <c r="AT32" i="5" a="1"/>
  <c r="AU32" i="5" a="1"/>
  <c r="AV32" i="5" a="1"/>
  <c r="AW32" i="5" a="1"/>
  <c r="AX32" i="5" a="1"/>
  <c r="AY32" i="5" a="1"/>
  <c r="AZ32" i="5" a="1"/>
  <c r="BA32" i="5" a="1"/>
  <c r="BB32" i="5" a="1"/>
  <c r="BC32" i="5" a="1"/>
  <c r="BD32" i="5" a="1"/>
  <c r="BE32" i="5" a="1"/>
  <c r="BF32" i="5" a="1"/>
  <c r="BG32" i="5" a="1"/>
  <c r="AF33" i="5" a="1"/>
  <c r="AG33" i="5" a="1"/>
  <c r="AH33" i="5" a="1"/>
  <c r="AI33" i="5" a="1"/>
  <c r="AJ33" i="5" a="1"/>
  <c r="AK33" i="5" a="1"/>
  <c r="AL33" i="5" a="1"/>
  <c r="AM33" i="5" a="1"/>
  <c r="AN33" i="5" a="1"/>
  <c r="AO33" i="5" a="1"/>
  <c r="AP33" i="5" a="1"/>
  <c r="AQ33" i="5" a="1"/>
  <c r="AR33" i="5" a="1"/>
  <c r="AS33" i="5" a="1"/>
  <c r="AT33" i="5" a="1"/>
  <c r="AU33" i="5" a="1"/>
  <c r="AV33" i="5" a="1"/>
  <c r="AW33" i="5" a="1"/>
  <c r="AX33" i="5" a="1"/>
  <c r="AY33" i="5" a="1"/>
  <c r="AZ33" i="5" a="1"/>
  <c r="BA33" i="5" a="1"/>
  <c r="BB33" i="5" a="1"/>
  <c r="BC33" i="5" a="1"/>
  <c r="BD33" i="5" a="1"/>
  <c r="BE33" i="5" a="1"/>
  <c r="BF33" i="5" a="1"/>
  <c r="BG33" i="5" a="1"/>
  <c r="AF34" i="5" a="1"/>
  <c r="AG34" i="5" a="1"/>
  <c r="AH34" i="5" a="1"/>
  <c r="AI34" i="5" a="1"/>
  <c r="AJ34" i="5" a="1"/>
  <c r="AK34" i="5" a="1"/>
  <c r="AL34" i="5" a="1"/>
  <c r="AM34" i="5" a="1"/>
  <c r="AN34" i="5" a="1"/>
  <c r="AO34" i="5" a="1"/>
  <c r="AP34" i="5" a="1"/>
  <c r="AQ34" i="5" a="1"/>
  <c r="AR34" i="5" a="1"/>
  <c r="AS34" i="5" a="1"/>
  <c r="AT34" i="5" a="1"/>
  <c r="AU34" i="5" a="1"/>
  <c r="AV34" i="5" a="1"/>
  <c r="AW34" i="5" a="1"/>
  <c r="AX34" i="5" a="1"/>
  <c r="AY34" i="5" a="1"/>
  <c r="AZ34" i="5" a="1"/>
  <c r="BA34" i="5" a="1"/>
  <c r="BB34" i="5" a="1"/>
  <c r="BC34" i="5" a="1"/>
  <c r="BD34" i="5" a="1"/>
  <c r="BE34" i="5" a="1"/>
  <c r="BF34" i="5" a="1"/>
  <c r="BG34" i="5" a="1"/>
  <c r="AF35" i="5" a="1"/>
  <c r="AG35" i="5" a="1"/>
  <c r="AH35" i="5" a="1"/>
  <c r="AI35" i="5" a="1"/>
  <c r="AJ35" i="5" a="1"/>
  <c r="AK35" i="5" a="1"/>
  <c r="AL35" i="5" a="1"/>
  <c r="AM35" i="5" a="1"/>
  <c r="AN35" i="5" a="1"/>
  <c r="AO35" i="5" a="1"/>
  <c r="AP35" i="5" a="1"/>
  <c r="AQ35" i="5" a="1"/>
  <c r="AR35" i="5" a="1"/>
  <c r="AS35" i="5" a="1"/>
  <c r="AT35" i="5" a="1"/>
  <c r="AU35" i="5" a="1"/>
  <c r="AV35" i="5" a="1"/>
  <c r="AW35" i="5" a="1"/>
  <c r="AX35" i="5" a="1"/>
  <c r="AY35" i="5" a="1"/>
  <c r="AZ35" i="5" a="1"/>
  <c r="BA35" i="5" a="1"/>
  <c r="BB35" i="5" a="1"/>
  <c r="BC35" i="5" a="1"/>
  <c r="BD35" i="5" a="1"/>
  <c r="BE35" i="5" a="1"/>
  <c r="BF35" i="5" a="1"/>
  <c r="BG35" i="5" a="1"/>
  <c r="AF36" i="5" a="1"/>
  <c r="AG36" i="5" a="1"/>
  <c r="AH36" i="5" a="1"/>
  <c r="AI36" i="5" a="1"/>
  <c r="AJ36" i="5" a="1"/>
  <c r="AK36" i="5" a="1"/>
  <c r="AL36" i="5" a="1"/>
  <c r="AM36" i="5" a="1"/>
  <c r="AN36" i="5" a="1"/>
  <c r="AO36" i="5" a="1"/>
  <c r="AP36" i="5" a="1"/>
  <c r="AQ36" i="5" a="1"/>
  <c r="AR36" i="5" a="1"/>
  <c r="AS36" i="5" a="1"/>
  <c r="AT36" i="5" a="1"/>
  <c r="AU36" i="5" a="1"/>
  <c r="AV36" i="5" a="1"/>
  <c r="AW36" i="5" a="1"/>
  <c r="AX36" i="5" a="1"/>
  <c r="AY36" i="5" a="1"/>
  <c r="AZ36" i="5" a="1"/>
  <c r="BA36" i="5" a="1"/>
  <c r="BB36" i="5" a="1"/>
  <c r="BC36" i="5" a="1"/>
  <c r="BD36" i="5" a="1"/>
  <c r="BE36" i="5" a="1"/>
  <c r="BF36" i="5" a="1"/>
  <c r="BG36" i="5" a="1"/>
  <c r="AF37" i="5" a="1"/>
  <c r="AG37" i="5" a="1"/>
  <c r="AH37" i="5" a="1"/>
  <c r="AI37" i="5" a="1"/>
  <c r="AJ37" i="5" a="1"/>
  <c r="AK37" i="5" a="1"/>
  <c r="AL37" i="5" a="1"/>
  <c r="AM37" i="5" a="1"/>
  <c r="AN37" i="5" a="1"/>
  <c r="AO37" i="5" a="1"/>
  <c r="AP37" i="5" a="1"/>
  <c r="AQ37" i="5" a="1"/>
  <c r="AR37" i="5" a="1"/>
  <c r="AS37" i="5" a="1"/>
  <c r="AT37" i="5" a="1"/>
  <c r="AU37" i="5" a="1"/>
  <c r="AV37" i="5" a="1"/>
  <c r="AW37" i="5" a="1"/>
  <c r="AX37" i="5" a="1"/>
  <c r="AY37" i="5" a="1"/>
  <c r="AZ37" i="5" a="1"/>
  <c r="BA37" i="5" a="1"/>
  <c r="BB37" i="5" a="1"/>
  <c r="BC37" i="5" a="1"/>
  <c r="BD37" i="5" a="1"/>
  <c r="BE37" i="5" a="1"/>
  <c r="BF37" i="5" a="1"/>
  <c r="BG37" i="5" a="1"/>
  <c r="AF38" i="5" a="1"/>
  <c r="AG38" i="5" a="1"/>
  <c r="AH38" i="5" a="1"/>
  <c r="AI38" i="5" a="1"/>
  <c r="AJ38" i="5" a="1"/>
  <c r="AK38" i="5" a="1"/>
  <c r="AL38" i="5" a="1"/>
  <c r="AM38" i="5" a="1"/>
  <c r="AN38" i="5" a="1"/>
  <c r="AO38" i="5" a="1"/>
  <c r="AP38" i="5" a="1"/>
  <c r="AQ38" i="5" a="1"/>
  <c r="AR38" i="5" a="1"/>
  <c r="AS38" i="5" a="1"/>
  <c r="AT38" i="5" a="1"/>
  <c r="AU38" i="5" a="1"/>
  <c r="AV38" i="5" a="1"/>
  <c r="AW38" i="5" a="1"/>
  <c r="AX38" i="5" a="1"/>
  <c r="AY38" i="5" a="1"/>
  <c r="AZ38" i="5" a="1"/>
  <c r="BA38" i="5" a="1"/>
  <c r="BB38" i="5" a="1"/>
  <c r="BC38" i="5" a="1"/>
  <c r="BD38" i="5" a="1"/>
  <c r="BE38" i="5" a="1"/>
  <c r="BF38" i="5" a="1"/>
  <c r="BG38" i="5" a="1"/>
  <c r="AF39" i="5" a="1"/>
  <c r="AG39" i="5" a="1"/>
  <c r="AH39" i="5" a="1"/>
  <c r="AI39" i="5" a="1"/>
  <c r="AJ39" i="5" a="1"/>
  <c r="AK39" i="5" a="1"/>
  <c r="AL39" i="5" a="1"/>
  <c r="AM39" i="5" a="1"/>
  <c r="AN39" i="5" a="1"/>
  <c r="AO39" i="5" a="1"/>
  <c r="AP39" i="5" a="1"/>
  <c r="AQ39" i="5" a="1"/>
  <c r="AR39" i="5" a="1"/>
  <c r="AS39" i="5" a="1"/>
  <c r="AT39" i="5" a="1"/>
  <c r="AU39" i="5" a="1"/>
  <c r="AV39" i="5" a="1"/>
  <c r="AW39" i="5" a="1"/>
  <c r="AX39" i="5" a="1"/>
  <c r="AY39" i="5" a="1"/>
  <c r="AZ39" i="5" a="1"/>
  <c r="BA39" i="5" a="1"/>
  <c r="BB39" i="5" a="1"/>
  <c r="BC39" i="5" a="1"/>
  <c r="BD39" i="5" a="1"/>
  <c r="BE39" i="5" a="1"/>
  <c r="BF39" i="5" a="1"/>
  <c r="BG39" i="5" a="1"/>
  <c r="AF40" i="5" a="1"/>
  <c r="AG40" i="5" a="1"/>
  <c r="AH40" i="5" a="1"/>
  <c r="AI40" i="5" a="1"/>
  <c r="AJ40" i="5" a="1"/>
  <c r="AK40" i="5" a="1"/>
  <c r="AL40" i="5" a="1"/>
  <c r="AM40" i="5" a="1"/>
  <c r="AN40" i="5" a="1"/>
  <c r="AO40" i="5" a="1"/>
  <c r="AP40" i="5" a="1"/>
  <c r="AQ40" i="5" a="1"/>
  <c r="AR40" i="5" a="1"/>
  <c r="AS40" i="5" a="1"/>
  <c r="AT40" i="5" a="1"/>
  <c r="AU40" i="5" a="1"/>
  <c r="AV40" i="5" a="1"/>
  <c r="AW40" i="5" a="1"/>
  <c r="AX40" i="5" a="1"/>
  <c r="AY40" i="5" a="1"/>
  <c r="AZ40" i="5" a="1"/>
  <c r="BA40" i="5" a="1"/>
  <c r="BB40" i="5" a="1"/>
  <c r="BC40" i="5" a="1"/>
  <c r="BD40" i="5" a="1"/>
  <c r="BE40" i="5" a="1"/>
  <c r="BF40" i="5" a="1"/>
  <c r="BG40" i="5" a="1"/>
  <c r="AF41" i="5" a="1"/>
  <c r="AG41" i="5" a="1"/>
  <c r="AH41" i="5" a="1"/>
  <c r="AI41" i="5" a="1"/>
  <c r="AJ41" i="5" a="1"/>
  <c r="AK41" i="5" a="1"/>
  <c r="AL41" i="5" a="1"/>
  <c r="AM41" i="5" a="1"/>
  <c r="AN41" i="5" a="1"/>
  <c r="AO41" i="5" a="1"/>
  <c r="AP41" i="5" a="1"/>
  <c r="AQ41" i="5" a="1"/>
  <c r="AR41" i="5" a="1"/>
  <c r="AS41" i="5" a="1"/>
  <c r="AT41" i="5" a="1"/>
  <c r="AU41" i="5" a="1"/>
  <c r="AV41" i="5" a="1"/>
  <c r="AW41" i="5" a="1"/>
  <c r="AX41" i="5" a="1"/>
  <c r="AY41" i="5" a="1"/>
  <c r="AZ41" i="5" a="1"/>
  <c r="BA41" i="5" a="1"/>
  <c r="BB41" i="5" a="1"/>
  <c r="BC41" i="5" a="1"/>
  <c r="BD41" i="5" a="1"/>
  <c r="BE41" i="5" a="1"/>
  <c r="BF41" i="5" a="1"/>
  <c r="BG41" i="5" a="1"/>
  <c r="AF42" i="5" a="1"/>
  <c r="AG42" i="5" a="1"/>
  <c r="AH42" i="5" a="1"/>
  <c r="AI42" i="5" a="1"/>
  <c r="AJ42" i="5" a="1"/>
  <c r="AK42" i="5" a="1"/>
  <c r="AL42" i="5" a="1"/>
  <c r="AM42" i="5" a="1"/>
  <c r="AN42" i="5" a="1"/>
  <c r="AO42" i="5" a="1"/>
  <c r="AP42" i="5" a="1"/>
  <c r="AQ42" i="5" a="1"/>
  <c r="AR42" i="5" a="1"/>
  <c r="AS42" i="5" a="1"/>
  <c r="AT42" i="5" a="1"/>
  <c r="AU42" i="5" a="1"/>
  <c r="AV42" i="5" a="1"/>
  <c r="AW42" i="5" a="1"/>
  <c r="AX42" i="5" a="1"/>
  <c r="AY42" i="5" a="1"/>
  <c r="AZ42" i="5" a="1"/>
  <c r="BA42" i="5" a="1"/>
  <c r="BB42" i="5" a="1"/>
  <c r="BC42" i="5" a="1"/>
  <c r="BD42" i="5" a="1"/>
  <c r="BE42" i="5" a="1"/>
  <c r="BF42" i="5" a="1"/>
  <c r="BG42" i="5" a="1"/>
  <c r="AF43" i="5" a="1"/>
  <c r="AG43" i="5" a="1"/>
  <c r="AH43" i="5" a="1"/>
  <c r="AI43" i="5" a="1"/>
  <c r="AJ43" i="5" a="1"/>
  <c r="AK43" i="5" a="1"/>
  <c r="AL43" i="5" a="1"/>
  <c r="AM43" i="5" a="1"/>
  <c r="AN43" i="5" a="1"/>
  <c r="AO43" i="5" a="1"/>
  <c r="AP43" i="5" a="1"/>
  <c r="AQ43" i="5" a="1"/>
  <c r="AR43" i="5" a="1"/>
  <c r="AS43" i="5" a="1"/>
  <c r="AT43" i="5" a="1"/>
  <c r="AU43" i="5" a="1"/>
  <c r="AV43" i="5" a="1"/>
  <c r="AW43" i="5" a="1"/>
  <c r="AX43" i="5" a="1"/>
  <c r="AY43" i="5" a="1"/>
  <c r="AZ43" i="5" a="1"/>
  <c r="BA43" i="5" a="1"/>
  <c r="BB43" i="5" a="1"/>
  <c r="BC43" i="5" a="1"/>
  <c r="BD43" i="5" a="1"/>
  <c r="BE43" i="5" a="1"/>
  <c r="BF43" i="5" a="1"/>
  <c r="BG43" i="5" a="1"/>
  <c r="AF44" i="5" a="1"/>
  <c r="AG44" i="5" a="1"/>
  <c r="AH44" i="5" a="1"/>
  <c r="AI44" i="5" a="1"/>
  <c r="AJ44" i="5" a="1"/>
  <c r="AK44" i="5" a="1"/>
  <c r="AL44" i="5" a="1"/>
  <c r="AM44" i="5" a="1"/>
  <c r="AN44" i="5" a="1"/>
  <c r="AO44" i="5" a="1"/>
  <c r="AP44" i="5" a="1"/>
  <c r="AQ44" i="5" a="1"/>
  <c r="AR44" i="5" a="1"/>
  <c r="AS44" i="5" a="1"/>
  <c r="AT44" i="5" a="1"/>
  <c r="AU44" i="5" a="1"/>
  <c r="AV44" i="5" a="1"/>
  <c r="AW44" i="5" a="1"/>
  <c r="AX44" i="5" a="1"/>
  <c r="AY44" i="5" a="1"/>
  <c r="AZ44" i="5" a="1"/>
  <c r="BA44" i="5" a="1"/>
  <c r="BB44" i="5" a="1"/>
  <c r="BC44" i="5" a="1"/>
  <c r="BD44" i="5" a="1"/>
  <c r="BE44" i="5" a="1"/>
  <c r="BF44" i="5" a="1"/>
  <c r="BG44" i="5" a="1"/>
  <c r="AF45" i="5" a="1"/>
  <c r="AG45" i="5" a="1"/>
  <c r="AH45" i="5" a="1"/>
  <c r="AI45" i="5" a="1"/>
  <c r="AJ45" i="5" a="1"/>
  <c r="AK45" i="5" a="1"/>
  <c r="AL45" i="5" a="1"/>
  <c r="AM45" i="5" a="1"/>
  <c r="AN45" i="5" a="1"/>
  <c r="AO45" i="5" a="1"/>
  <c r="AP45" i="5" a="1"/>
  <c r="AQ45" i="5" a="1"/>
  <c r="AR45" i="5" a="1"/>
  <c r="AS45" i="5" a="1"/>
  <c r="AT45" i="5" a="1"/>
  <c r="AU45" i="5" a="1"/>
  <c r="AV45" i="5" a="1"/>
  <c r="AW45" i="5" a="1"/>
  <c r="AX45" i="5" a="1"/>
  <c r="AY45" i="5" a="1"/>
  <c r="AZ45" i="5" a="1"/>
  <c r="BA45" i="5" a="1"/>
  <c r="BB45" i="5" a="1"/>
  <c r="BC45" i="5" a="1"/>
  <c r="BD45" i="5" a="1"/>
  <c r="BE45" i="5" a="1"/>
  <c r="BF45" i="5" a="1"/>
  <c r="BG45" i="5" a="1"/>
  <c r="AF46" i="5" a="1"/>
  <c r="AG46" i="5" a="1"/>
  <c r="AH46" i="5" a="1"/>
  <c r="AI46" i="5" a="1"/>
  <c r="AJ46" i="5" a="1"/>
  <c r="AK46" i="5" a="1"/>
  <c r="AL46" i="5" a="1"/>
  <c r="AM46" i="5" a="1"/>
  <c r="AN46" i="5" a="1"/>
  <c r="AO46" i="5" a="1"/>
  <c r="AP46" i="5" a="1"/>
  <c r="AQ46" i="5" a="1"/>
  <c r="AR46" i="5" a="1"/>
  <c r="AS46" i="5" a="1"/>
  <c r="AT46" i="5" a="1"/>
  <c r="AU46" i="5" a="1"/>
  <c r="AV46" i="5" a="1"/>
  <c r="AW46" i="5" a="1"/>
  <c r="AX46" i="5" a="1"/>
  <c r="AY46" i="5" a="1"/>
  <c r="AZ46" i="5" a="1"/>
  <c r="BA46" i="5" a="1"/>
  <c r="BB46" i="5" a="1"/>
  <c r="BC46" i="5" a="1"/>
  <c r="BD46" i="5" a="1"/>
  <c r="BE46" i="5" a="1"/>
  <c r="BF46" i="5" a="1"/>
  <c r="BG46" i="5" a="1"/>
  <c r="AF47" i="5" a="1"/>
  <c r="AG47" i="5" a="1"/>
  <c r="AH47" i="5" a="1"/>
  <c r="AI47" i="5" a="1"/>
  <c r="AJ47" i="5" a="1"/>
  <c r="AK47" i="5" a="1"/>
  <c r="AL47" i="5" a="1"/>
  <c r="AM47" i="5" a="1"/>
  <c r="AN47" i="5" a="1"/>
  <c r="AO47" i="5" a="1"/>
  <c r="AP47" i="5" a="1"/>
  <c r="AQ47" i="5" a="1"/>
  <c r="AR47" i="5" a="1"/>
  <c r="AS47" i="5" a="1"/>
  <c r="AT47" i="5" a="1"/>
  <c r="AU47" i="5" a="1"/>
  <c r="AV47" i="5" a="1"/>
  <c r="AW47" i="5" a="1"/>
  <c r="AX47" i="5" a="1"/>
  <c r="AY47" i="5" a="1"/>
  <c r="AZ47" i="5" a="1"/>
  <c r="BA47" i="5" a="1"/>
  <c r="BB47" i="5" a="1"/>
  <c r="BC47" i="5" a="1"/>
  <c r="BD47" i="5" a="1"/>
  <c r="BE47" i="5" a="1"/>
  <c r="BF47" i="5" a="1"/>
  <c r="BG47" i="5" a="1"/>
  <c r="AF48" i="5" a="1"/>
  <c r="AG48" i="5" a="1"/>
  <c r="AH48" i="5" a="1"/>
  <c r="AI48" i="5" a="1"/>
  <c r="AJ48" i="5" a="1"/>
  <c r="AK48" i="5" a="1"/>
  <c r="AL48" i="5" a="1"/>
  <c r="AM48" i="5" a="1"/>
  <c r="AN48" i="5" a="1"/>
  <c r="AO48" i="5" a="1"/>
  <c r="AP48" i="5" a="1"/>
  <c r="AQ48" i="5" a="1"/>
  <c r="AR48" i="5" a="1"/>
  <c r="AS48" i="5" a="1"/>
  <c r="AT48" i="5" a="1"/>
  <c r="AU48" i="5" a="1"/>
  <c r="AV48" i="5" a="1"/>
  <c r="AW48" i="5" a="1"/>
  <c r="AX48" i="5" a="1"/>
  <c r="AY48" i="5" a="1"/>
  <c r="AZ48" i="5" a="1"/>
  <c r="BA48" i="5" a="1"/>
  <c r="BB48" i="5" a="1"/>
  <c r="BC48" i="5" a="1"/>
  <c r="BD48" i="5" a="1"/>
  <c r="BE48" i="5" a="1"/>
  <c r="BF48" i="5" a="1"/>
  <c r="BG48" i="5" a="1"/>
  <c r="AF49" i="5" a="1"/>
  <c r="AG49" i="5" a="1"/>
  <c r="AH49" i="5" a="1"/>
  <c r="AI49" i="5" a="1"/>
  <c r="AJ49" i="5" a="1"/>
  <c r="AK49" i="5" a="1"/>
  <c r="AL49" i="5" a="1"/>
  <c r="AM49" i="5" a="1"/>
  <c r="AN49" i="5" a="1"/>
  <c r="AO49" i="5" a="1"/>
  <c r="AP49" i="5" a="1"/>
  <c r="AQ49" i="5" a="1"/>
  <c r="AR49" i="5" a="1"/>
  <c r="AS49" i="5" a="1"/>
  <c r="AT49" i="5" a="1"/>
  <c r="AU49" i="5" a="1"/>
  <c r="AV49" i="5" a="1"/>
  <c r="AW49" i="5" a="1"/>
  <c r="AX49" i="5" a="1"/>
  <c r="AY49" i="5" a="1"/>
  <c r="AZ49" i="5" a="1"/>
  <c r="BA49" i="5" a="1"/>
  <c r="BB49" i="5" a="1"/>
  <c r="BC49" i="5" a="1"/>
  <c r="BD49" i="5" a="1"/>
  <c r="BE49" i="5" a="1"/>
  <c r="BF49" i="5" a="1"/>
  <c r="BG49" i="5" a="1"/>
  <c r="AF50" i="5" a="1"/>
  <c r="AG50" i="5" a="1"/>
  <c r="AH50" i="5" a="1"/>
  <c r="AI50" i="5" a="1"/>
  <c r="AJ50" i="5" a="1"/>
  <c r="AK50" i="5" a="1"/>
  <c r="AL50" i="5" a="1"/>
  <c r="AM50" i="5" a="1"/>
  <c r="AN50" i="5" a="1"/>
  <c r="AO50" i="5" a="1"/>
  <c r="AP50" i="5" a="1"/>
  <c r="AQ50" i="5" a="1"/>
  <c r="AR50" i="5" a="1"/>
  <c r="AS50" i="5" a="1"/>
  <c r="AT50" i="5" a="1"/>
  <c r="AU50" i="5" a="1"/>
  <c r="AV50" i="5" a="1"/>
  <c r="AW50" i="5" a="1"/>
  <c r="AX50" i="5" a="1"/>
  <c r="AY50" i="5" a="1"/>
  <c r="AZ50" i="5" a="1"/>
  <c r="BA50" i="5" a="1"/>
  <c r="BB50" i="5" a="1"/>
  <c r="BC50" i="5" a="1"/>
  <c r="BD50" i="5" a="1"/>
  <c r="BE50" i="5" a="1"/>
  <c r="BF50" i="5" a="1"/>
  <c r="BG50" i="5" a="1"/>
  <c r="AF51" i="5" a="1"/>
  <c r="AG51" i="5" a="1"/>
  <c r="AH51" i="5" a="1"/>
  <c r="AI51" i="5" a="1"/>
  <c r="AJ51" i="5" a="1"/>
  <c r="AK51" i="5" a="1"/>
  <c r="AL51" i="5" a="1"/>
  <c r="AM51" i="5" a="1"/>
  <c r="AN51" i="5" a="1"/>
  <c r="AO51" i="5" a="1"/>
  <c r="AP51" i="5" a="1"/>
  <c r="AQ51" i="5" a="1"/>
  <c r="AR51" i="5" a="1"/>
  <c r="AS51" i="5" a="1"/>
  <c r="AT51" i="5" a="1"/>
  <c r="AU51" i="5" a="1"/>
  <c r="AV51" i="5" a="1"/>
  <c r="AW51" i="5" a="1"/>
  <c r="AX51" i="5" a="1"/>
  <c r="AY51" i="5" a="1"/>
  <c r="AZ51" i="5" a="1"/>
  <c r="BA51" i="5" a="1"/>
  <c r="BB51" i="5" a="1"/>
  <c r="BC51" i="5" a="1"/>
  <c r="BD51" i="5" a="1"/>
  <c r="BE51" i="5" a="1"/>
  <c r="BF51" i="5" a="1"/>
  <c r="BG51" i="5" a="1"/>
  <c r="AF52" i="5" a="1"/>
  <c r="AG52" i="5" a="1"/>
  <c r="AH52" i="5" a="1"/>
  <c r="AI52" i="5" a="1"/>
  <c r="AJ52" i="5" a="1"/>
  <c r="AK52" i="5" a="1"/>
  <c r="AL52" i="5" a="1"/>
  <c r="AM52" i="5" a="1"/>
  <c r="AN52" i="5" a="1"/>
  <c r="AO52" i="5" a="1"/>
  <c r="AP52" i="5" a="1"/>
  <c r="AQ52" i="5" a="1"/>
  <c r="AR52" i="5" a="1"/>
  <c r="AS52" i="5" a="1"/>
  <c r="AT52" i="5" a="1"/>
  <c r="AU52" i="5" a="1"/>
  <c r="AV52" i="5" a="1"/>
  <c r="AW52" i="5" a="1"/>
  <c r="AX52" i="5" a="1"/>
  <c r="AY52" i="5" a="1"/>
  <c r="AZ52" i="5" a="1"/>
  <c r="BA52" i="5" a="1"/>
  <c r="BB52" i="5" a="1"/>
  <c r="BC52" i="5" a="1"/>
  <c r="BD52" i="5" a="1"/>
  <c r="BE52" i="5" a="1"/>
  <c r="BF52" i="5" a="1"/>
  <c r="BG52" i="5" a="1"/>
  <c r="AF53" i="5" a="1"/>
  <c r="AG53" i="5" a="1"/>
  <c r="AH53" i="5" a="1"/>
  <c r="AI53" i="5" a="1"/>
  <c r="AJ53" i="5" a="1"/>
  <c r="AK53" i="5" a="1"/>
  <c r="AL53" i="5" a="1"/>
  <c r="AM53" i="5" a="1"/>
  <c r="AN53" i="5" a="1"/>
  <c r="AO53" i="5" a="1"/>
  <c r="AP53" i="5" a="1"/>
  <c r="AQ53" i="5" a="1"/>
  <c r="AR53" i="5" a="1"/>
  <c r="AS53" i="5" a="1"/>
  <c r="AT53" i="5" a="1"/>
  <c r="AU53" i="5" a="1"/>
  <c r="AV53" i="5" a="1"/>
  <c r="AW53" i="5" a="1"/>
  <c r="AX53" i="5" a="1"/>
  <c r="AY53" i="5" a="1"/>
  <c r="AZ53" i="5" a="1"/>
  <c r="BA53" i="5" a="1"/>
  <c r="BB53" i="5" a="1"/>
  <c r="BC53" i="5" a="1"/>
  <c r="BD53" i="5" a="1"/>
  <c r="BE53" i="5" a="1"/>
  <c r="BF53" i="5" a="1"/>
  <c r="BG53" i="5" a="1"/>
  <c r="AF54" i="5" a="1"/>
  <c r="AG54" i="5" a="1"/>
  <c r="AH54" i="5" a="1"/>
  <c r="AI54" i="5" a="1"/>
  <c r="AJ54" i="5" a="1"/>
  <c r="AK54" i="5" a="1"/>
  <c r="AL54" i="5" a="1"/>
  <c r="AM54" i="5" a="1"/>
  <c r="AN54" i="5" a="1"/>
  <c r="AO54" i="5" a="1"/>
  <c r="AP54" i="5" a="1"/>
  <c r="AQ54" i="5" a="1"/>
  <c r="AR54" i="5" a="1"/>
  <c r="AS54" i="5" a="1"/>
  <c r="AT54" i="5" a="1"/>
  <c r="AU54" i="5" a="1"/>
  <c r="AV54" i="5" a="1"/>
  <c r="AW54" i="5" a="1"/>
  <c r="AX54" i="5" a="1"/>
  <c r="AY54" i="5" a="1"/>
  <c r="AZ54" i="5" a="1"/>
  <c r="BA54" i="5" a="1"/>
  <c r="BB54" i="5" a="1"/>
  <c r="BC54" i="5" a="1"/>
  <c r="BD54" i="5" a="1"/>
  <c r="BE54" i="5" a="1"/>
  <c r="BF54" i="5" a="1"/>
  <c r="BG54" i="5" a="1"/>
  <c r="AF55" i="5" a="1"/>
  <c r="AG55" i="5" a="1"/>
  <c r="AH55" i="5" a="1"/>
  <c r="AI55" i="5" a="1"/>
  <c r="AJ55" i="5" a="1"/>
  <c r="AK55" i="5" a="1"/>
  <c r="AL55" i="5" a="1"/>
  <c r="AM55" i="5" a="1"/>
  <c r="AN55" i="5" a="1"/>
  <c r="AO55" i="5" a="1"/>
  <c r="AP55" i="5" a="1"/>
  <c r="AQ55" i="5" a="1"/>
  <c r="AR55" i="5" a="1"/>
  <c r="AS55" i="5" a="1"/>
  <c r="AT55" i="5" a="1"/>
  <c r="AU55" i="5" a="1"/>
  <c r="AV55" i="5" a="1"/>
  <c r="AW55" i="5" a="1"/>
  <c r="AX55" i="5" a="1"/>
  <c r="AY55" i="5" a="1"/>
  <c r="AZ55" i="5" a="1"/>
  <c r="BA55" i="5" a="1"/>
  <c r="BB55" i="5" a="1"/>
  <c r="BC55" i="5" a="1"/>
  <c r="BD55" i="5" a="1"/>
  <c r="BE55" i="5" a="1"/>
  <c r="BF55" i="5" a="1"/>
  <c r="BG55" i="5" a="1"/>
  <c r="AF56" i="5" a="1"/>
  <c r="AG56" i="5" a="1"/>
  <c r="AH56" i="5" a="1"/>
  <c r="AI56" i="5" a="1"/>
  <c r="AJ56" i="5" a="1"/>
  <c r="AK56" i="5" a="1"/>
  <c r="AL56" i="5" a="1"/>
  <c r="AM56" i="5" a="1"/>
  <c r="AN56" i="5" a="1"/>
  <c r="AO56" i="5" a="1"/>
  <c r="AP56" i="5" a="1"/>
  <c r="AQ56" i="5" a="1"/>
  <c r="AR56" i="5" a="1"/>
  <c r="AS56" i="5" a="1"/>
  <c r="AT56" i="5" a="1"/>
  <c r="AU56" i="5" a="1"/>
  <c r="AV56" i="5" a="1"/>
  <c r="AW56" i="5" a="1"/>
  <c r="AX56" i="5" a="1"/>
  <c r="AY56" i="5" a="1"/>
  <c r="AZ56" i="5" a="1"/>
  <c r="BA56" i="5" a="1"/>
  <c r="BB56" i="5" a="1"/>
  <c r="BC56" i="5" a="1"/>
  <c r="BD56" i="5" a="1"/>
  <c r="BE56" i="5" a="1"/>
  <c r="BF56" i="5" a="1"/>
  <c r="BG56" i="5" a="1"/>
  <c r="AF57" i="5" a="1"/>
  <c r="AG57" i="5" a="1"/>
  <c r="AH57" i="5" a="1"/>
  <c r="AI57" i="5" a="1"/>
  <c r="AJ57" i="5" a="1"/>
  <c r="AK57" i="5" a="1"/>
  <c r="AL57" i="5" a="1"/>
  <c r="AM57" i="5" a="1"/>
  <c r="AN57" i="5" a="1"/>
  <c r="AO57" i="5" a="1"/>
  <c r="AP57" i="5" a="1"/>
  <c r="AQ57" i="5" a="1"/>
  <c r="AR57" i="5" a="1"/>
  <c r="AS57" i="5" a="1"/>
  <c r="AT57" i="5" a="1"/>
  <c r="AU57" i="5" a="1"/>
  <c r="AV57" i="5" a="1"/>
  <c r="AW57" i="5" a="1"/>
  <c r="AX57" i="5" a="1"/>
  <c r="AY57" i="5" a="1"/>
  <c r="AZ57" i="5" a="1"/>
  <c r="BA57" i="5" a="1"/>
  <c r="BB57" i="5" a="1"/>
  <c r="BC57" i="5" a="1"/>
  <c r="BD57" i="5" a="1"/>
  <c r="BE57" i="5" a="1"/>
  <c r="BF57" i="5" a="1"/>
  <c r="BG57" i="5" a="1"/>
  <c r="AF58" i="5" a="1"/>
  <c r="AG58" i="5" a="1"/>
  <c r="AH58" i="5" a="1"/>
  <c r="AI58" i="5" a="1"/>
  <c r="AJ58" i="5" a="1"/>
  <c r="AK58" i="5" a="1"/>
  <c r="AL58" i="5" a="1"/>
  <c r="AM58" i="5" a="1"/>
  <c r="AN58" i="5" a="1"/>
  <c r="AO58" i="5" a="1"/>
  <c r="AP58" i="5" a="1"/>
  <c r="AQ58" i="5" a="1"/>
  <c r="AR58" i="5" a="1"/>
  <c r="AS58" i="5" a="1"/>
  <c r="AT58" i="5" a="1"/>
  <c r="AU58" i="5" a="1"/>
  <c r="AV58" i="5" a="1"/>
  <c r="AW58" i="5" a="1"/>
  <c r="AX58" i="5" a="1"/>
  <c r="AY58" i="5" a="1"/>
  <c r="AZ58" i="5" a="1"/>
  <c r="BA58" i="5" a="1"/>
  <c r="BB58" i="5" a="1"/>
  <c r="BC58" i="5" a="1"/>
  <c r="BD58" i="5" a="1"/>
  <c r="BE58" i="5" a="1"/>
  <c r="BF58" i="5" a="1"/>
  <c r="BG58" i="5" a="1"/>
  <c r="AF59" i="5" a="1"/>
  <c r="AG59" i="5" a="1"/>
  <c r="AH59" i="5" a="1"/>
  <c r="AI59" i="5" a="1"/>
  <c r="AJ59" i="5" a="1"/>
  <c r="AK59" i="5" a="1"/>
  <c r="AL59" i="5" a="1"/>
  <c r="AM59" i="5" a="1"/>
  <c r="AN59" i="5" a="1"/>
  <c r="AO59" i="5" a="1"/>
  <c r="AP59" i="5" a="1"/>
  <c r="AQ59" i="5" a="1"/>
  <c r="AR59" i="5" a="1"/>
  <c r="AS59" i="5" a="1"/>
  <c r="AT59" i="5" a="1"/>
  <c r="AU59" i="5" a="1"/>
  <c r="AV59" i="5" a="1"/>
  <c r="AW59" i="5" a="1"/>
  <c r="AX59" i="5" a="1"/>
  <c r="AY59" i="5" a="1"/>
  <c r="AZ59" i="5" a="1"/>
  <c r="BA59" i="5" a="1"/>
  <c r="BB59" i="5" a="1"/>
  <c r="BC59" i="5" a="1"/>
  <c r="BD59" i="5" a="1"/>
  <c r="BE59" i="5" a="1"/>
  <c r="BF59" i="5" a="1"/>
  <c r="BG59" i="5" a="1"/>
  <c r="AF60" i="5" a="1"/>
  <c r="AG60" i="5" a="1"/>
  <c r="AH60" i="5" a="1"/>
  <c r="AI60" i="5" a="1"/>
  <c r="AJ60" i="5" a="1"/>
  <c r="AK60" i="5" a="1"/>
  <c r="AL60" i="5" a="1"/>
  <c r="AM60" i="5" a="1"/>
  <c r="AN60" i="5" a="1"/>
  <c r="AO60" i="5" a="1"/>
  <c r="AP60" i="5" a="1"/>
  <c r="AQ60" i="5" a="1"/>
  <c r="AR60" i="5" a="1"/>
  <c r="AS60" i="5" a="1"/>
  <c r="AT60" i="5" a="1"/>
  <c r="AU60" i="5" a="1"/>
  <c r="AV60" i="5" a="1"/>
  <c r="AW60" i="5" a="1"/>
  <c r="AX60" i="5" a="1"/>
  <c r="AY60" i="5" a="1"/>
  <c r="AZ60" i="5" a="1"/>
  <c r="BA60" i="5" a="1"/>
  <c r="BB60" i="5" a="1"/>
  <c r="BC60" i="5" a="1"/>
  <c r="BD60" i="5" a="1"/>
  <c r="BE60" i="5" a="1"/>
  <c r="BF60" i="5" a="1"/>
  <c r="BG60" i="5" a="1"/>
  <c r="AF61" i="5" a="1"/>
  <c r="AG61" i="5" a="1"/>
  <c r="AH61" i="5" a="1"/>
  <c r="AI61" i="5" a="1"/>
  <c r="AJ61" i="5" a="1"/>
  <c r="AK61" i="5" a="1"/>
  <c r="AL61" i="5" a="1"/>
  <c r="AM61" i="5" a="1"/>
  <c r="AN61" i="5" a="1"/>
  <c r="AO61" i="5" a="1"/>
  <c r="AP61" i="5" a="1"/>
  <c r="AQ61" i="5" a="1"/>
  <c r="AR61" i="5" a="1"/>
  <c r="AS61" i="5" a="1"/>
  <c r="AT61" i="5" a="1"/>
  <c r="AU61" i="5" a="1"/>
  <c r="AV61" i="5" a="1"/>
  <c r="AW61" i="5" a="1"/>
  <c r="AX61" i="5" a="1"/>
  <c r="AY61" i="5" a="1"/>
  <c r="AZ61" i="5" a="1"/>
  <c r="BA61" i="5" a="1"/>
  <c r="BB61" i="5" a="1"/>
  <c r="BC61" i="5" a="1"/>
  <c r="BD61" i="5" a="1"/>
  <c r="BE61" i="5" a="1"/>
  <c r="BF61" i="5" a="1"/>
  <c r="BG61" i="5" a="1"/>
  <c r="AF62" i="5" a="1"/>
  <c r="AG62" i="5" a="1"/>
  <c r="AH62" i="5" a="1"/>
  <c r="AI62" i="5" a="1"/>
  <c r="AJ62" i="5" a="1"/>
  <c r="AK62" i="5" a="1"/>
  <c r="AL62" i="5" a="1"/>
  <c r="AM62" i="5" a="1"/>
  <c r="AN62" i="5" a="1"/>
  <c r="AO62" i="5" a="1"/>
  <c r="AP62" i="5" a="1"/>
  <c r="AQ62" i="5" a="1"/>
  <c r="AR62" i="5" a="1"/>
  <c r="AS62" i="5" a="1"/>
  <c r="AT62" i="5" a="1"/>
  <c r="AU62" i="5" a="1"/>
  <c r="AV62" i="5" a="1"/>
  <c r="AW62" i="5" a="1"/>
  <c r="AX62" i="5" a="1"/>
  <c r="AY62" i="5" a="1"/>
  <c r="AZ62" i="5" a="1"/>
  <c r="BA62" i="5" a="1"/>
  <c r="BB62" i="5" a="1"/>
  <c r="BC62" i="5" a="1"/>
  <c r="BD62" i="5" a="1"/>
  <c r="BE62" i="5" a="1"/>
  <c r="BF62" i="5" a="1"/>
  <c r="BG62" i="5" a="1"/>
  <c r="AF63" i="5" a="1"/>
  <c r="AG63" i="5" a="1"/>
  <c r="AH63" i="5" a="1"/>
  <c r="AI63" i="5" a="1"/>
  <c r="AJ63" i="5" a="1"/>
  <c r="AK63" i="5" a="1"/>
  <c r="AL63" i="5" a="1"/>
  <c r="AM63" i="5" a="1"/>
  <c r="AN63" i="5" a="1"/>
  <c r="AO63" i="5" a="1"/>
  <c r="AP63" i="5" a="1"/>
  <c r="AQ63" i="5" a="1"/>
  <c r="AR63" i="5" a="1"/>
  <c r="AS63" i="5" a="1"/>
  <c r="AT63" i="5" a="1"/>
  <c r="AU63" i="5" a="1"/>
  <c r="AV63" i="5" a="1"/>
  <c r="AW63" i="5" a="1"/>
  <c r="AX63" i="5" a="1"/>
  <c r="AY63" i="5" a="1"/>
  <c r="AZ63" i="5" a="1"/>
  <c r="BA63" i="5" a="1"/>
  <c r="BB63" i="5" a="1"/>
  <c r="BC63" i="5" a="1"/>
  <c r="BD63" i="5" a="1"/>
  <c r="BE63" i="5" a="1"/>
  <c r="BF63" i="5" a="1"/>
  <c r="BG63" i="5" a="1"/>
  <c r="AF64" i="5" a="1"/>
  <c r="AG64" i="5" a="1"/>
  <c r="AH64" i="5" a="1"/>
  <c r="AI64" i="5" a="1"/>
  <c r="AJ64" i="5" a="1"/>
  <c r="AK64" i="5" a="1"/>
  <c r="AL64" i="5" a="1"/>
  <c r="AM64" i="5" a="1"/>
  <c r="AN64" i="5" a="1"/>
  <c r="AO64" i="5" a="1"/>
  <c r="AP64" i="5" a="1"/>
  <c r="AQ64" i="5" a="1"/>
  <c r="AR64" i="5" a="1"/>
  <c r="AS64" i="5" a="1"/>
  <c r="AT64" i="5" a="1"/>
  <c r="AU64" i="5" a="1"/>
  <c r="AV64" i="5" a="1"/>
  <c r="AW64" i="5" a="1"/>
  <c r="AX64" i="5" a="1"/>
  <c r="AY64" i="5" a="1"/>
  <c r="AZ64" i="5" a="1"/>
  <c r="BA64" i="5" a="1"/>
  <c r="BB64" i="5" a="1"/>
  <c r="BC64" i="5" a="1"/>
  <c r="BD64" i="5" a="1"/>
  <c r="BE64" i="5" a="1"/>
  <c r="BF64" i="5" a="1"/>
  <c r="BG64" i="5" a="1"/>
  <c r="AF65" i="5" a="1"/>
  <c r="AG65" i="5" a="1"/>
  <c r="AH65" i="5" a="1"/>
  <c r="AI65" i="5" a="1"/>
  <c r="AJ65" i="5" a="1"/>
  <c r="AK65" i="5" a="1"/>
  <c r="AL65" i="5" a="1"/>
  <c r="AM65" i="5" a="1"/>
  <c r="AN65" i="5" a="1"/>
  <c r="AO65" i="5" a="1"/>
  <c r="AP65" i="5" a="1"/>
  <c r="AQ65" i="5" a="1"/>
  <c r="AR65" i="5" a="1"/>
  <c r="AS65" i="5" a="1"/>
  <c r="AT65" i="5" a="1"/>
  <c r="AU65" i="5" a="1"/>
  <c r="AV65" i="5" a="1"/>
  <c r="AW65" i="5" a="1"/>
  <c r="AX65" i="5" a="1"/>
  <c r="AY65" i="5" a="1"/>
  <c r="AZ65" i="5" a="1"/>
  <c r="BA65" i="5" a="1"/>
  <c r="BB65" i="5" a="1"/>
  <c r="BC65" i="5" a="1"/>
  <c r="BD65" i="5" a="1"/>
  <c r="BE65" i="5" a="1"/>
  <c r="BF65" i="5" a="1"/>
  <c r="BG65" i="5" a="1"/>
  <c r="AF66" i="5" a="1"/>
  <c r="AG66" i="5" a="1"/>
  <c r="AH66" i="5" a="1"/>
  <c r="AI66" i="5" a="1"/>
  <c r="AJ66" i="5" a="1"/>
  <c r="AK66" i="5" a="1"/>
  <c r="AL66" i="5" a="1"/>
  <c r="AM66" i="5" a="1"/>
  <c r="AN66" i="5" a="1"/>
  <c r="AO66" i="5" a="1"/>
  <c r="AP66" i="5" a="1"/>
  <c r="AQ66" i="5" a="1"/>
  <c r="AR66" i="5" a="1"/>
  <c r="AS66" i="5" a="1"/>
  <c r="AT66" i="5" a="1"/>
  <c r="AU66" i="5" a="1"/>
  <c r="AV66" i="5" a="1"/>
  <c r="AW66" i="5" a="1"/>
  <c r="AX66" i="5" a="1"/>
  <c r="AY66" i="5" a="1"/>
  <c r="AZ66" i="5" a="1"/>
  <c r="BA66" i="5" a="1"/>
  <c r="BB66" i="5" a="1"/>
  <c r="BC66" i="5" a="1"/>
  <c r="BD66" i="5" a="1"/>
  <c r="BE66" i="5" a="1"/>
  <c r="BF66" i="5" a="1"/>
  <c r="BG66" i="5" a="1"/>
  <c r="AF67" i="5" a="1"/>
  <c r="AG67" i="5" a="1"/>
  <c r="AH67" i="5" a="1"/>
  <c r="AI67" i="5" a="1"/>
  <c r="AJ67" i="5" a="1"/>
  <c r="AK67" i="5" a="1"/>
  <c r="AL67" i="5" a="1"/>
  <c r="AM67" i="5" a="1"/>
  <c r="AN67" i="5" a="1"/>
  <c r="AO67" i="5" a="1"/>
  <c r="AP67" i="5" a="1"/>
  <c r="AQ67" i="5" a="1"/>
  <c r="AR67" i="5" a="1"/>
  <c r="AS67" i="5" a="1"/>
  <c r="AT67" i="5" a="1"/>
  <c r="AU67" i="5" a="1"/>
  <c r="AV67" i="5" a="1"/>
  <c r="AW67" i="5" a="1"/>
  <c r="AX67" i="5" a="1"/>
  <c r="AY67" i="5" a="1"/>
  <c r="AZ67" i="5" a="1"/>
  <c r="BA67" i="5" a="1"/>
  <c r="BB67" i="5" a="1"/>
  <c r="BC67" i="5" a="1"/>
  <c r="BD67" i="5" a="1"/>
  <c r="BE67" i="5" a="1"/>
  <c r="BF67" i="5" a="1"/>
  <c r="BG67" i="5" a="1"/>
  <c r="AF68" i="5" a="1"/>
  <c r="AG68" i="5" a="1"/>
  <c r="AH68" i="5" a="1"/>
  <c r="AI68" i="5" a="1"/>
  <c r="AJ68" i="5" a="1"/>
  <c r="AK68" i="5" a="1"/>
  <c r="AL68" i="5" a="1"/>
  <c r="AM68" i="5" a="1"/>
  <c r="AN68" i="5" a="1"/>
  <c r="AO68" i="5" a="1"/>
  <c r="AP68" i="5" a="1"/>
  <c r="AQ68" i="5" a="1"/>
  <c r="AR68" i="5" a="1"/>
  <c r="AS68" i="5" a="1"/>
  <c r="AT68" i="5" a="1"/>
  <c r="AU68" i="5" a="1"/>
  <c r="AV68" i="5" a="1"/>
  <c r="AW68" i="5" a="1"/>
  <c r="AX68" i="5" a="1"/>
  <c r="AY68" i="5" a="1"/>
  <c r="AZ68" i="5" a="1"/>
  <c r="BA68" i="5" a="1"/>
  <c r="BB68" i="5" a="1"/>
  <c r="BC68" i="5" a="1"/>
  <c r="BD68" i="5" a="1"/>
  <c r="BE68" i="5" a="1"/>
  <c r="BF68" i="5" a="1"/>
  <c r="BG68" i="5" a="1"/>
  <c r="AF69" i="5" a="1"/>
  <c r="AG69" i="5" a="1"/>
  <c r="AH69" i="5" a="1"/>
  <c r="AI69" i="5" a="1"/>
  <c r="AJ69" i="5" a="1"/>
  <c r="AK69" i="5" a="1"/>
  <c r="AL69" i="5" a="1"/>
  <c r="AM69" i="5" a="1"/>
  <c r="AN69" i="5" a="1"/>
  <c r="AO69" i="5" a="1"/>
  <c r="AP69" i="5" a="1"/>
  <c r="AQ69" i="5" a="1"/>
  <c r="AR69" i="5" a="1"/>
  <c r="AS69" i="5" a="1"/>
  <c r="AT69" i="5" a="1"/>
  <c r="AU69" i="5" a="1"/>
  <c r="AV69" i="5" a="1"/>
  <c r="AW69" i="5" a="1"/>
  <c r="AX69" i="5" a="1"/>
  <c r="AY69" i="5" a="1"/>
  <c r="AZ69" i="5" a="1"/>
  <c r="BA69" i="5" a="1"/>
  <c r="BB69" i="5" a="1"/>
  <c r="BC69" i="5" a="1"/>
  <c r="BD69" i="5" a="1"/>
  <c r="BE69" i="5" a="1"/>
  <c r="BF69" i="5" a="1"/>
  <c r="BG69" i="5" a="1"/>
  <c r="AF70" i="5" a="1"/>
  <c r="AG70" i="5" a="1"/>
  <c r="AH70" i="5" a="1"/>
  <c r="AI70" i="5" a="1"/>
  <c r="AJ70" i="5" a="1"/>
  <c r="AK70" i="5" a="1"/>
  <c r="AL70" i="5" a="1"/>
  <c r="AM70" i="5" a="1"/>
  <c r="AN70" i="5" a="1"/>
  <c r="AO70" i="5" a="1"/>
  <c r="AP70" i="5" a="1"/>
  <c r="AQ70" i="5" a="1"/>
  <c r="AR70" i="5" a="1"/>
  <c r="AS70" i="5" a="1"/>
  <c r="AT70" i="5" a="1"/>
  <c r="AU70" i="5" a="1"/>
  <c r="AV70" i="5" a="1"/>
  <c r="AW70" i="5" a="1"/>
  <c r="AX70" i="5" a="1"/>
  <c r="AY70" i="5" a="1"/>
  <c r="AZ70" i="5" a="1"/>
  <c r="BA70" i="5" a="1"/>
  <c r="BB70" i="5" a="1"/>
  <c r="BC70" i="5" a="1"/>
  <c r="BD70" i="5" a="1"/>
  <c r="BE70" i="5" a="1"/>
  <c r="BF70" i="5" a="1"/>
  <c r="BG70" i="5" a="1"/>
  <c r="AF71" i="5" a="1"/>
  <c r="AG71" i="5" a="1"/>
  <c r="AH71" i="5" a="1"/>
  <c r="AI71" i="5" a="1"/>
  <c r="AJ71" i="5" a="1"/>
  <c r="AK71" i="5" a="1"/>
  <c r="AL71" i="5" a="1"/>
  <c r="AM71" i="5" a="1"/>
  <c r="AN71" i="5" a="1"/>
  <c r="AO71" i="5" a="1"/>
  <c r="AP71" i="5" a="1"/>
  <c r="AQ71" i="5" a="1"/>
  <c r="AR71" i="5" a="1"/>
  <c r="AS71" i="5" a="1"/>
  <c r="AT71" i="5" a="1"/>
  <c r="AU71" i="5" a="1"/>
  <c r="AV71" i="5" a="1"/>
  <c r="AW71" i="5" a="1"/>
  <c r="AX71" i="5" a="1"/>
  <c r="AY71" i="5" a="1"/>
  <c r="AZ71" i="5" a="1"/>
  <c r="BA71" i="5" a="1"/>
  <c r="BB71" i="5" a="1"/>
  <c r="BC71" i="5" a="1"/>
  <c r="BD71" i="5" a="1"/>
  <c r="BE71" i="5" a="1"/>
  <c r="BF71" i="5" a="1"/>
  <c r="BG71" i="5" a="1"/>
  <c r="AF72" i="5" a="1"/>
  <c r="AG72" i="5" a="1"/>
  <c r="AH72" i="5" a="1"/>
  <c r="AI72" i="5" a="1"/>
  <c r="AJ72" i="5" a="1"/>
  <c r="AK72" i="5" a="1"/>
  <c r="AL72" i="5" a="1"/>
  <c r="AM72" i="5" a="1"/>
  <c r="AN72" i="5" a="1"/>
  <c r="AO72" i="5" a="1"/>
  <c r="AP72" i="5" a="1"/>
  <c r="AQ72" i="5" a="1"/>
  <c r="AR72" i="5" a="1"/>
  <c r="AS72" i="5" a="1"/>
  <c r="AT72" i="5" a="1"/>
  <c r="AU72" i="5" a="1"/>
  <c r="AV72" i="5" a="1"/>
  <c r="AW72" i="5" a="1"/>
  <c r="AX72" i="5" a="1"/>
  <c r="AY72" i="5" a="1"/>
  <c r="AZ72" i="5" a="1"/>
  <c r="BA72" i="5" a="1"/>
  <c r="BB72" i="5" a="1"/>
  <c r="BC72" i="5" a="1"/>
  <c r="BD72" i="5" a="1"/>
  <c r="BE72" i="5" a="1"/>
  <c r="BF72" i="5" a="1"/>
  <c r="BG72" i="5" a="1"/>
  <c r="AF73" i="5" a="1"/>
  <c r="AG73" i="5" a="1"/>
  <c r="AH73" i="5" a="1"/>
  <c r="AI73" i="5" a="1"/>
  <c r="AJ73" i="5" a="1"/>
  <c r="AK73" i="5" a="1"/>
  <c r="AL73" i="5" a="1"/>
  <c r="AM73" i="5" a="1"/>
  <c r="AN73" i="5" a="1"/>
  <c r="AO73" i="5" a="1"/>
  <c r="AP73" i="5" a="1"/>
  <c r="AQ73" i="5" a="1"/>
  <c r="AR73" i="5" a="1"/>
  <c r="AS73" i="5" a="1"/>
  <c r="AT73" i="5" a="1"/>
  <c r="AU73" i="5" a="1"/>
  <c r="AV73" i="5" a="1"/>
  <c r="AW73" i="5" a="1"/>
  <c r="AX73" i="5" a="1"/>
  <c r="AY73" i="5" a="1"/>
  <c r="AZ73" i="5" a="1"/>
  <c r="BA73" i="5" a="1"/>
  <c r="BB73" i="5" a="1"/>
  <c r="BC73" i="5" a="1"/>
  <c r="BD73" i="5" a="1"/>
  <c r="BE73" i="5" a="1"/>
  <c r="BF73" i="5" a="1"/>
  <c r="BG73" i="5" a="1"/>
  <c r="AF74" i="5" a="1"/>
  <c r="AG74" i="5" a="1"/>
  <c r="AH74" i="5" a="1"/>
  <c r="AI74" i="5" a="1"/>
  <c r="AJ74" i="5" a="1"/>
  <c r="AK74" i="5" a="1"/>
  <c r="AL74" i="5" a="1"/>
  <c r="AM74" i="5" a="1"/>
  <c r="AN74" i="5" a="1"/>
  <c r="AO74" i="5" a="1"/>
  <c r="AP74" i="5" a="1"/>
  <c r="AQ74" i="5" a="1"/>
  <c r="AR74" i="5" a="1"/>
  <c r="AS74" i="5" a="1"/>
  <c r="AT74" i="5" a="1"/>
  <c r="AU74" i="5" a="1"/>
  <c r="AV74" i="5" a="1"/>
  <c r="AW74" i="5" a="1"/>
  <c r="AX74" i="5" a="1"/>
  <c r="AY74" i="5" a="1"/>
  <c r="AZ74" i="5" a="1"/>
  <c r="BA74" i="5" a="1"/>
  <c r="BB74" i="5" a="1"/>
  <c r="BC74" i="5" a="1"/>
  <c r="BD74" i="5" a="1"/>
  <c r="BE74" i="5" a="1"/>
  <c r="BF74" i="5" a="1"/>
  <c r="BG74" i="5" a="1"/>
  <c r="AF75" i="5" a="1"/>
  <c r="AG75" i="5" a="1"/>
  <c r="AH75" i="5" a="1"/>
  <c r="AI75" i="5" a="1"/>
  <c r="AJ75" i="5" a="1"/>
  <c r="AK75" i="5" a="1"/>
  <c r="AL75" i="5" a="1"/>
  <c r="AM75" i="5" a="1"/>
  <c r="AN75" i="5" a="1"/>
  <c r="AO75" i="5" a="1"/>
  <c r="AP75" i="5" a="1"/>
  <c r="AQ75" i="5" a="1"/>
  <c r="AR75" i="5" a="1"/>
  <c r="AS75" i="5" a="1"/>
  <c r="AT75" i="5" a="1"/>
  <c r="AU75" i="5" a="1"/>
  <c r="AV75" i="5" a="1"/>
  <c r="AW75" i="5" a="1"/>
  <c r="AX75" i="5" a="1"/>
  <c r="AY75" i="5" a="1"/>
  <c r="AZ75" i="5" a="1"/>
  <c r="BA75" i="5" a="1"/>
  <c r="BB75" i="5" a="1"/>
  <c r="BC75" i="5" a="1"/>
  <c r="BD75" i="5" a="1"/>
  <c r="BE75" i="5" a="1"/>
  <c r="BF75" i="5" a="1"/>
  <c r="BG75" i="5" a="1"/>
  <c r="AF76" i="5" a="1"/>
  <c r="AG76" i="5" a="1"/>
  <c r="AH76" i="5" a="1"/>
  <c r="AI76" i="5" a="1"/>
  <c r="AJ76" i="5" a="1"/>
  <c r="AK76" i="5" a="1"/>
  <c r="AL76" i="5" a="1"/>
  <c r="AM76" i="5" a="1"/>
  <c r="AN76" i="5" a="1"/>
  <c r="AO76" i="5" a="1"/>
  <c r="AP76" i="5" a="1"/>
  <c r="AQ76" i="5" a="1"/>
  <c r="AR76" i="5" a="1"/>
  <c r="AS76" i="5" a="1"/>
  <c r="AT76" i="5" a="1"/>
  <c r="AU76" i="5" a="1"/>
  <c r="AV76" i="5" a="1"/>
  <c r="AW76" i="5" a="1"/>
  <c r="AX76" i="5" a="1"/>
  <c r="AY76" i="5" a="1"/>
  <c r="AZ76" i="5" a="1"/>
  <c r="BA76" i="5" a="1"/>
  <c r="BB76" i="5" a="1"/>
  <c r="BC76" i="5" a="1"/>
  <c r="BD76" i="5" a="1"/>
  <c r="BE76" i="5" a="1"/>
  <c r="BF76" i="5" a="1"/>
  <c r="BG76" i="5" a="1"/>
  <c r="AF77" i="5" a="1"/>
  <c r="AG77" i="5" a="1"/>
  <c r="AH77" i="5" a="1"/>
  <c r="AI77" i="5" a="1"/>
  <c r="AJ77" i="5" a="1"/>
  <c r="AK77" i="5" a="1"/>
  <c r="AL77" i="5" a="1"/>
  <c r="AM77" i="5" a="1"/>
  <c r="AN77" i="5" a="1"/>
  <c r="AO77" i="5" a="1"/>
  <c r="AP77" i="5" a="1"/>
  <c r="AQ77" i="5" a="1"/>
  <c r="AR77" i="5" a="1"/>
  <c r="AS77" i="5" a="1"/>
  <c r="AT77" i="5" a="1"/>
  <c r="AU77" i="5" a="1"/>
  <c r="AV77" i="5" a="1"/>
  <c r="AW77" i="5" a="1"/>
  <c r="AX77" i="5" a="1"/>
  <c r="AY77" i="5" a="1"/>
  <c r="AZ77" i="5" a="1"/>
  <c r="BA77" i="5" a="1"/>
  <c r="BB77" i="5" a="1"/>
  <c r="BC77" i="5" a="1"/>
  <c r="BD77" i="5" a="1"/>
  <c r="BE77" i="5" a="1"/>
  <c r="BF77" i="5" a="1"/>
  <c r="BG77" i="5" a="1"/>
  <c r="AF78" i="5" a="1"/>
  <c r="AG78" i="5" a="1"/>
  <c r="AH78" i="5" a="1"/>
  <c r="AI78" i="5" a="1"/>
  <c r="AJ78" i="5" a="1"/>
  <c r="AK78" i="5" a="1"/>
  <c r="AL78" i="5" a="1"/>
  <c r="AM78" i="5" a="1"/>
  <c r="AN78" i="5" a="1"/>
  <c r="AO78" i="5" a="1"/>
  <c r="AP78" i="5" a="1"/>
  <c r="AQ78" i="5" a="1"/>
  <c r="AR78" i="5" a="1"/>
  <c r="AS78" i="5" a="1"/>
  <c r="AT78" i="5" a="1"/>
  <c r="AU78" i="5" a="1"/>
  <c r="AV78" i="5" a="1"/>
  <c r="AW78" i="5" a="1"/>
  <c r="AX78" i="5" a="1"/>
  <c r="AY78" i="5" a="1"/>
  <c r="AZ78" i="5" a="1"/>
  <c r="BA78" i="5" a="1"/>
  <c r="BB78" i="5" a="1"/>
  <c r="BC78" i="5" a="1"/>
  <c r="BD78" i="5" a="1"/>
  <c r="BE78" i="5" a="1"/>
  <c r="BF78" i="5" a="1"/>
  <c r="BG78" i="5" a="1"/>
  <c r="AF79" i="5" a="1"/>
  <c r="AG79" i="5" a="1"/>
  <c r="AH79" i="5" a="1"/>
  <c r="AI79" i="5" a="1"/>
  <c r="AJ79" i="5" a="1"/>
  <c r="AK79" i="5" a="1"/>
  <c r="AL79" i="5" a="1"/>
  <c r="AM79" i="5" a="1"/>
  <c r="AN79" i="5" a="1"/>
  <c r="AO79" i="5" a="1"/>
  <c r="AP79" i="5" a="1"/>
  <c r="AQ79" i="5" a="1"/>
  <c r="AR79" i="5" a="1"/>
  <c r="AS79" i="5" a="1"/>
  <c r="AT79" i="5" a="1"/>
  <c r="AU79" i="5" a="1"/>
  <c r="AV79" i="5" a="1"/>
  <c r="AW79" i="5" a="1"/>
  <c r="AX79" i="5" a="1"/>
  <c r="AY79" i="5" a="1"/>
  <c r="AZ79" i="5" a="1"/>
  <c r="BA79" i="5" a="1"/>
  <c r="BB79" i="5" a="1"/>
  <c r="BC79" i="5" a="1"/>
  <c r="BD79" i="5" a="1"/>
  <c r="BE79" i="5" a="1"/>
  <c r="BF79" i="5" a="1"/>
  <c r="BG79" i="5" a="1"/>
  <c r="AF80" i="5" a="1"/>
  <c r="AG80" i="5" a="1"/>
  <c r="AH80" i="5" a="1"/>
  <c r="AI80" i="5" a="1"/>
  <c r="AJ80" i="5" a="1"/>
  <c r="AK80" i="5" a="1"/>
  <c r="AL80" i="5" a="1"/>
  <c r="AM80" i="5" a="1"/>
  <c r="AN80" i="5" a="1"/>
  <c r="AO80" i="5" a="1"/>
  <c r="AP80" i="5" a="1"/>
  <c r="AQ80" i="5" a="1"/>
  <c r="AR80" i="5" a="1"/>
  <c r="AS80" i="5" a="1"/>
  <c r="AT80" i="5" a="1"/>
  <c r="AU80" i="5" a="1"/>
  <c r="AV80" i="5" a="1"/>
  <c r="AW80" i="5" a="1"/>
  <c r="AX80" i="5" a="1"/>
  <c r="AY80" i="5" a="1"/>
  <c r="AZ80" i="5" a="1"/>
  <c r="BA80" i="5" a="1"/>
  <c r="BB80" i="5" a="1"/>
  <c r="BC80" i="5" a="1"/>
  <c r="BD80" i="5" a="1"/>
  <c r="BE80" i="5" a="1"/>
  <c r="BF80" i="5" a="1"/>
  <c r="BG80" i="5" a="1"/>
  <c r="AF81" i="5" a="1"/>
  <c r="AG81" i="5" a="1"/>
  <c r="AH81" i="5" a="1"/>
  <c r="AI81" i="5" a="1"/>
  <c r="AJ81" i="5" a="1"/>
  <c r="AK81" i="5" a="1"/>
  <c r="AL81" i="5" a="1"/>
  <c r="AM81" i="5" a="1"/>
  <c r="AN81" i="5" a="1"/>
  <c r="AO81" i="5" a="1"/>
  <c r="AP81" i="5" a="1"/>
  <c r="AQ81" i="5" a="1"/>
  <c r="AR81" i="5" a="1"/>
  <c r="AS81" i="5" a="1"/>
  <c r="AT81" i="5" a="1"/>
  <c r="AU81" i="5" a="1"/>
  <c r="AV81" i="5" a="1"/>
  <c r="AW81" i="5" a="1"/>
  <c r="AX81" i="5" a="1"/>
  <c r="AY81" i="5" a="1"/>
  <c r="AZ81" i="5" a="1"/>
  <c r="BA81" i="5" a="1"/>
  <c r="BB81" i="5" a="1"/>
  <c r="BC81" i="5" a="1"/>
  <c r="BD81" i="5" a="1"/>
  <c r="BE81" i="5" a="1"/>
  <c r="BF81" i="5" a="1"/>
  <c r="BG81" i="5" a="1"/>
  <c r="AF82" i="5" a="1"/>
  <c r="AG82" i="5" a="1"/>
  <c r="AH82" i="5" a="1"/>
  <c r="AI82" i="5" a="1"/>
  <c r="AJ82" i="5" a="1"/>
  <c r="AK82" i="5" a="1"/>
  <c r="AL82" i="5" a="1"/>
  <c r="AM82" i="5" a="1"/>
  <c r="AN82" i="5" a="1"/>
  <c r="AO82" i="5" a="1"/>
  <c r="AP82" i="5" a="1"/>
  <c r="AQ82" i="5" a="1"/>
  <c r="AR82" i="5" a="1"/>
  <c r="AS82" i="5" a="1"/>
  <c r="AT82" i="5" a="1"/>
  <c r="AU82" i="5" a="1"/>
  <c r="AV82" i="5" a="1"/>
  <c r="AW82" i="5" a="1"/>
  <c r="AX82" i="5" a="1"/>
  <c r="AY82" i="5" a="1"/>
  <c r="AZ82" i="5" a="1"/>
  <c r="BA82" i="5" a="1"/>
  <c r="BB82" i="5" a="1"/>
  <c r="BC82" i="5" a="1"/>
  <c r="BD82" i="5" a="1"/>
  <c r="BE82" i="5" a="1"/>
  <c r="BF82" i="5" a="1"/>
  <c r="BG82" i="5" a="1"/>
  <c r="AF83" i="5" a="1"/>
  <c r="AG83" i="5" a="1"/>
  <c r="AH83" i="5" a="1"/>
  <c r="AI83" i="5" a="1"/>
  <c r="AJ83" i="5" a="1"/>
  <c r="AK83" i="5" a="1"/>
  <c r="AL83" i="5" a="1"/>
  <c r="AM83" i="5" a="1"/>
  <c r="AN83" i="5" a="1"/>
  <c r="AO83" i="5" a="1"/>
  <c r="AP83" i="5" a="1"/>
  <c r="AQ83" i="5" a="1"/>
  <c r="AR83" i="5" a="1"/>
  <c r="AS83" i="5" a="1"/>
  <c r="AT83" i="5" a="1"/>
  <c r="AU83" i="5" a="1"/>
  <c r="AV83" i="5" a="1"/>
  <c r="AW83" i="5" a="1"/>
  <c r="AX83" i="5" a="1"/>
  <c r="AY83" i="5" a="1"/>
  <c r="AZ83" i="5" a="1"/>
  <c r="BA83" i="5" a="1"/>
  <c r="BB83" i="5" a="1"/>
  <c r="BC83" i="5" a="1"/>
  <c r="BD83" i="5" a="1"/>
  <c r="BE83" i="5" a="1"/>
  <c r="BF83" i="5" a="1"/>
  <c r="BG83" i="5" a="1"/>
  <c r="AF84" i="5" a="1"/>
  <c r="AG84" i="5" a="1"/>
  <c r="AH84" i="5" a="1"/>
  <c r="AI84" i="5" a="1"/>
  <c r="AJ84" i="5" a="1"/>
  <c r="AK84" i="5" a="1"/>
  <c r="AL84" i="5" a="1"/>
  <c r="AM84" i="5" a="1"/>
  <c r="AN84" i="5" a="1"/>
  <c r="AO84" i="5" a="1"/>
  <c r="AP84" i="5" a="1"/>
  <c r="AQ84" i="5" a="1"/>
  <c r="AR84" i="5" a="1"/>
  <c r="AS84" i="5" a="1"/>
  <c r="AT84" i="5" a="1"/>
  <c r="AU84" i="5" a="1"/>
  <c r="AV84" i="5" a="1"/>
  <c r="AW84" i="5" a="1"/>
  <c r="AX84" i="5" a="1"/>
  <c r="AY84" i="5" a="1"/>
  <c r="AZ84" i="5" a="1"/>
  <c r="BA84" i="5" a="1"/>
  <c r="BB84" i="5" a="1"/>
  <c r="BC84" i="5" a="1"/>
  <c r="BD84" i="5" a="1"/>
  <c r="BE84" i="5" a="1"/>
  <c r="BF84" i="5" a="1"/>
  <c r="BG84" i="5" a="1"/>
  <c r="AF85" i="5" a="1"/>
  <c r="AG85" i="5" a="1"/>
  <c r="AH85" i="5" a="1"/>
  <c r="AI85" i="5" a="1"/>
  <c r="AJ85" i="5" a="1"/>
  <c r="AK85" i="5" a="1"/>
  <c r="AL85" i="5" a="1"/>
  <c r="AM85" i="5" a="1"/>
  <c r="AN85" i="5" a="1"/>
  <c r="AO85" i="5" a="1"/>
  <c r="AP85" i="5" a="1"/>
  <c r="AQ85" i="5" a="1"/>
  <c r="AR85" i="5" a="1"/>
  <c r="AS85" i="5" a="1"/>
  <c r="AT85" i="5" a="1"/>
  <c r="AU85" i="5" a="1"/>
  <c r="AV85" i="5" a="1"/>
  <c r="AW85" i="5" a="1"/>
  <c r="AX85" i="5" a="1"/>
  <c r="AY85" i="5" a="1"/>
  <c r="AZ85" i="5" a="1"/>
  <c r="BA85" i="5" a="1"/>
  <c r="BB85" i="5" a="1"/>
  <c r="BC85" i="5" a="1"/>
  <c r="BD85" i="5" a="1"/>
  <c r="BE85" i="5" a="1"/>
  <c r="BF85" i="5" a="1"/>
  <c r="BG85" i="5" a="1"/>
  <c r="AF86" i="5" a="1"/>
  <c r="AG86" i="5" a="1"/>
  <c r="AH86" i="5" a="1"/>
  <c r="AI86" i="5" a="1"/>
  <c r="AJ86" i="5" a="1"/>
  <c r="AK86" i="5" a="1"/>
  <c r="AL86" i="5" a="1"/>
  <c r="AM86" i="5" a="1"/>
  <c r="AN86" i="5" a="1"/>
  <c r="AO86" i="5" a="1"/>
  <c r="AP86" i="5" a="1"/>
  <c r="AQ86" i="5" a="1"/>
  <c r="AR86" i="5" a="1"/>
  <c r="AS86" i="5" a="1"/>
  <c r="AT86" i="5" a="1"/>
  <c r="AU86" i="5" a="1"/>
  <c r="AV86" i="5" a="1"/>
  <c r="AW86" i="5" a="1"/>
  <c r="AX86" i="5" a="1"/>
  <c r="AY86" i="5" a="1"/>
  <c r="AZ86" i="5" a="1"/>
  <c r="BA86" i="5" a="1"/>
  <c r="BB86" i="5" a="1"/>
  <c r="BC86" i="5" a="1"/>
  <c r="BD86" i="5" a="1"/>
  <c r="BE86" i="5" a="1"/>
  <c r="BF86" i="5" a="1"/>
  <c r="BG86" i="5" a="1"/>
  <c r="AF87" i="5" a="1"/>
  <c r="AG87" i="5" a="1"/>
  <c r="AH87" i="5" a="1"/>
  <c r="AI87" i="5" a="1"/>
  <c r="AJ87" i="5" a="1"/>
  <c r="AK87" i="5" a="1"/>
  <c r="AL87" i="5" a="1"/>
  <c r="AM87" i="5" a="1"/>
  <c r="AN87" i="5" a="1"/>
  <c r="AO87" i="5" a="1"/>
  <c r="AP87" i="5" a="1"/>
  <c r="AQ87" i="5" a="1"/>
  <c r="AR87" i="5" a="1"/>
  <c r="AS87" i="5" a="1"/>
  <c r="AT87" i="5" a="1"/>
  <c r="AU87" i="5" a="1"/>
  <c r="AV87" i="5" a="1"/>
  <c r="AW87" i="5" a="1"/>
  <c r="AX87" i="5" a="1"/>
  <c r="AY87" i="5" a="1"/>
  <c r="AZ87" i="5" a="1"/>
  <c r="BA87" i="5" a="1"/>
  <c r="BB87" i="5" a="1"/>
  <c r="BC87" i="5" a="1"/>
  <c r="BD87" i="5" a="1"/>
  <c r="BE87" i="5" a="1"/>
  <c r="BF87" i="5" a="1"/>
  <c r="BG87" i="5" a="1"/>
  <c r="AF88" i="5" a="1"/>
  <c r="AG88" i="5" a="1"/>
  <c r="AH88" i="5" a="1"/>
  <c r="AI88" i="5" a="1"/>
  <c r="AJ88" i="5" a="1"/>
  <c r="AK88" i="5" a="1"/>
  <c r="AL88" i="5" a="1"/>
  <c r="AM88" i="5" a="1"/>
  <c r="AN88" i="5" a="1"/>
  <c r="AO88" i="5" a="1"/>
  <c r="AP88" i="5" a="1"/>
  <c r="AQ88" i="5" a="1"/>
  <c r="AR88" i="5" a="1"/>
  <c r="AS88" i="5" a="1"/>
  <c r="AT88" i="5" a="1"/>
  <c r="AU88" i="5" a="1"/>
  <c r="AV88" i="5" a="1"/>
  <c r="AW88" i="5" a="1"/>
  <c r="AX88" i="5" a="1"/>
  <c r="AY88" i="5" a="1"/>
  <c r="AZ88" i="5" a="1"/>
  <c r="BA88" i="5" a="1"/>
  <c r="BB88" i="5" a="1"/>
  <c r="BC88" i="5" a="1"/>
  <c r="BD88" i="5" a="1"/>
  <c r="BE88" i="5" a="1"/>
  <c r="BF88" i="5" a="1"/>
  <c r="BG88" i="5" a="1"/>
  <c r="AF89" i="5" a="1"/>
  <c r="AG89" i="5" a="1"/>
  <c r="AH89" i="5" a="1"/>
  <c r="AI89" i="5" a="1"/>
  <c r="AJ89" i="5" a="1"/>
  <c r="AK89" i="5" a="1"/>
  <c r="AL89" i="5" a="1"/>
  <c r="AM89" i="5" a="1"/>
  <c r="AN89" i="5" a="1"/>
  <c r="AO89" i="5" a="1"/>
  <c r="AP89" i="5" a="1"/>
  <c r="AQ89" i="5" a="1"/>
  <c r="AR89" i="5" a="1"/>
  <c r="AS89" i="5" a="1"/>
  <c r="AT89" i="5" a="1"/>
  <c r="AU89" i="5" a="1"/>
  <c r="AV89" i="5" a="1"/>
  <c r="AW89" i="5" a="1"/>
  <c r="AX89" i="5" a="1"/>
  <c r="AY89" i="5" a="1"/>
  <c r="AZ89" i="5" a="1"/>
  <c r="BA89" i="5" a="1"/>
  <c r="BB89" i="5" a="1"/>
  <c r="BC89" i="5" a="1"/>
  <c r="BD89" i="5" a="1"/>
  <c r="BE89" i="5" a="1"/>
  <c r="BF89" i="5" a="1"/>
  <c r="BG89" i="5" a="1"/>
  <c r="AF90" i="5" a="1"/>
  <c r="AG90" i="5" a="1"/>
  <c r="AH90" i="5" a="1"/>
  <c r="AI90" i="5" a="1"/>
  <c r="AJ90" i="5" a="1"/>
  <c r="AK90" i="5" a="1"/>
  <c r="AL90" i="5" a="1"/>
  <c r="AM90" i="5" a="1"/>
  <c r="AN90" i="5" a="1"/>
  <c r="AO90" i="5" a="1"/>
  <c r="AP90" i="5" a="1"/>
  <c r="AQ90" i="5" a="1"/>
  <c r="AR90" i="5" a="1"/>
  <c r="AS90" i="5" a="1"/>
  <c r="AT90" i="5" a="1"/>
  <c r="AU90" i="5" a="1"/>
  <c r="AV90" i="5" a="1"/>
  <c r="AW90" i="5" a="1"/>
  <c r="AX90" i="5" a="1"/>
  <c r="AY90" i="5" a="1"/>
  <c r="AZ90" i="5" a="1"/>
  <c r="BA90" i="5" a="1"/>
  <c r="BB90" i="5" a="1"/>
  <c r="BC90" i="5" a="1"/>
  <c r="BD90" i="5" a="1"/>
  <c r="BE90" i="5" a="1"/>
  <c r="BF90" i="5" a="1"/>
  <c r="BG90" i="5" a="1"/>
  <c r="AF91" i="5" a="1"/>
  <c r="AG91" i="5" a="1"/>
  <c r="AH91" i="5" a="1"/>
  <c r="AI91" i="5" a="1"/>
  <c r="AJ91" i="5" a="1"/>
  <c r="AK91" i="5" a="1"/>
  <c r="AL91" i="5" a="1"/>
  <c r="AM91" i="5" a="1"/>
  <c r="AN91" i="5" a="1"/>
  <c r="AO91" i="5" a="1"/>
  <c r="AP91" i="5" a="1"/>
  <c r="AQ91" i="5" a="1"/>
  <c r="AR91" i="5" a="1"/>
  <c r="AS91" i="5" a="1"/>
  <c r="AT91" i="5" a="1"/>
  <c r="AU91" i="5" a="1"/>
  <c r="AV91" i="5" a="1"/>
  <c r="AW91" i="5" a="1"/>
  <c r="AX91" i="5" a="1"/>
  <c r="AY91" i="5" a="1"/>
  <c r="AZ91" i="5" a="1"/>
  <c r="BA91" i="5" a="1"/>
  <c r="BB91" i="5" a="1"/>
  <c r="BC91" i="5" a="1"/>
  <c r="BD91" i="5" a="1"/>
  <c r="BE91" i="5" a="1"/>
  <c r="BF91" i="5" a="1"/>
  <c r="BG91" i="5" a="1"/>
  <c r="AF92" i="5" a="1"/>
  <c r="AG92" i="5" a="1"/>
  <c r="AH92" i="5" a="1"/>
  <c r="AI92" i="5" a="1"/>
  <c r="AJ92" i="5" a="1"/>
  <c r="AK92" i="5" a="1"/>
  <c r="AL92" i="5" a="1"/>
  <c r="AM92" i="5" a="1"/>
  <c r="AN92" i="5" a="1"/>
  <c r="AO92" i="5" a="1"/>
  <c r="AP92" i="5" a="1"/>
  <c r="AQ92" i="5" a="1"/>
  <c r="AR92" i="5" a="1"/>
  <c r="AS92" i="5" a="1"/>
  <c r="AT92" i="5" a="1"/>
  <c r="AU92" i="5" a="1"/>
  <c r="AV92" i="5" a="1"/>
  <c r="AW92" i="5" a="1"/>
  <c r="AX92" i="5" a="1"/>
  <c r="AY92" i="5" a="1"/>
  <c r="AZ92" i="5" a="1"/>
  <c r="BA92" i="5" a="1"/>
  <c r="BB92" i="5" a="1"/>
  <c r="BC92" i="5" a="1"/>
  <c r="BD92" i="5" a="1"/>
  <c r="BE92" i="5" a="1"/>
  <c r="BF92" i="5" a="1"/>
  <c r="BG92" i="5" a="1"/>
  <c r="AF93" i="5" a="1"/>
  <c r="AG93" i="5" a="1"/>
  <c r="AH93" i="5" a="1"/>
  <c r="AI93" i="5" a="1"/>
  <c r="AJ93" i="5" a="1"/>
  <c r="AK93" i="5" a="1"/>
  <c r="AL93" i="5" a="1"/>
  <c r="AM93" i="5" a="1"/>
  <c r="AN93" i="5" a="1"/>
  <c r="AO93" i="5" a="1"/>
  <c r="AP93" i="5" a="1"/>
  <c r="AQ93" i="5" a="1"/>
  <c r="AR93" i="5" a="1"/>
  <c r="AS93" i="5" a="1"/>
  <c r="AT93" i="5" a="1"/>
  <c r="AU93" i="5" a="1"/>
  <c r="AV93" i="5" a="1"/>
  <c r="AW93" i="5" a="1"/>
  <c r="AX93" i="5" a="1"/>
  <c r="AY93" i="5" a="1"/>
  <c r="AZ93" i="5" a="1"/>
  <c r="BA93" i="5" a="1"/>
  <c r="BB93" i="5" a="1"/>
  <c r="BC93" i="5" a="1"/>
  <c r="BD93" i="5" a="1"/>
  <c r="BE93" i="5" a="1"/>
  <c r="BF93" i="5" a="1"/>
  <c r="BG93" i="5" a="1"/>
  <c r="AF94" i="5" a="1"/>
  <c r="AG94" i="5" a="1"/>
  <c r="AH94" i="5" a="1"/>
  <c r="AI94" i="5" a="1"/>
  <c r="AJ94" i="5" a="1"/>
  <c r="AK94" i="5" a="1"/>
  <c r="AL94" i="5" a="1"/>
  <c r="AM94" i="5" a="1"/>
  <c r="AN94" i="5" a="1"/>
  <c r="AO94" i="5" a="1"/>
  <c r="AP94" i="5" a="1"/>
  <c r="AQ94" i="5" a="1"/>
  <c r="AR94" i="5" a="1"/>
  <c r="AS94" i="5" a="1"/>
  <c r="AT94" i="5" a="1"/>
  <c r="AU94" i="5" a="1"/>
  <c r="AV94" i="5" a="1"/>
  <c r="AW94" i="5" a="1"/>
  <c r="AX94" i="5" a="1"/>
  <c r="AY94" i="5" a="1"/>
  <c r="AZ94" i="5" a="1"/>
  <c r="BA94" i="5" a="1"/>
  <c r="BB94" i="5" a="1"/>
  <c r="BC94" i="5" a="1"/>
  <c r="BD94" i="5" a="1"/>
  <c r="BE94" i="5" a="1"/>
  <c r="BF94" i="5" a="1"/>
  <c r="BG94" i="5" a="1"/>
  <c r="AF95" i="5" a="1"/>
  <c r="AG95" i="5" a="1"/>
  <c r="AH95" i="5" a="1"/>
  <c r="AI95" i="5" a="1"/>
  <c r="AJ95" i="5" a="1"/>
  <c r="AK95" i="5" a="1"/>
  <c r="AL95" i="5" a="1"/>
  <c r="AM95" i="5" a="1"/>
  <c r="AN95" i="5" a="1"/>
  <c r="AO95" i="5" a="1"/>
  <c r="AP95" i="5" a="1"/>
  <c r="AQ95" i="5" a="1"/>
  <c r="AR95" i="5" a="1"/>
  <c r="AS95" i="5" a="1"/>
  <c r="AT95" i="5" a="1"/>
  <c r="AU95" i="5" a="1"/>
  <c r="AV95" i="5" a="1"/>
  <c r="AW95" i="5" a="1"/>
  <c r="AX95" i="5" a="1"/>
  <c r="AY95" i="5" a="1"/>
  <c r="AZ95" i="5" a="1"/>
  <c r="BA95" i="5" a="1"/>
  <c r="BB95" i="5" a="1"/>
  <c r="BC95" i="5" a="1"/>
  <c r="BD95" i="5" a="1"/>
  <c r="BE95" i="5" a="1"/>
  <c r="BF95" i="5" a="1"/>
  <c r="BG95" i="5" a="1"/>
  <c r="AF96" i="5" a="1"/>
  <c r="AG96" i="5" a="1"/>
  <c r="AH96" i="5" a="1"/>
  <c r="AI96" i="5" a="1"/>
  <c r="AJ96" i="5" a="1"/>
  <c r="AK96" i="5" a="1"/>
  <c r="AL96" i="5" a="1"/>
  <c r="AM96" i="5" a="1"/>
  <c r="AN96" i="5" a="1"/>
  <c r="AO96" i="5" a="1"/>
  <c r="AP96" i="5" a="1"/>
  <c r="AQ96" i="5" a="1"/>
  <c r="AR96" i="5" a="1"/>
  <c r="AS96" i="5" a="1"/>
  <c r="AT96" i="5" a="1"/>
  <c r="AU96" i="5" a="1"/>
  <c r="AV96" i="5" a="1"/>
  <c r="AW96" i="5" a="1"/>
  <c r="AX96" i="5" a="1"/>
  <c r="AY96" i="5" a="1"/>
  <c r="AZ96" i="5" a="1"/>
  <c r="BA96" i="5" a="1"/>
  <c r="BB96" i="5" a="1"/>
  <c r="BC96" i="5" a="1"/>
  <c r="BD96" i="5" a="1"/>
  <c r="BE96" i="5" a="1"/>
  <c r="BF96" i="5" a="1"/>
  <c r="BG96" i="5" a="1"/>
  <c r="AF97" i="5" a="1"/>
  <c r="AG97" i="5" a="1"/>
  <c r="AH97" i="5" a="1"/>
  <c r="AI97" i="5" a="1"/>
  <c r="AJ97" i="5" a="1"/>
  <c r="AK97" i="5" a="1"/>
  <c r="AL97" i="5" a="1"/>
  <c r="AM97" i="5" a="1"/>
  <c r="AN97" i="5" a="1"/>
  <c r="AO97" i="5" a="1"/>
  <c r="AP97" i="5" a="1"/>
  <c r="AQ97" i="5" a="1"/>
  <c r="AR97" i="5" a="1"/>
  <c r="AS97" i="5" a="1"/>
  <c r="AT97" i="5" a="1"/>
  <c r="AU97" i="5" a="1"/>
  <c r="AV97" i="5" a="1"/>
  <c r="AW97" i="5" a="1"/>
  <c r="AX97" i="5" a="1"/>
  <c r="AY97" i="5" a="1"/>
  <c r="AZ97" i="5" a="1"/>
  <c r="BA97" i="5" a="1"/>
  <c r="BB97" i="5" a="1"/>
  <c r="BC97" i="5" a="1"/>
  <c r="BD97" i="5" a="1"/>
  <c r="BE97" i="5" a="1"/>
  <c r="BF97" i="5" a="1"/>
  <c r="BG97" i="5" a="1"/>
  <c r="AF98" i="5" a="1"/>
  <c r="AG98" i="5" a="1"/>
  <c r="AH98" i="5" a="1"/>
  <c r="AI98" i="5" a="1"/>
  <c r="AJ98" i="5" a="1"/>
  <c r="AK98" i="5" a="1"/>
  <c r="AL98" i="5" a="1"/>
  <c r="AM98" i="5" a="1"/>
  <c r="AN98" i="5" a="1"/>
  <c r="AO98" i="5" a="1"/>
  <c r="AP98" i="5" a="1"/>
  <c r="AQ98" i="5" a="1"/>
  <c r="AR98" i="5" a="1"/>
  <c r="AS98" i="5" a="1"/>
  <c r="AT98" i="5" a="1"/>
  <c r="AU98" i="5" a="1"/>
  <c r="AV98" i="5" a="1"/>
  <c r="AW98" i="5" a="1"/>
  <c r="AX98" i="5" a="1"/>
  <c r="AY98" i="5" a="1"/>
  <c r="AZ98" i="5" a="1"/>
  <c r="BA98" i="5" a="1"/>
  <c r="BB98" i="5" a="1"/>
  <c r="BC98" i="5" a="1"/>
  <c r="BD98" i="5" a="1"/>
  <c r="BE98" i="5" a="1"/>
  <c r="BF98" i="5" a="1"/>
  <c r="BG98" i="5" a="1"/>
  <c r="AF99" i="5" a="1"/>
  <c r="AG99" i="5" a="1"/>
  <c r="AH99" i="5" a="1"/>
  <c r="AI99" i="5" a="1"/>
  <c r="AJ99" i="5" a="1"/>
  <c r="AK99" i="5" a="1"/>
  <c r="AL99" i="5" a="1"/>
  <c r="AM99" i="5" a="1"/>
  <c r="AN99" i="5" a="1"/>
  <c r="AO99" i="5" a="1"/>
  <c r="AP99" i="5" a="1"/>
  <c r="AQ99" i="5" a="1"/>
  <c r="AR99" i="5" a="1"/>
  <c r="AS99" i="5" a="1"/>
  <c r="AT99" i="5" a="1"/>
  <c r="AU99" i="5" a="1"/>
  <c r="AV99" i="5" a="1"/>
  <c r="AW99" i="5" a="1"/>
  <c r="AX99" i="5" a="1"/>
  <c r="AY99" i="5" a="1"/>
  <c r="AZ99" i="5" a="1"/>
  <c r="BA99" i="5" a="1"/>
  <c r="BB99" i="5" a="1"/>
  <c r="BC99" i="5" a="1"/>
  <c r="BD99" i="5" a="1"/>
  <c r="BE99" i="5" a="1"/>
  <c r="BF99" i="5" a="1"/>
  <c r="BG99" i="5" a="1"/>
  <c r="AF100" i="5" a="1"/>
  <c r="AG100" i="5" a="1"/>
  <c r="AH100" i="5" a="1"/>
  <c r="AI100" i="5" a="1"/>
  <c r="AJ100" i="5" a="1"/>
  <c r="AK100" i="5" a="1"/>
  <c r="AL100" i="5" a="1"/>
  <c r="AM100" i="5" a="1"/>
  <c r="AN100" i="5" a="1"/>
  <c r="AO100" i="5" a="1"/>
  <c r="AP100" i="5" a="1"/>
  <c r="AQ100" i="5" a="1"/>
  <c r="AR100" i="5" a="1"/>
  <c r="AS100" i="5" a="1"/>
  <c r="AT100" i="5" a="1"/>
  <c r="AU100" i="5" a="1"/>
  <c r="AV100" i="5" a="1"/>
  <c r="AW100" i="5" a="1"/>
  <c r="AX100" i="5" a="1"/>
  <c r="AY100" i="5" a="1"/>
  <c r="AZ100" i="5" a="1"/>
  <c r="BA100" i="5" a="1"/>
  <c r="BB100" i="5" a="1"/>
  <c r="BC100" i="5" a="1"/>
  <c r="BD100" i="5" a="1"/>
  <c r="BE100" i="5" a="1"/>
  <c r="BF100" i="5" a="1"/>
  <c r="BG100" i="5" a="1"/>
  <c r="AF101" i="5" a="1"/>
  <c r="AG101" i="5" a="1"/>
  <c r="AH101" i="5" a="1"/>
  <c r="AI101" i="5" a="1"/>
  <c r="AJ101" i="5" a="1"/>
  <c r="AK101" i="5" a="1"/>
  <c r="AL101" i="5" a="1"/>
  <c r="AM101" i="5" a="1"/>
  <c r="AN101" i="5" a="1"/>
  <c r="AO101" i="5" a="1"/>
  <c r="AP101" i="5" a="1"/>
  <c r="AQ101" i="5" a="1"/>
  <c r="AR101" i="5" a="1"/>
  <c r="AS101" i="5" a="1"/>
  <c r="AT101" i="5" a="1"/>
  <c r="AU101" i="5" a="1"/>
  <c r="AV101" i="5" a="1"/>
  <c r="AW101" i="5" a="1"/>
  <c r="AX101" i="5" a="1"/>
  <c r="AY101" i="5" a="1"/>
  <c r="AZ101" i="5" a="1"/>
  <c r="BA101" i="5" a="1"/>
  <c r="BB101" i="5" a="1"/>
  <c r="BC101" i="5" a="1"/>
  <c r="BD101" i="5" a="1"/>
  <c r="BE101" i="5" a="1"/>
  <c r="BF101" i="5" a="1"/>
  <c r="BG101" i="5" a="1"/>
  <c r="AF102" i="5" a="1"/>
  <c r="AG102" i="5" a="1"/>
  <c r="AH102" i="5" a="1"/>
  <c r="AI102" i="5" a="1"/>
  <c r="AJ102" i="5" a="1"/>
  <c r="AK102" i="5" a="1"/>
  <c r="AL102" i="5" a="1"/>
  <c r="AM102" i="5" a="1"/>
  <c r="AN102" i="5" a="1"/>
  <c r="AO102" i="5" a="1"/>
  <c r="AP102" i="5" a="1"/>
  <c r="AQ102" i="5" a="1"/>
  <c r="AR102" i="5" a="1"/>
  <c r="AS102" i="5" a="1"/>
  <c r="AT102" i="5" a="1"/>
  <c r="AU102" i="5" a="1"/>
  <c r="AV102" i="5" a="1"/>
  <c r="AW102" i="5" a="1"/>
  <c r="AX102" i="5" a="1"/>
  <c r="AY102" i="5" a="1"/>
  <c r="AZ102" i="5" a="1"/>
  <c r="BA102" i="5" a="1"/>
  <c r="BB102" i="5" a="1"/>
  <c r="BC102" i="5" a="1"/>
  <c r="BD102" i="5" a="1"/>
  <c r="BE102" i="5" a="1"/>
  <c r="BF102" i="5" a="1"/>
  <c r="BG102" i="5" a="1"/>
  <c r="AF103" i="5" a="1"/>
  <c r="AG103" i="5" a="1"/>
  <c r="AH103" i="5" a="1"/>
  <c r="AI103" i="5" a="1"/>
  <c r="AJ103" i="5" a="1"/>
  <c r="AK103" i="5" a="1"/>
  <c r="AL103" i="5" a="1"/>
  <c r="AM103" i="5" a="1"/>
  <c r="AN103" i="5" a="1"/>
  <c r="AO103" i="5" a="1"/>
  <c r="AP103" i="5" a="1"/>
  <c r="AQ103" i="5" a="1"/>
  <c r="AR103" i="5" a="1"/>
  <c r="AS103" i="5" a="1"/>
  <c r="AT103" i="5" a="1"/>
  <c r="AU103" i="5" a="1"/>
  <c r="AV103" i="5" a="1"/>
  <c r="AW103" i="5" a="1"/>
  <c r="AX103" i="5" a="1"/>
  <c r="AY103" i="5" a="1"/>
  <c r="AZ103" i="5" a="1"/>
  <c r="BA103" i="5" a="1"/>
  <c r="BB103" i="5" a="1"/>
  <c r="BC103" i="5" a="1"/>
  <c r="BD103" i="5" a="1"/>
  <c r="BE103" i="5" a="1"/>
  <c r="BF103" i="5" a="1"/>
  <c r="BG103" i="5" a="1"/>
  <c r="AF104" i="5" a="1"/>
  <c r="AG104" i="5" a="1"/>
  <c r="AH104" i="5" a="1"/>
  <c r="AI104" i="5" a="1"/>
  <c r="AJ104" i="5" a="1"/>
  <c r="AK104" i="5" a="1"/>
  <c r="AL104" i="5" a="1"/>
  <c r="AM104" i="5" a="1"/>
  <c r="AN104" i="5" a="1"/>
  <c r="AO104" i="5" a="1"/>
  <c r="AP104" i="5" a="1"/>
  <c r="AQ104" i="5" a="1"/>
  <c r="AR104" i="5" a="1"/>
  <c r="AS104" i="5" a="1"/>
  <c r="AT104" i="5" a="1"/>
  <c r="AU104" i="5" a="1"/>
  <c r="AV104" i="5" a="1"/>
  <c r="AW104" i="5" a="1"/>
  <c r="AX104" i="5" a="1"/>
  <c r="AY104" i="5" a="1"/>
  <c r="AZ104" i="5" a="1"/>
  <c r="BA104" i="5" a="1"/>
  <c r="BB104" i="5" a="1"/>
  <c r="BC104" i="5" a="1"/>
  <c r="BD104" i="5" a="1"/>
  <c r="BE104" i="5" a="1"/>
  <c r="BF104" i="5" a="1"/>
  <c r="BG104" i="5" a="1"/>
  <c r="AF105" i="5" a="1"/>
  <c r="AG105" i="5" a="1"/>
  <c r="AH105" i="5" a="1"/>
  <c r="AI105" i="5" a="1"/>
  <c r="AJ105" i="5" a="1"/>
  <c r="AK105" i="5" a="1"/>
  <c r="AL105" i="5" a="1"/>
  <c r="AM105" i="5" a="1"/>
  <c r="AN105" i="5" a="1"/>
  <c r="AO105" i="5" a="1"/>
  <c r="AP105" i="5" a="1"/>
  <c r="AQ105" i="5" a="1"/>
  <c r="AR105" i="5" a="1"/>
  <c r="AS105" i="5" a="1"/>
  <c r="AT105" i="5" a="1"/>
  <c r="AU105" i="5" a="1"/>
  <c r="AV105" i="5" a="1"/>
  <c r="AW105" i="5" a="1"/>
  <c r="AX105" i="5" a="1"/>
  <c r="AY105" i="5" a="1"/>
  <c r="AZ105" i="5" a="1"/>
  <c r="BA105" i="5" a="1"/>
  <c r="BB105" i="5" a="1"/>
  <c r="BC105" i="5" a="1"/>
  <c r="BD105" i="5" a="1"/>
  <c r="BE105" i="5" a="1"/>
  <c r="BF105" i="5" a="1"/>
  <c r="BG105" i="5" a="1"/>
  <c r="AF106" i="5" a="1"/>
  <c r="AG106" i="5" a="1"/>
  <c r="AH106" i="5" a="1"/>
  <c r="AI106" i="5" a="1"/>
  <c r="AJ106" i="5" a="1"/>
  <c r="AK106" i="5" a="1"/>
  <c r="AL106" i="5" a="1"/>
  <c r="AM106" i="5" a="1"/>
  <c r="AN106" i="5" a="1"/>
  <c r="AO106" i="5" a="1"/>
  <c r="AP106" i="5" a="1"/>
  <c r="AQ106" i="5" a="1"/>
  <c r="AR106" i="5" a="1"/>
  <c r="AS106" i="5" a="1"/>
  <c r="AT106" i="5" a="1"/>
  <c r="AU106" i="5" a="1"/>
  <c r="AV106" i="5" a="1"/>
  <c r="AW106" i="5" a="1"/>
  <c r="AX106" i="5" a="1"/>
  <c r="AY106" i="5" a="1"/>
  <c r="AZ106" i="5" a="1"/>
  <c r="BA106" i="5" a="1"/>
  <c r="BB106" i="5" a="1"/>
  <c r="BC106" i="5" a="1"/>
  <c r="BD106" i="5" a="1"/>
  <c r="BE106" i="5" a="1"/>
  <c r="BF106" i="5" a="1"/>
  <c r="BG106" i="5" a="1"/>
  <c r="AF107" i="5" a="1"/>
  <c r="AG107" i="5" a="1"/>
  <c r="AH107" i="5" a="1"/>
  <c r="AI107" i="5" a="1"/>
  <c r="AJ107" i="5" a="1"/>
  <c r="AK107" i="5" a="1"/>
  <c r="AL107" i="5" a="1"/>
  <c r="AM107" i="5" a="1"/>
  <c r="AN107" i="5" a="1"/>
  <c r="AO107" i="5" a="1"/>
  <c r="AP107" i="5" a="1"/>
  <c r="AQ107" i="5" a="1"/>
  <c r="AR107" i="5" a="1"/>
  <c r="AS107" i="5" a="1"/>
  <c r="AT107" i="5" a="1"/>
  <c r="AU107" i="5" a="1"/>
  <c r="AV107" i="5" a="1"/>
  <c r="AW107" i="5" a="1"/>
  <c r="AX107" i="5" a="1"/>
  <c r="AY107" i="5" a="1"/>
  <c r="AZ107" i="5" a="1"/>
  <c r="BA107" i="5" a="1"/>
  <c r="BB107" i="5" a="1"/>
  <c r="BC107" i="5" a="1"/>
  <c r="BD107" i="5" a="1"/>
  <c r="BE107" i="5" a="1"/>
  <c r="BF107" i="5" a="1"/>
  <c r="BG107" i="5" a="1"/>
  <c r="AF108" i="5" a="1"/>
  <c r="AG108" i="5" a="1"/>
  <c r="AH108" i="5" a="1"/>
  <c r="AI108" i="5" a="1"/>
  <c r="AJ108" i="5" a="1"/>
  <c r="AK108" i="5" a="1"/>
  <c r="AL108" i="5" a="1"/>
  <c r="AM108" i="5" a="1"/>
  <c r="AN108" i="5" a="1"/>
  <c r="AO108" i="5" a="1"/>
  <c r="AP108" i="5" a="1"/>
  <c r="AQ108" i="5" a="1"/>
  <c r="AR108" i="5" a="1"/>
  <c r="AS108" i="5" a="1"/>
  <c r="AT108" i="5" a="1"/>
  <c r="AU108" i="5" a="1"/>
  <c r="AV108" i="5" a="1"/>
  <c r="AW108" i="5" a="1"/>
  <c r="AX108" i="5" a="1"/>
  <c r="AY108" i="5" a="1"/>
  <c r="AZ108" i="5" a="1"/>
  <c r="BA108" i="5" a="1"/>
  <c r="BB108" i="5" a="1"/>
  <c r="BC108" i="5" a="1"/>
  <c r="BD108" i="5" a="1"/>
  <c r="BE108" i="5" a="1"/>
  <c r="BF108" i="5" a="1"/>
  <c r="BG108" i="5" a="1"/>
  <c r="AF109" i="5" a="1"/>
  <c r="AG109" i="5" a="1"/>
  <c r="AH109" i="5" a="1"/>
  <c r="AI109" i="5" a="1"/>
  <c r="AJ109" i="5" a="1"/>
  <c r="AK109" i="5" a="1"/>
  <c r="AL109" i="5" a="1"/>
  <c r="AM109" i="5" a="1"/>
  <c r="AN109" i="5" a="1"/>
  <c r="AO109" i="5" a="1"/>
  <c r="AP109" i="5" a="1"/>
  <c r="AQ109" i="5" a="1"/>
  <c r="AR109" i="5" a="1"/>
  <c r="AS109" i="5" a="1"/>
  <c r="AT109" i="5" a="1"/>
  <c r="AU109" i="5" a="1"/>
  <c r="AV109" i="5" a="1"/>
  <c r="AW109" i="5" a="1"/>
  <c r="AX109" i="5" a="1"/>
  <c r="AY109" i="5" a="1"/>
  <c r="AZ109" i="5" a="1"/>
  <c r="BA109" i="5" a="1"/>
  <c r="BB109" i="5" a="1"/>
  <c r="BC109" i="5" a="1"/>
  <c r="BD109" i="5" a="1"/>
  <c r="BE109" i="5" a="1"/>
  <c r="BF109" i="5" a="1"/>
  <c r="BG109" i="5" a="1"/>
  <c r="AF110" i="5" a="1"/>
  <c r="AG110" i="5" a="1"/>
  <c r="AH110" i="5" a="1"/>
  <c r="AI110" i="5" a="1"/>
  <c r="AJ110" i="5" a="1"/>
  <c r="AK110" i="5" a="1"/>
  <c r="AL110" i="5" a="1"/>
  <c r="AM110" i="5" a="1"/>
  <c r="AN110" i="5" a="1"/>
  <c r="AO110" i="5" a="1"/>
  <c r="AP110" i="5" a="1"/>
  <c r="AQ110" i="5" a="1"/>
  <c r="AR110" i="5" a="1"/>
  <c r="AS110" i="5" a="1"/>
  <c r="AT110" i="5" a="1"/>
  <c r="AU110" i="5" a="1"/>
  <c r="AV110" i="5" a="1"/>
  <c r="AW110" i="5" a="1"/>
  <c r="AX110" i="5" a="1"/>
  <c r="AY110" i="5" a="1"/>
  <c r="AZ110" i="5" a="1"/>
  <c r="BA110" i="5" a="1"/>
  <c r="BB110" i="5" a="1"/>
  <c r="BC110" i="5" a="1"/>
  <c r="BD110" i="5" a="1"/>
  <c r="BE110" i="5" a="1"/>
  <c r="BF110" i="5" a="1"/>
  <c r="BG110" i="5" a="1"/>
  <c r="AF111" i="5" a="1"/>
  <c r="AG111" i="5" a="1"/>
  <c r="AH111" i="5" a="1"/>
  <c r="AI111" i="5" a="1"/>
  <c r="AJ111" i="5" a="1"/>
  <c r="AK111" i="5" a="1"/>
  <c r="AL111" i="5" a="1"/>
  <c r="AM111" i="5" a="1"/>
  <c r="AN111" i="5" a="1"/>
  <c r="AO111" i="5" a="1"/>
  <c r="AP111" i="5" a="1"/>
  <c r="AQ111" i="5" a="1"/>
  <c r="AR111" i="5" a="1"/>
  <c r="AS111" i="5" a="1"/>
  <c r="AT111" i="5" a="1"/>
  <c r="AU111" i="5" a="1"/>
  <c r="AV111" i="5" a="1"/>
  <c r="AW111" i="5" a="1"/>
  <c r="AX111" i="5" a="1"/>
  <c r="AY111" i="5" a="1"/>
  <c r="AZ111" i="5" a="1"/>
  <c r="BA111" i="5" a="1"/>
  <c r="BB111" i="5" a="1"/>
  <c r="BC111" i="5" a="1"/>
  <c r="BD111" i="5" a="1"/>
  <c r="BE111" i="5" a="1"/>
  <c r="BF111" i="5" a="1"/>
  <c r="BG111" i="5" a="1"/>
  <c r="AF112" i="5" a="1"/>
  <c r="AG112" i="5" a="1"/>
  <c r="AH112" i="5" a="1"/>
  <c r="AI112" i="5" a="1"/>
  <c r="AJ112" i="5" a="1"/>
  <c r="AK112" i="5" a="1"/>
  <c r="AL112" i="5" a="1"/>
  <c r="AM112" i="5" a="1"/>
  <c r="AN112" i="5" a="1"/>
  <c r="AO112" i="5" a="1"/>
  <c r="AP112" i="5" a="1"/>
  <c r="AQ112" i="5" a="1"/>
  <c r="AR112" i="5" a="1"/>
  <c r="AS112" i="5" a="1"/>
  <c r="AT112" i="5" a="1"/>
  <c r="AU112" i="5" a="1"/>
  <c r="AV112" i="5" a="1"/>
  <c r="AW112" i="5" a="1"/>
  <c r="AX112" i="5" a="1"/>
  <c r="AY112" i="5" a="1"/>
  <c r="AZ112" i="5" a="1"/>
  <c r="BA112" i="5" a="1"/>
  <c r="BB112" i="5" a="1"/>
  <c r="BC112" i="5" a="1"/>
  <c r="BD112" i="5" a="1"/>
  <c r="BE112" i="5" a="1"/>
  <c r="BF112" i="5" a="1"/>
  <c r="BG112" i="5" a="1"/>
  <c r="AF113" i="5" a="1"/>
  <c r="AG113" i="5" a="1"/>
  <c r="AH113" i="5" a="1"/>
  <c r="AI113" i="5" a="1"/>
  <c r="AJ113" i="5" a="1"/>
  <c r="AK113" i="5" a="1"/>
  <c r="AL113" i="5" a="1"/>
  <c r="AM113" i="5" a="1"/>
  <c r="AN113" i="5" a="1"/>
  <c r="AO113" i="5" a="1"/>
  <c r="AP113" i="5" a="1"/>
  <c r="AQ113" i="5" a="1"/>
  <c r="AR113" i="5" a="1"/>
  <c r="AS113" i="5" a="1"/>
  <c r="AT113" i="5" a="1"/>
  <c r="AU113" i="5" a="1"/>
  <c r="AV113" i="5" a="1"/>
  <c r="AW113" i="5" a="1"/>
  <c r="AX113" i="5" a="1"/>
  <c r="AY113" i="5" a="1"/>
  <c r="AZ113" i="5" a="1"/>
  <c r="BA113" i="5" a="1"/>
  <c r="BB113" i="5" a="1"/>
  <c r="BC113" i="5" a="1"/>
  <c r="BD113" i="5" a="1"/>
  <c r="BE113" i="5" a="1"/>
  <c r="BF113" i="5" a="1"/>
  <c r="BG113" i="5" a="1"/>
  <c r="AF114" i="5" a="1"/>
  <c r="AG114" i="5" a="1"/>
  <c r="AH114" i="5" a="1"/>
  <c r="AI114" i="5" a="1"/>
  <c r="AJ114" i="5" a="1"/>
  <c r="AK114" i="5" a="1"/>
  <c r="AL114" i="5" a="1"/>
  <c r="AM114" i="5" a="1"/>
  <c r="AN114" i="5" a="1"/>
  <c r="AO114" i="5" a="1"/>
  <c r="AP114" i="5" a="1"/>
  <c r="AQ114" i="5" a="1"/>
  <c r="AR114" i="5" a="1"/>
  <c r="AS114" i="5" a="1"/>
  <c r="AT114" i="5" a="1"/>
  <c r="AU114" i="5" a="1"/>
  <c r="AV114" i="5" a="1"/>
  <c r="AW114" i="5" a="1"/>
  <c r="AX114" i="5" a="1"/>
  <c r="AY114" i="5" a="1"/>
  <c r="AZ114" i="5" a="1"/>
  <c r="BA114" i="5" a="1"/>
  <c r="BB114" i="5" a="1"/>
  <c r="BC114" i="5" a="1"/>
  <c r="BD114" i="5" a="1"/>
  <c r="BE114" i="5" a="1"/>
  <c r="BF114" i="5" a="1"/>
  <c r="BG114" i="5" a="1"/>
  <c r="AF115" i="5" a="1"/>
  <c r="AG115" i="5" a="1"/>
  <c r="AH115" i="5" a="1"/>
  <c r="AI115" i="5" a="1"/>
  <c r="AJ115" i="5" a="1"/>
  <c r="AK115" i="5" a="1"/>
  <c r="AL115" i="5" a="1"/>
  <c r="AM115" i="5" a="1"/>
  <c r="AN115" i="5" a="1"/>
  <c r="AO115" i="5" a="1"/>
  <c r="AP115" i="5" a="1"/>
  <c r="AQ115" i="5" a="1"/>
  <c r="AR115" i="5" a="1"/>
  <c r="AS115" i="5" a="1"/>
  <c r="AT115" i="5" a="1"/>
  <c r="AU115" i="5" a="1"/>
  <c r="AV115" i="5" a="1"/>
  <c r="AW115" i="5" a="1"/>
  <c r="AX115" i="5" a="1"/>
  <c r="AY115" i="5" a="1"/>
  <c r="AZ115" i="5" a="1"/>
  <c r="BA115" i="5" a="1"/>
  <c r="BB115" i="5" a="1"/>
  <c r="BC115" i="5" a="1"/>
  <c r="BD115" i="5" a="1"/>
  <c r="BE115" i="5" a="1"/>
  <c r="BF115" i="5" a="1"/>
  <c r="BG115" i="5" a="1"/>
  <c r="AF116" i="5" a="1"/>
  <c r="AG116" i="5" a="1"/>
  <c r="AH116" i="5" a="1"/>
  <c r="AI116" i="5" a="1"/>
  <c r="AJ116" i="5" a="1"/>
  <c r="AK116" i="5" a="1"/>
  <c r="AL116" i="5" a="1"/>
  <c r="AM116" i="5" a="1"/>
  <c r="AN116" i="5" a="1"/>
  <c r="AO116" i="5" a="1"/>
  <c r="AP116" i="5" a="1"/>
  <c r="AQ116" i="5" a="1"/>
  <c r="AR116" i="5" a="1"/>
  <c r="AS116" i="5" a="1"/>
  <c r="AT116" i="5" a="1"/>
  <c r="AU116" i="5" a="1"/>
  <c r="AV116" i="5" a="1"/>
  <c r="AW116" i="5" a="1"/>
  <c r="AX116" i="5" a="1"/>
  <c r="AY116" i="5" a="1"/>
  <c r="AZ116" i="5" a="1"/>
  <c r="BA116" i="5" a="1"/>
  <c r="BB116" i="5" a="1"/>
  <c r="BC116" i="5" a="1"/>
  <c r="BD116" i="5" a="1"/>
  <c r="BE116" i="5" a="1"/>
  <c r="BF116" i="5" a="1"/>
  <c r="BG116" i="5" a="1"/>
  <c r="AF117" i="5" a="1"/>
  <c r="AG117" i="5" a="1"/>
  <c r="AH117" i="5" a="1"/>
  <c r="AI117" i="5" a="1"/>
  <c r="AJ117" i="5" a="1"/>
  <c r="AK117" i="5" a="1"/>
  <c r="AL117" i="5" a="1"/>
  <c r="AM117" i="5" a="1"/>
  <c r="AN117" i="5" a="1"/>
  <c r="AO117" i="5" a="1"/>
  <c r="AP117" i="5" a="1"/>
  <c r="AQ117" i="5" a="1"/>
  <c r="AR117" i="5" a="1"/>
  <c r="AS117" i="5" a="1"/>
  <c r="AT117" i="5" a="1"/>
  <c r="AU117" i="5" a="1"/>
  <c r="AV117" i="5" a="1"/>
  <c r="AW117" i="5" a="1"/>
  <c r="AX117" i="5" a="1"/>
  <c r="AY117" i="5" a="1"/>
  <c r="AZ117" i="5" a="1"/>
  <c r="BA117" i="5" a="1"/>
  <c r="BB117" i="5" a="1"/>
  <c r="BC117" i="5" a="1"/>
  <c r="BD117" i="5" a="1"/>
  <c r="BE117" i="5" a="1"/>
  <c r="BF117" i="5" a="1"/>
  <c r="BG117" i="5" a="1"/>
  <c r="AF118" i="5" a="1"/>
  <c r="AG118" i="5" a="1"/>
  <c r="AH118" i="5" a="1"/>
  <c r="AI118" i="5" a="1"/>
  <c r="AJ118" i="5" a="1"/>
  <c r="AK118" i="5" a="1"/>
  <c r="AL118" i="5" a="1"/>
  <c r="AM118" i="5" a="1"/>
  <c r="AN118" i="5" a="1"/>
  <c r="AO118" i="5" a="1"/>
  <c r="AP118" i="5" a="1"/>
  <c r="AQ118" i="5" a="1"/>
  <c r="AR118" i="5" a="1"/>
  <c r="AS118" i="5" a="1"/>
  <c r="AT118" i="5" a="1"/>
  <c r="AU118" i="5" a="1"/>
  <c r="AV118" i="5" a="1"/>
  <c r="AW118" i="5" a="1"/>
  <c r="AX118" i="5" a="1"/>
  <c r="AY118" i="5" a="1"/>
  <c r="AZ118" i="5" a="1"/>
  <c r="BA118" i="5" a="1"/>
  <c r="BB118" i="5" a="1"/>
  <c r="BC118" i="5" a="1"/>
  <c r="BD118" i="5" a="1"/>
  <c r="BE118" i="5" a="1"/>
  <c r="BF118" i="5" a="1"/>
  <c r="BG118" i="5" a="1"/>
  <c r="AF119" i="5" a="1"/>
  <c r="AG119" i="5" a="1"/>
  <c r="AH119" i="5" a="1"/>
  <c r="AI119" i="5" a="1"/>
  <c r="AJ119" i="5" a="1"/>
  <c r="AK119" i="5" a="1"/>
  <c r="AL119" i="5" a="1"/>
  <c r="AM119" i="5" a="1"/>
  <c r="AN119" i="5" a="1"/>
  <c r="AO119" i="5" a="1"/>
  <c r="AP119" i="5" a="1"/>
  <c r="AQ119" i="5" a="1"/>
  <c r="AR119" i="5" a="1"/>
  <c r="AS119" i="5" a="1"/>
  <c r="AT119" i="5" a="1"/>
  <c r="AU119" i="5" a="1"/>
  <c r="AV119" i="5" a="1"/>
  <c r="AW119" i="5" a="1"/>
  <c r="AX119" i="5" a="1"/>
  <c r="AY119" i="5" a="1"/>
  <c r="AZ119" i="5" a="1"/>
  <c r="BA119" i="5" a="1"/>
  <c r="BB119" i="5" a="1"/>
  <c r="BC119" i="5" a="1"/>
  <c r="BD119" i="5" a="1"/>
  <c r="BE119" i="5" a="1"/>
  <c r="BF119" i="5" a="1"/>
  <c r="BG119" i="5" a="1"/>
  <c r="AF120" i="5" a="1"/>
  <c r="AG120" i="5" a="1"/>
  <c r="AH120" i="5" a="1"/>
  <c r="AI120" i="5" a="1"/>
  <c r="AJ120" i="5" a="1"/>
  <c r="AK120" i="5" a="1"/>
  <c r="AL120" i="5" a="1"/>
  <c r="AM120" i="5" a="1"/>
  <c r="AN120" i="5" a="1"/>
  <c r="AO120" i="5" a="1"/>
  <c r="AP120" i="5" a="1"/>
  <c r="AQ120" i="5" a="1"/>
  <c r="AR120" i="5" a="1"/>
  <c r="AS120" i="5" a="1"/>
  <c r="AT120" i="5" a="1"/>
  <c r="AU120" i="5" a="1"/>
  <c r="AV120" i="5" a="1"/>
  <c r="AW120" i="5" a="1"/>
  <c r="AX120" i="5" a="1"/>
  <c r="AY120" i="5" a="1"/>
  <c r="AZ120" i="5" a="1"/>
  <c r="BA120" i="5" a="1"/>
  <c r="BB120" i="5" a="1"/>
  <c r="BC120" i="5" a="1"/>
  <c r="BD120" i="5" a="1"/>
  <c r="BE120" i="5" a="1"/>
  <c r="BF120" i="5" a="1"/>
  <c r="BG120" i="5" a="1"/>
  <c r="AF121" i="5" a="1"/>
  <c r="AG121" i="5" a="1"/>
  <c r="AH121" i="5" a="1"/>
  <c r="AI121" i="5" a="1"/>
  <c r="AJ121" i="5" a="1"/>
  <c r="AK121" i="5" a="1"/>
  <c r="AL121" i="5" a="1"/>
  <c r="AM121" i="5" a="1"/>
  <c r="AN121" i="5" a="1"/>
  <c r="AO121" i="5" a="1"/>
  <c r="AP121" i="5" a="1"/>
  <c r="AQ121" i="5" a="1"/>
  <c r="AR121" i="5" a="1"/>
  <c r="AS121" i="5" a="1"/>
  <c r="AT121" i="5" a="1"/>
  <c r="AU121" i="5" a="1"/>
  <c r="AV121" i="5" a="1"/>
  <c r="AW121" i="5" a="1"/>
  <c r="AX121" i="5" a="1"/>
  <c r="AY121" i="5" a="1"/>
  <c r="AZ121" i="5" a="1"/>
  <c r="BA121" i="5" a="1"/>
  <c r="BB121" i="5" a="1"/>
  <c r="BC121" i="5" a="1"/>
  <c r="BD121" i="5" a="1"/>
  <c r="BE121" i="5" a="1"/>
  <c r="BF121" i="5" a="1"/>
  <c r="BG121" i="5" a="1"/>
  <c r="AF122" i="5" a="1"/>
  <c r="AG122" i="5" a="1"/>
  <c r="AH122" i="5" a="1"/>
  <c r="AI122" i="5" a="1"/>
  <c r="AJ122" i="5" a="1"/>
  <c r="AK122" i="5" a="1"/>
  <c r="AL122" i="5" a="1"/>
  <c r="AM122" i="5" a="1"/>
  <c r="AN122" i="5" a="1"/>
  <c r="AO122" i="5" a="1"/>
  <c r="AP122" i="5" a="1"/>
  <c r="AQ122" i="5" a="1"/>
  <c r="AR122" i="5" a="1"/>
  <c r="AS122" i="5" a="1"/>
  <c r="AT122" i="5" a="1"/>
  <c r="AU122" i="5" a="1"/>
  <c r="AV122" i="5" a="1"/>
  <c r="AW122" i="5" a="1"/>
  <c r="AX122" i="5" a="1"/>
  <c r="AY122" i="5" a="1"/>
  <c r="AZ122" i="5" a="1"/>
  <c r="BA122" i="5" a="1"/>
  <c r="BB122" i="5" a="1"/>
  <c r="BC122" i="5" a="1"/>
  <c r="BD122" i="5" a="1"/>
  <c r="BE122" i="5" a="1"/>
  <c r="BF122" i="5" a="1"/>
  <c r="BG122" i="5" a="1"/>
  <c r="AF123" i="5" a="1"/>
  <c r="AG123" i="5" a="1"/>
  <c r="AH123" i="5" a="1"/>
  <c r="AI123" i="5" a="1"/>
  <c r="AJ123" i="5" a="1"/>
  <c r="AK123" i="5" a="1"/>
  <c r="AL123" i="5" a="1"/>
  <c r="AM123" i="5" a="1"/>
  <c r="AN123" i="5" a="1"/>
  <c r="AO123" i="5" a="1"/>
  <c r="AP123" i="5" a="1"/>
  <c r="AQ123" i="5" a="1"/>
  <c r="AR123" i="5" a="1"/>
  <c r="AS123" i="5" a="1"/>
  <c r="AT123" i="5" a="1"/>
  <c r="AU123" i="5" a="1"/>
  <c r="AV123" i="5" a="1"/>
  <c r="AW123" i="5" a="1"/>
  <c r="AX123" i="5" a="1"/>
  <c r="AY123" i="5" a="1"/>
  <c r="AZ123" i="5" a="1"/>
  <c r="BA123" i="5" a="1"/>
  <c r="BB123" i="5" a="1"/>
  <c r="BC123" i="5" a="1"/>
  <c r="BD123" i="5" a="1"/>
  <c r="BE123" i="5" a="1"/>
  <c r="BF123" i="5" a="1"/>
  <c r="BG123" i="5" a="1"/>
  <c r="AF124" i="5" a="1"/>
  <c r="AG124" i="5" a="1"/>
  <c r="AH124" i="5" a="1"/>
  <c r="AI124" i="5" a="1"/>
  <c r="AJ124" i="5" a="1"/>
  <c r="AK124" i="5" a="1"/>
  <c r="AL124" i="5" a="1"/>
  <c r="AM124" i="5" a="1"/>
  <c r="AN124" i="5" a="1"/>
  <c r="AO124" i="5" a="1"/>
  <c r="AP124" i="5" a="1"/>
  <c r="AQ124" i="5" a="1"/>
  <c r="AR124" i="5" a="1"/>
  <c r="AS124" i="5" a="1"/>
  <c r="AT124" i="5" a="1"/>
  <c r="AU124" i="5" a="1"/>
  <c r="AV124" i="5" a="1"/>
  <c r="AW124" i="5" a="1"/>
  <c r="AX124" i="5" a="1"/>
  <c r="AY124" i="5" a="1"/>
  <c r="AZ124" i="5" a="1"/>
  <c r="BA124" i="5" a="1"/>
  <c r="BB124" i="5" a="1"/>
  <c r="BC124" i="5" a="1"/>
  <c r="BD124" i="5" a="1"/>
  <c r="BE124" i="5" a="1"/>
  <c r="BF124" i="5" a="1"/>
  <c r="BG124" i="5" a="1"/>
  <c r="AF125" i="5" a="1"/>
  <c r="AG125" i="5" a="1"/>
  <c r="AH125" i="5" a="1"/>
  <c r="AI125" i="5" a="1"/>
  <c r="AJ125" i="5" a="1"/>
  <c r="AK125" i="5" a="1"/>
  <c r="AL125" i="5" a="1"/>
  <c r="AM125" i="5" a="1"/>
  <c r="AN125" i="5" a="1"/>
  <c r="AO125" i="5" a="1"/>
  <c r="AP125" i="5" a="1"/>
  <c r="AQ125" i="5" a="1"/>
  <c r="AR125" i="5" a="1"/>
  <c r="AS125" i="5" a="1"/>
  <c r="AT125" i="5" a="1"/>
  <c r="AU125" i="5" a="1"/>
  <c r="AV125" i="5" a="1"/>
  <c r="AW125" i="5" a="1"/>
  <c r="AX125" i="5" a="1"/>
  <c r="AY125" i="5" a="1"/>
  <c r="AZ125" i="5" a="1"/>
  <c r="BA125" i="5" a="1"/>
  <c r="BB125" i="5" a="1"/>
  <c r="BC125" i="5" a="1"/>
  <c r="BD125" i="5" a="1"/>
  <c r="BE125" i="5" a="1"/>
  <c r="BF125" i="5" a="1"/>
  <c r="BG125" i="5" a="1"/>
  <c r="AF126" i="5" a="1"/>
  <c r="AG126" i="5" a="1"/>
  <c r="AH126" i="5" a="1"/>
  <c r="AI126" i="5" a="1"/>
  <c r="AJ126" i="5" a="1"/>
  <c r="AK126" i="5" a="1"/>
  <c r="AL126" i="5" a="1"/>
  <c r="AM126" i="5" a="1"/>
  <c r="AN126" i="5" a="1"/>
  <c r="AO126" i="5" a="1"/>
  <c r="AP126" i="5" a="1"/>
  <c r="AQ126" i="5" a="1"/>
  <c r="AR126" i="5" a="1"/>
  <c r="AS126" i="5" a="1"/>
  <c r="AT126" i="5" a="1"/>
  <c r="AU126" i="5" a="1"/>
  <c r="AV126" i="5" a="1"/>
  <c r="AW126" i="5" a="1"/>
  <c r="AX126" i="5" a="1"/>
  <c r="AY126" i="5" a="1"/>
  <c r="AZ126" i="5" a="1"/>
  <c r="BA126" i="5" a="1"/>
  <c r="BB126" i="5" a="1"/>
  <c r="BC126" i="5" a="1"/>
  <c r="BD126" i="5" a="1"/>
  <c r="BE126" i="5" a="1"/>
  <c r="BF126" i="5" a="1"/>
  <c r="BG126" i="5" a="1"/>
  <c r="AF127" i="5" a="1"/>
  <c r="AG127" i="5" a="1"/>
  <c r="AH127" i="5" a="1"/>
  <c r="AI127" i="5" a="1"/>
  <c r="AJ127" i="5" a="1"/>
  <c r="AK127" i="5" a="1"/>
  <c r="AL127" i="5" a="1"/>
  <c r="AM127" i="5" a="1"/>
  <c r="AN127" i="5" a="1"/>
  <c r="AO127" i="5" a="1"/>
  <c r="AP127" i="5" a="1"/>
  <c r="AQ127" i="5" a="1"/>
  <c r="AR127" i="5" a="1"/>
  <c r="AS127" i="5" a="1"/>
  <c r="AT127" i="5" a="1"/>
  <c r="AU127" i="5" a="1"/>
  <c r="AV127" i="5" a="1"/>
  <c r="AW127" i="5" a="1"/>
  <c r="AX127" i="5" a="1"/>
  <c r="AY127" i="5" a="1"/>
  <c r="AZ127" i="5" a="1"/>
  <c r="BA127" i="5" a="1"/>
  <c r="BB127" i="5" a="1"/>
  <c r="BC127" i="5" a="1"/>
  <c r="BD127" i="5" a="1"/>
  <c r="BE127" i="5" a="1"/>
  <c r="BF127" i="5" a="1"/>
  <c r="BG127" i="5" a="1"/>
  <c r="AF128" i="5" a="1"/>
  <c r="AG128" i="5" a="1"/>
  <c r="AH128" i="5" a="1"/>
  <c r="AI128" i="5" a="1"/>
  <c r="AJ128" i="5" a="1"/>
  <c r="AK128" i="5" a="1"/>
  <c r="AL128" i="5" a="1"/>
  <c r="AM128" i="5" a="1"/>
  <c r="AN128" i="5" a="1"/>
  <c r="AO128" i="5" a="1"/>
  <c r="AP128" i="5" a="1"/>
  <c r="AQ128" i="5" a="1"/>
  <c r="AR128" i="5" a="1"/>
  <c r="AS128" i="5" a="1"/>
  <c r="AT128" i="5" a="1"/>
  <c r="AU128" i="5" a="1"/>
  <c r="AV128" i="5" a="1"/>
  <c r="AW128" i="5" a="1"/>
  <c r="AX128" i="5" a="1"/>
  <c r="AY128" i="5" a="1"/>
  <c r="AZ128" i="5" a="1"/>
  <c r="BA128" i="5" a="1"/>
  <c r="BB128" i="5" a="1"/>
  <c r="BC128" i="5" a="1"/>
  <c r="BD128" i="5" a="1"/>
  <c r="BE128" i="5" a="1"/>
  <c r="BF128" i="5" a="1"/>
  <c r="BG128" i="5" a="1"/>
  <c r="AF129" i="5" a="1"/>
  <c r="AG129" i="5" a="1"/>
  <c r="AH129" i="5" a="1"/>
  <c r="AI129" i="5" a="1"/>
  <c r="AJ129" i="5" a="1"/>
  <c r="AK129" i="5" a="1"/>
  <c r="AL129" i="5" a="1"/>
  <c r="AM129" i="5" a="1"/>
  <c r="AN129" i="5" a="1"/>
  <c r="AO129" i="5" a="1"/>
  <c r="AP129" i="5" a="1"/>
  <c r="AQ129" i="5" a="1"/>
  <c r="AR129" i="5" a="1"/>
  <c r="AS129" i="5" a="1"/>
  <c r="AT129" i="5" a="1"/>
  <c r="AU129" i="5" a="1"/>
  <c r="AV129" i="5" a="1"/>
  <c r="AW129" i="5" a="1"/>
  <c r="AX129" i="5" a="1"/>
  <c r="AY129" i="5" a="1"/>
  <c r="AZ129" i="5" a="1"/>
  <c r="BA129" i="5" a="1"/>
  <c r="BB129" i="5" a="1"/>
  <c r="BC129" i="5" a="1"/>
  <c r="BD129" i="5" a="1"/>
  <c r="BE129" i="5" a="1"/>
  <c r="BF129" i="5" a="1"/>
  <c r="BG129" i="5" a="1"/>
  <c r="AF130" i="5" a="1"/>
  <c r="AG130" i="5" a="1"/>
  <c r="AH130" i="5" a="1"/>
  <c r="AI130" i="5" a="1"/>
  <c r="AJ130" i="5" a="1"/>
  <c r="AK130" i="5" a="1"/>
  <c r="AL130" i="5" a="1"/>
  <c r="AM130" i="5" a="1"/>
  <c r="AN130" i="5" a="1"/>
  <c r="AO130" i="5" a="1"/>
  <c r="AP130" i="5" a="1"/>
  <c r="AQ130" i="5" a="1"/>
  <c r="AR130" i="5" a="1"/>
  <c r="AS130" i="5" a="1"/>
  <c r="AT130" i="5" a="1"/>
  <c r="AU130" i="5" a="1"/>
  <c r="AV130" i="5" a="1"/>
  <c r="AW130" i="5" a="1"/>
  <c r="AX130" i="5" a="1"/>
  <c r="AY130" i="5" a="1"/>
  <c r="AZ130" i="5" a="1"/>
  <c r="BA130" i="5" a="1"/>
  <c r="BB130" i="5" a="1"/>
  <c r="BC130" i="5" a="1"/>
  <c r="BD130" i="5" a="1"/>
  <c r="BE130" i="5" a="1"/>
  <c r="BF130" i="5" a="1"/>
  <c r="BG130" i="5" a="1"/>
  <c r="AF131" i="5" a="1"/>
  <c r="AG131" i="5" a="1"/>
  <c r="AH131" i="5" a="1"/>
  <c r="AI131" i="5" a="1"/>
  <c r="AJ131" i="5" a="1"/>
  <c r="AK131" i="5" a="1"/>
  <c r="AL131" i="5" a="1"/>
  <c r="AM131" i="5" a="1"/>
  <c r="AN131" i="5" a="1"/>
  <c r="AO131" i="5" a="1"/>
  <c r="AP131" i="5" a="1"/>
  <c r="AQ131" i="5" a="1"/>
  <c r="AR131" i="5" a="1"/>
  <c r="AS131" i="5" a="1"/>
  <c r="AT131" i="5" a="1"/>
  <c r="AU131" i="5" a="1"/>
  <c r="AV131" i="5" a="1"/>
  <c r="AW131" i="5" a="1"/>
  <c r="AX131" i="5" a="1"/>
  <c r="AY131" i="5" a="1"/>
  <c r="AZ131" i="5" a="1"/>
  <c r="BA131" i="5" a="1"/>
  <c r="BB131" i="5" a="1"/>
  <c r="BC131" i="5" a="1"/>
  <c r="BD131" i="5" a="1"/>
  <c r="BE131" i="5" a="1"/>
  <c r="BF131" i="5" a="1"/>
  <c r="BG131" i="5" a="1"/>
  <c r="AF132" i="5" a="1"/>
  <c r="AG132" i="5" a="1"/>
  <c r="AH132" i="5" a="1"/>
  <c r="AI132" i="5" a="1"/>
  <c r="AJ132" i="5" a="1"/>
  <c r="AK132" i="5" a="1"/>
  <c r="AL132" i="5" a="1"/>
  <c r="AM132" i="5" a="1"/>
  <c r="AN132" i="5" a="1"/>
  <c r="AO132" i="5" a="1"/>
  <c r="AP132" i="5" a="1"/>
  <c r="AQ132" i="5" a="1"/>
  <c r="AR132" i="5" a="1"/>
  <c r="AS132" i="5" a="1"/>
  <c r="AT132" i="5" a="1"/>
  <c r="AU132" i="5" a="1"/>
  <c r="AV132" i="5" a="1"/>
  <c r="AW132" i="5" a="1"/>
  <c r="AX132" i="5" a="1"/>
  <c r="AY132" i="5" a="1"/>
  <c r="AZ132" i="5" a="1"/>
  <c r="BA132" i="5" a="1"/>
  <c r="BB132" i="5" a="1"/>
  <c r="BC132" i="5" a="1"/>
  <c r="BD132" i="5" a="1"/>
  <c r="BE132" i="5" a="1"/>
  <c r="BF132" i="5" a="1"/>
  <c r="BG132" i="5" a="1"/>
  <c r="AF133" i="5" a="1"/>
  <c r="AG133" i="5" a="1"/>
  <c r="AH133" i="5" a="1"/>
  <c r="AI133" i="5" a="1"/>
  <c r="AJ133" i="5" a="1"/>
  <c r="AK133" i="5" a="1"/>
  <c r="AL133" i="5" a="1"/>
  <c r="AM133" i="5" a="1"/>
  <c r="AN133" i="5" a="1"/>
  <c r="AO133" i="5" a="1"/>
  <c r="AP133" i="5" a="1"/>
  <c r="AQ133" i="5" a="1"/>
  <c r="AR133" i="5" a="1"/>
  <c r="AS133" i="5" a="1"/>
  <c r="AT133" i="5" a="1"/>
  <c r="AU133" i="5" a="1"/>
  <c r="AV133" i="5" a="1"/>
  <c r="AW133" i="5" a="1"/>
  <c r="AX133" i="5" a="1"/>
  <c r="AY133" i="5" a="1"/>
  <c r="AZ133" i="5" a="1"/>
  <c r="BA133" i="5" a="1"/>
  <c r="BB133" i="5" a="1"/>
  <c r="BC133" i="5" a="1"/>
  <c r="BD133" i="5" a="1"/>
  <c r="BE133" i="5" a="1"/>
  <c r="BF133" i="5" a="1"/>
  <c r="BG133" i="5" a="1"/>
  <c r="AF134" i="5" a="1"/>
  <c r="AG134" i="5" a="1"/>
  <c r="AH134" i="5" a="1"/>
  <c r="AI134" i="5" a="1"/>
  <c r="AJ134" i="5" a="1"/>
  <c r="AK134" i="5" a="1"/>
  <c r="AL134" i="5" a="1"/>
  <c r="AM134" i="5" a="1"/>
  <c r="AN134" i="5" a="1"/>
  <c r="AO134" i="5" a="1"/>
  <c r="AP134" i="5" a="1"/>
  <c r="AQ134" i="5" a="1"/>
  <c r="AR134" i="5" a="1"/>
  <c r="AS134" i="5" a="1"/>
  <c r="AT134" i="5" a="1"/>
  <c r="AU134" i="5" a="1"/>
  <c r="AV134" i="5" a="1"/>
  <c r="AW134" i="5" a="1"/>
  <c r="AX134" i="5" a="1"/>
  <c r="AY134" i="5" a="1"/>
  <c r="AZ134" i="5" a="1"/>
  <c r="BA134" i="5" a="1"/>
  <c r="BB134" i="5" a="1"/>
  <c r="BC134" i="5" a="1"/>
  <c r="BD134" i="5" a="1"/>
  <c r="BE134" i="5" a="1"/>
  <c r="BF134" i="5" a="1"/>
  <c r="BG134" i="5" a="1"/>
  <c r="AF135" i="5" a="1"/>
  <c r="AG135" i="5" a="1"/>
  <c r="AH135" i="5" a="1"/>
  <c r="AI135" i="5" a="1"/>
  <c r="AJ135" i="5" a="1"/>
  <c r="AK135" i="5" a="1"/>
  <c r="AL135" i="5" a="1"/>
  <c r="AM135" i="5" a="1"/>
  <c r="AN135" i="5" a="1"/>
  <c r="AO135" i="5" a="1"/>
  <c r="AP135" i="5" a="1"/>
  <c r="AQ135" i="5" a="1"/>
  <c r="AR135" i="5" a="1"/>
  <c r="AS135" i="5" a="1"/>
  <c r="AT135" i="5" a="1"/>
  <c r="AU135" i="5" a="1"/>
  <c r="AV135" i="5" a="1"/>
  <c r="AW135" i="5" a="1"/>
  <c r="AX135" i="5" a="1"/>
  <c r="AY135" i="5" a="1"/>
  <c r="AZ135" i="5" a="1"/>
  <c r="BA135" i="5" a="1"/>
  <c r="BB135" i="5" a="1"/>
  <c r="BC135" i="5" a="1"/>
  <c r="BD135" i="5" a="1"/>
  <c r="BE135" i="5" a="1"/>
  <c r="BF135" i="5" a="1"/>
  <c r="BG135" i="5" a="1"/>
  <c r="AF136" i="5" a="1"/>
  <c r="AG136" i="5" a="1"/>
  <c r="AH136" i="5" a="1"/>
  <c r="AI136" i="5" a="1"/>
  <c r="AJ136" i="5" a="1"/>
  <c r="AK136" i="5" a="1"/>
  <c r="AL136" i="5" a="1"/>
  <c r="AM136" i="5" a="1"/>
  <c r="AN136" i="5" a="1"/>
  <c r="AO136" i="5" a="1"/>
  <c r="AP136" i="5" a="1"/>
  <c r="AQ136" i="5" a="1"/>
  <c r="AR136" i="5" a="1"/>
  <c r="AS136" i="5" a="1"/>
  <c r="AT136" i="5" a="1"/>
  <c r="AU136" i="5" a="1"/>
  <c r="AV136" i="5" a="1"/>
  <c r="AW136" i="5" a="1"/>
  <c r="AX136" i="5" a="1"/>
  <c r="AY136" i="5" a="1"/>
  <c r="AZ136" i="5" a="1"/>
  <c r="BA136" i="5" a="1"/>
  <c r="BB136" i="5" a="1"/>
  <c r="BC136" i="5" a="1"/>
  <c r="BD136" i="5" a="1"/>
  <c r="BE136" i="5" a="1"/>
  <c r="BF136" i="5" a="1"/>
  <c r="BG136" i="5" a="1"/>
  <c r="AF137" i="5" a="1"/>
  <c r="AG137" i="5" a="1"/>
  <c r="AH137" i="5" a="1"/>
  <c r="AI137" i="5" a="1"/>
  <c r="AJ137" i="5" a="1"/>
  <c r="AK137" i="5" a="1"/>
  <c r="AL137" i="5" a="1"/>
  <c r="AM137" i="5" a="1"/>
  <c r="AN137" i="5" a="1"/>
  <c r="AO137" i="5" a="1"/>
  <c r="AP137" i="5" a="1"/>
  <c r="AQ137" i="5" a="1"/>
  <c r="AR137" i="5" a="1"/>
  <c r="AS137" i="5" a="1"/>
  <c r="AT137" i="5" a="1"/>
  <c r="AU137" i="5" a="1"/>
  <c r="AV137" i="5" a="1"/>
  <c r="AW137" i="5" a="1"/>
  <c r="AX137" i="5" a="1"/>
  <c r="AY137" i="5" a="1"/>
  <c r="AZ137" i="5" a="1"/>
  <c r="BA137" i="5" a="1"/>
  <c r="BB137" i="5" a="1"/>
  <c r="BC137" i="5" a="1"/>
  <c r="BD137" i="5" a="1"/>
  <c r="BE137" i="5" a="1"/>
  <c r="BF137" i="5" a="1"/>
  <c r="BG137" i="5" a="1"/>
  <c r="AF138" i="5" a="1"/>
  <c r="AG138" i="5" a="1"/>
  <c r="AH138" i="5" a="1"/>
  <c r="AI138" i="5" a="1"/>
  <c r="AJ138" i="5" a="1"/>
  <c r="AK138" i="5" a="1"/>
  <c r="AL138" i="5" a="1"/>
  <c r="AM138" i="5" a="1"/>
  <c r="AN138" i="5" a="1"/>
  <c r="AO138" i="5" a="1"/>
  <c r="AP138" i="5" a="1"/>
  <c r="AQ138" i="5" a="1"/>
  <c r="AR138" i="5" a="1"/>
  <c r="AS138" i="5" a="1"/>
  <c r="AT138" i="5" a="1"/>
  <c r="AU138" i="5" a="1"/>
  <c r="AV138" i="5" a="1"/>
  <c r="AW138" i="5" a="1"/>
  <c r="AX138" i="5" a="1"/>
  <c r="AY138" i="5" a="1"/>
  <c r="AZ138" i="5" a="1"/>
  <c r="BA138" i="5" a="1"/>
  <c r="BB138" i="5" a="1"/>
  <c r="BC138" i="5" a="1"/>
  <c r="BD138" i="5" a="1"/>
  <c r="BE138" i="5" a="1"/>
  <c r="BF138" i="5" a="1"/>
  <c r="BG138" i="5" a="1"/>
  <c r="AF139" i="5" a="1"/>
  <c r="AG139" i="5" a="1"/>
  <c r="AH139" i="5" a="1"/>
  <c r="AI139" i="5" a="1"/>
  <c r="AJ139" i="5" a="1"/>
  <c r="AK139" i="5" a="1"/>
  <c r="AL139" i="5" a="1"/>
  <c r="AM139" i="5" a="1"/>
  <c r="AN139" i="5" a="1"/>
  <c r="AO139" i="5" a="1"/>
  <c r="AP139" i="5" a="1"/>
  <c r="AQ139" i="5" a="1"/>
  <c r="AR139" i="5" a="1"/>
  <c r="AS139" i="5" a="1"/>
  <c r="AT139" i="5" a="1"/>
  <c r="AU139" i="5" a="1"/>
  <c r="AV139" i="5" a="1"/>
  <c r="AW139" i="5" a="1"/>
  <c r="AX139" i="5" a="1"/>
  <c r="AY139" i="5" a="1"/>
  <c r="AZ139" i="5" a="1"/>
  <c r="BA139" i="5" a="1"/>
  <c r="BB139" i="5" a="1"/>
  <c r="BC139" i="5" a="1"/>
  <c r="BD139" i="5" a="1"/>
  <c r="BE139" i="5" a="1"/>
  <c r="BF139" i="5" a="1"/>
  <c r="BG139" i="5" a="1"/>
  <c r="AF140" i="5" a="1"/>
  <c r="AG140" i="5" a="1"/>
  <c r="AH140" i="5" a="1"/>
  <c r="AI140" i="5" a="1"/>
  <c r="AJ140" i="5" a="1"/>
  <c r="AK140" i="5" a="1"/>
  <c r="AL140" i="5" a="1"/>
  <c r="AM140" i="5" a="1"/>
  <c r="AN140" i="5" a="1"/>
  <c r="AO140" i="5" a="1"/>
  <c r="AP140" i="5" a="1"/>
  <c r="AQ140" i="5" a="1"/>
  <c r="AR140" i="5" a="1"/>
  <c r="AS140" i="5" a="1"/>
  <c r="AT140" i="5" a="1"/>
  <c r="AU140" i="5" a="1"/>
  <c r="AV140" i="5" a="1"/>
  <c r="AW140" i="5" a="1"/>
  <c r="AX140" i="5" a="1"/>
  <c r="AY140" i="5" a="1"/>
  <c r="AZ140" i="5" a="1"/>
  <c r="BA140" i="5" a="1"/>
  <c r="BB140" i="5" a="1"/>
  <c r="BC140" i="5" a="1"/>
  <c r="BD140" i="5" a="1"/>
  <c r="BE140" i="5" a="1"/>
  <c r="BF140" i="5" a="1"/>
  <c r="BG140" i="5" a="1"/>
  <c r="AF141" i="5" a="1"/>
  <c r="AG141" i="5" a="1"/>
  <c r="AH141" i="5" a="1"/>
  <c r="AI141" i="5" a="1"/>
  <c r="AJ141" i="5" a="1"/>
  <c r="AK141" i="5" a="1"/>
  <c r="AL141" i="5" a="1"/>
  <c r="AM141" i="5" a="1"/>
  <c r="AN141" i="5" a="1"/>
  <c r="AO141" i="5" a="1"/>
  <c r="AP141" i="5" a="1"/>
  <c r="AQ141" i="5" a="1"/>
  <c r="AR141" i="5" a="1"/>
  <c r="AS141" i="5" a="1"/>
  <c r="AT141" i="5" a="1"/>
  <c r="AU141" i="5" a="1"/>
  <c r="AV141" i="5" a="1"/>
  <c r="AW141" i="5" a="1"/>
  <c r="AX141" i="5" a="1"/>
  <c r="AY141" i="5" a="1"/>
  <c r="AZ141" i="5" a="1"/>
  <c r="BA141" i="5" a="1"/>
  <c r="BB141" i="5" a="1"/>
  <c r="BC141" i="5" a="1"/>
  <c r="BD141" i="5" a="1"/>
  <c r="BE141" i="5" a="1"/>
  <c r="BF141" i="5" a="1"/>
  <c r="BG141" i="5" a="1"/>
  <c r="AF142" i="5" a="1"/>
  <c r="AG142" i="5" a="1"/>
  <c r="AH142" i="5" a="1"/>
  <c r="AI142" i="5" a="1"/>
  <c r="AJ142" i="5" a="1"/>
  <c r="AK142" i="5" a="1"/>
  <c r="AL142" i="5" a="1"/>
  <c r="AM142" i="5" a="1"/>
  <c r="AN142" i="5" a="1"/>
  <c r="AO142" i="5" a="1"/>
  <c r="AP142" i="5" a="1"/>
  <c r="AQ142" i="5" a="1"/>
  <c r="AR142" i="5" a="1"/>
  <c r="AS142" i="5" a="1"/>
  <c r="AT142" i="5" a="1"/>
  <c r="AU142" i="5" a="1"/>
  <c r="AV142" i="5" a="1"/>
  <c r="AW142" i="5" a="1"/>
  <c r="AX142" i="5" a="1"/>
  <c r="AY142" i="5" a="1"/>
  <c r="AZ142" i="5" a="1"/>
  <c r="BA142" i="5" a="1"/>
  <c r="BB142" i="5" a="1"/>
  <c r="BC142" i="5" a="1"/>
  <c r="BD142" i="5" a="1"/>
  <c r="BE142" i="5" a="1"/>
  <c r="BF142" i="5" a="1"/>
  <c r="BG142" i="5" a="1"/>
  <c r="AF143" i="5" a="1"/>
  <c r="AG143" i="5" a="1"/>
  <c r="AH143" i="5" a="1"/>
  <c r="AI143" i="5" a="1"/>
  <c r="AJ143" i="5" a="1"/>
  <c r="AK143" i="5" a="1"/>
  <c r="AL143" i="5" a="1"/>
  <c r="AM143" i="5" a="1"/>
  <c r="AN143" i="5" a="1"/>
  <c r="AO143" i="5" a="1"/>
  <c r="AP143" i="5" a="1"/>
  <c r="AQ143" i="5" a="1"/>
  <c r="AR143" i="5" a="1"/>
  <c r="AS143" i="5" a="1"/>
  <c r="AT143" i="5" a="1"/>
  <c r="AU143" i="5" a="1"/>
  <c r="AV143" i="5" a="1"/>
  <c r="AW143" i="5" a="1"/>
  <c r="AX143" i="5" a="1"/>
  <c r="AY143" i="5" a="1"/>
  <c r="AZ143" i="5" a="1"/>
  <c r="BA143" i="5" a="1"/>
  <c r="BB143" i="5" a="1"/>
  <c r="BC143" i="5" a="1"/>
  <c r="BD143" i="5" a="1"/>
  <c r="BE143" i="5" a="1"/>
  <c r="BF143" i="5" a="1"/>
  <c r="BG143" i="5" a="1"/>
  <c r="AF144" i="5" a="1"/>
  <c r="AG144" i="5" a="1"/>
  <c r="AH144" i="5" a="1"/>
  <c r="AI144" i="5" a="1"/>
  <c r="AJ144" i="5" a="1"/>
  <c r="AK144" i="5" a="1"/>
  <c r="AL144" i="5" a="1"/>
  <c r="AM144" i="5" a="1"/>
  <c r="AN144" i="5" a="1"/>
  <c r="AO144" i="5" a="1"/>
  <c r="AP144" i="5" a="1"/>
  <c r="AQ144" i="5" a="1"/>
  <c r="AR144" i="5" a="1"/>
  <c r="AS144" i="5" a="1"/>
  <c r="AT144" i="5" a="1"/>
  <c r="AU144" i="5" a="1"/>
  <c r="AV144" i="5" a="1"/>
  <c r="AW144" i="5" a="1"/>
  <c r="AX144" i="5" a="1"/>
  <c r="AY144" i="5" a="1"/>
  <c r="AZ144" i="5" a="1"/>
  <c r="BA144" i="5" a="1"/>
  <c r="BB144" i="5" a="1"/>
  <c r="BC144" i="5" a="1"/>
  <c r="BD144" i="5" a="1"/>
  <c r="BE144" i="5" a="1"/>
  <c r="BF144" i="5" a="1"/>
  <c r="BG144" i="5" a="1"/>
  <c r="AF145" i="5" a="1"/>
  <c r="AG145" i="5" a="1"/>
  <c r="AH145" i="5" a="1"/>
  <c r="AI145" i="5" a="1"/>
  <c r="AJ145" i="5" a="1"/>
  <c r="AK145" i="5" a="1"/>
  <c r="AL145" i="5" a="1"/>
  <c r="AM145" i="5" a="1"/>
  <c r="AN145" i="5" a="1"/>
  <c r="AO145" i="5" a="1"/>
  <c r="AP145" i="5" a="1"/>
  <c r="AQ145" i="5" a="1"/>
  <c r="AR145" i="5" a="1"/>
  <c r="AS145" i="5" a="1"/>
  <c r="AT145" i="5" a="1"/>
  <c r="AU145" i="5" a="1"/>
  <c r="AV145" i="5" a="1"/>
  <c r="AW145" i="5" a="1"/>
  <c r="AX145" i="5" a="1"/>
  <c r="AY145" i="5" a="1"/>
  <c r="AZ145" i="5" a="1"/>
  <c r="BA145" i="5" a="1"/>
  <c r="BB145" i="5" a="1"/>
  <c r="BC145" i="5" a="1"/>
  <c r="BD145" i="5" a="1"/>
  <c r="BE145" i="5" a="1"/>
  <c r="BF145" i="5" a="1"/>
  <c r="BG145" i="5" a="1"/>
  <c r="AF146" i="5" a="1"/>
  <c r="AG146" i="5" a="1"/>
  <c r="AH146" i="5" a="1"/>
  <c r="AI146" i="5" a="1"/>
  <c r="AJ146" i="5" a="1"/>
  <c r="AK146" i="5" a="1"/>
  <c r="AL146" i="5" a="1"/>
  <c r="AM146" i="5" a="1"/>
  <c r="AN146" i="5" a="1"/>
  <c r="AO146" i="5" a="1"/>
  <c r="AP146" i="5" a="1"/>
  <c r="AQ146" i="5" a="1"/>
  <c r="AR146" i="5" a="1"/>
  <c r="AS146" i="5" a="1"/>
  <c r="AT146" i="5" a="1"/>
  <c r="AU146" i="5" a="1"/>
  <c r="AV146" i="5" a="1"/>
  <c r="AW146" i="5" a="1"/>
  <c r="AX146" i="5" a="1"/>
  <c r="AY146" i="5" a="1"/>
  <c r="AZ146" i="5" a="1"/>
  <c r="BA146" i="5" a="1"/>
  <c r="BB146" i="5" a="1"/>
  <c r="BC146" i="5" a="1"/>
  <c r="BD146" i="5" a="1"/>
  <c r="BE146" i="5" a="1"/>
  <c r="BF146" i="5" a="1"/>
  <c r="BG146" i="5" a="1"/>
  <c r="AF147" i="5" a="1"/>
  <c r="AG147" i="5" a="1"/>
  <c r="AH147" i="5" a="1"/>
  <c r="AI147" i="5" a="1"/>
  <c r="AJ147" i="5" a="1"/>
  <c r="AK147" i="5" a="1"/>
  <c r="AL147" i="5" a="1"/>
  <c r="AM147" i="5" a="1"/>
  <c r="AN147" i="5" a="1"/>
  <c r="AO147" i="5" a="1"/>
  <c r="AP147" i="5" a="1"/>
  <c r="AQ147" i="5" a="1"/>
  <c r="AR147" i="5" a="1"/>
  <c r="AS147" i="5" a="1"/>
  <c r="AT147" i="5" a="1"/>
  <c r="AU147" i="5" a="1"/>
  <c r="AV147" i="5" a="1"/>
  <c r="AW147" i="5" a="1"/>
  <c r="AX147" i="5" a="1"/>
  <c r="AY147" i="5" a="1"/>
  <c r="AZ147" i="5" a="1"/>
  <c r="BA147" i="5" a="1"/>
  <c r="BB147" i="5" a="1"/>
  <c r="BC147" i="5" a="1"/>
  <c r="BD147" i="5" a="1"/>
  <c r="BE147" i="5" a="1"/>
  <c r="BF147" i="5" a="1"/>
  <c r="BG147" i="5" a="1"/>
  <c r="AF148" i="5" a="1"/>
  <c r="AG148" i="5" a="1"/>
  <c r="AH148" i="5" a="1"/>
  <c r="AI148" i="5" a="1"/>
  <c r="AJ148" i="5" a="1"/>
  <c r="AK148" i="5" a="1"/>
  <c r="AL148" i="5" a="1"/>
  <c r="AM148" i="5" a="1"/>
  <c r="AN148" i="5" a="1"/>
  <c r="AO148" i="5" a="1"/>
  <c r="AP148" i="5" a="1"/>
  <c r="AQ148" i="5" a="1"/>
  <c r="AR148" i="5" a="1"/>
  <c r="AS148" i="5" a="1"/>
  <c r="AT148" i="5" a="1"/>
  <c r="AU148" i="5" a="1"/>
  <c r="AV148" i="5" a="1"/>
  <c r="AW148" i="5" a="1"/>
  <c r="AX148" i="5" a="1"/>
  <c r="AY148" i="5" a="1"/>
  <c r="AZ148" i="5" a="1"/>
  <c r="BA148" i="5" a="1"/>
  <c r="BB148" i="5" a="1"/>
  <c r="BC148" i="5" a="1"/>
  <c r="BD148" i="5" a="1"/>
  <c r="BE148" i="5" a="1"/>
  <c r="BF148" i="5" a="1"/>
  <c r="BG148" i="5" a="1"/>
  <c r="AF149" i="5" a="1"/>
  <c r="AG149" i="5" a="1"/>
  <c r="AH149" i="5" a="1"/>
  <c r="AI149" i="5" a="1"/>
  <c r="AJ149" i="5" a="1"/>
  <c r="AK149" i="5" a="1"/>
  <c r="AL149" i="5" a="1"/>
  <c r="AM149" i="5" a="1"/>
  <c r="AN149" i="5" a="1"/>
  <c r="AO149" i="5" a="1"/>
  <c r="AP149" i="5" a="1"/>
  <c r="AQ149" i="5" a="1"/>
  <c r="AR149" i="5" a="1"/>
  <c r="AS149" i="5" a="1"/>
  <c r="AT149" i="5" a="1"/>
  <c r="AU149" i="5" a="1"/>
  <c r="AV149" i="5" a="1"/>
  <c r="AW149" i="5" a="1"/>
  <c r="AX149" i="5" a="1"/>
  <c r="AY149" i="5" a="1"/>
  <c r="AZ149" i="5" a="1"/>
  <c r="BA149" i="5" a="1"/>
  <c r="BB149" i="5" a="1"/>
  <c r="BC149" i="5" a="1"/>
  <c r="BD149" i="5" a="1"/>
  <c r="BE149" i="5" a="1"/>
  <c r="BF149" i="5" a="1"/>
  <c r="BG149" i="5" a="1"/>
  <c r="AF150" i="5" a="1"/>
  <c r="AG150" i="5" a="1"/>
  <c r="AH150" i="5" a="1"/>
  <c r="AI150" i="5" a="1"/>
  <c r="AJ150" i="5" a="1"/>
  <c r="AK150" i="5" a="1"/>
  <c r="AL150" i="5" a="1"/>
  <c r="AM150" i="5" a="1"/>
  <c r="AN150" i="5" a="1"/>
  <c r="AO150" i="5" a="1"/>
  <c r="AP150" i="5" a="1"/>
  <c r="AQ150" i="5" a="1"/>
  <c r="AR150" i="5" a="1"/>
  <c r="AS150" i="5" a="1"/>
  <c r="AT150" i="5" a="1"/>
  <c r="AU150" i="5" a="1"/>
  <c r="AV150" i="5" a="1"/>
  <c r="AW150" i="5" a="1"/>
  <c r="AX150" i="5" a="1"/>
  <c r="AY150" i="5" a="1"/>
  <c r="AZ150" i="5" a="1"/>
  <c r="BA150" i="5" a="1"/>
  <c r="BB150" i="5" a="1"/>
  <c r="BC150" i="5" a="1"/>
  <c r="BD150" i="5" a="1"/>
  <c r="BE150" i="5" a="1"/>
  <c r="BF150" i="5" a="1"/>
  <c r="BG150" i="5" a="1"/>
  <c r="AF151" i="5" a="1"/>
  <c r="AG151" i="5" a="1"/>
  <c r="AH151" i="5" a="1"/>
  <c r="AI151" i="5" a="1"/>
  <c r="AJ151" i="5" a="1"/>
  <c r="AK151" i="5" a="1"/>
  <c r="AL151" i="5" a="1"/>
  <c r="AM151" i="5" a="1"/>
  <c r="AN151" i="5" a="1"/>
  <c r="AO151" i="5" a="1"/>
  <c r="AP151" i="5" a="1"/>
  <c r="AQ151" i="5" a="1"/>
  <c r="AR151" i="5" a="1"/>
  <c r="AS151" i="5" a="1"/>
  <c r="AT151" i="5" a="1"/>
  <c r="AU151" i="5" a="1"/>
  <c r="AV151" i="5" a="1"/>
  <c r="AW151" i="5" a="1"/>
  <c r="AX151" i="5" a="1"/>
  <c r="AY151" i="5" a="1"/>
  <c r="AZ151" i="5" a="1"/>
  <c r="BA151" i="5" a="1"/>
  <c r="BB151" i="5" a="1"/>
  <c r="BC151" i="5" a="1"/>
  <c r="BD151" i="5" a="1"/>
  <c r="BE151" i="5" a="1"/>
  <c r="BF151" i="5" a="1"/>
  <c r="BG151" i="5" a="1"/>
  <c r="AF152" i="5" a="1"/>
  <c r="AG152" i="5" a="1"/>
  <c r="AH152" i="5" a="1"/>
  <c r="AI152" i="5" a="1"/>
  <c r="AJ152" i="5" a="1"/>
  <c r="AK152" i="5" a="1"/>
  <c r="AL152" i="5" a="1"/>
  <c r="AM152" i="5" a="1"/>
  <c r="AN152" i="5" a="1"/>
  <c r="AO152" i="5" a="1"/>
  <c r="AP152" i="5" a="1"/>
  <c r="AQ152" i="5" a="1"/>
  <c r="AR152" i="5" a="1"/>
  <c r="AS152" i="5" a="1"/>
  <c r="AT152" i="5" a="1"/>
  <c r="AU152" i="5" a="1"/>
  <c r="AV152" i="5" a="1"/>
  <c r="AW152" i="5" a="1"/>
  <c r="AX152" i="5" a="1"/>
  <c r="AY152" i="5" a="1"/>
  <c r="AZ152" i="5" a="1"/>
  <c r="BA152" i="5" a="1"/>
  <c r="BB152" i="5" a="1"/>
  <c r="BC152" i="5" a="1"/>
  <c r="BD152" i="5" a="1"/>
  <c r="BE152" i="5" a="1"/>
  <c r="BF152" i="5" a="1"/>
  <c r="BG152" i="5" a="1"/>
  <c r="AF153" i="5" a="1"/>
  <c r="AG153" i="5" a="1"/>
  <c r="AH153" i="5" a="1"/>
  <c r="AI153" i="5" a="1"/>
  <c r="AJ153" i="5" a="1"/>
  <c r="AK153" i="5" a="1"/>
  <c r="AL153" i="5" a="1"/>
  <c r="AM153" i="5" a="1"/>
  <c r="AN153" i="5" a="1"/>
  <c r="AO153" i="5" a="1"/>
  <c r="AP153" i="5" a="1"/>
  <c r="AQ153" i="5" a="1"/>
  <c r="AR153" i="5" a="1"/>
  <c r="AS153" i="5" a="1"/>
  <c r="AT153" i="5" a="1"/>
  <c r="AU153" i="5" a="1"/>
  <c r="AV153" i="5" a="1"/>
  <c r="AW153" i="5" a="1"/>
  <c r="AX153" i="5" a="1"/>
  <c r="AY153" i="5" a="1"/>
  <c r="AZ153" i="5" a="1"/>
  <c r="BA153" i="5" a="1"/>
  <c r="BB153" i="5" a="1"/>
  <c r="BC153" i="5" a="1"/>
  <c r="BD153" i="5" a="1"/>
  <c r="BE153" i="5" a="1"/>
  <c r="BF153" i="5" a="1"/>
  <c r="BG153" i="5" a="1"/>
  <c r="AF154" i="5" a="1"/>
  <c r="AG154" i="5" a="1"/>
  <c r="AH154" i="5" a="1"/>
  <c r="AI154" i="5" a="1"/>
  <c r="AJ154" i="5" a="1"/>
  <c r="AK154" i="5" a="1"/>
  <c r="AL154" i="5" a="1"/>
  <c r="AM154" i="5" a="1"/>
  <c r="AN154" i="5" a="1"/>
  <c r="AO154" i="5" a="1"/>
  <c r="AP154" i="5" a="1"/>
  <c r="AQ154" i="5" a="1"/>
  <c r="AR154" i="5" a="1"/>
  <c r="AS154" i="5" a="1"/>
  <c r="AT154" i="5" a="1"/>
  <c r="AU154" i="5" a="1"/>
  <c r="AV154" i="5" a="1"/>
  <c r="AW154" i="5" a="1"/>
  <c r="AX154" i="5" a="1"/>
  <c r="AY154" i="5" a="1"/>
  <c r="AZ154" i="5" a="1"/>
  <c r="BA154" i="5" a="1"/>
  <c r="BB154" i="5" a="1"/>
  <c r="BC154" i="5" a="1"/>
  <c r="BD154" i="5" a="1"/>
  <c r="BE154" i="5" a="1"/>
  <c r="BF154" i="5" a="1"/>
  <c r="BG154" i="5" a="1"/>
  <c r="AF155" i="5" a="1"/>
  <c r="AG155" i="5" a="1"/>
  <c r="AH155" i="5" a="1"/>
  <c r="AI155" i="5" a="1"/>
  <c r="AJ155" i="5" a="1"/>
  <c r="AK155" i="5" a="1"/>
  <c r="AL155" i="5" a="1"/>
  <c r="AM155" i="5" a="1"/>
  <c r="AN155" i="5" a="1"/>
  <c r="AO155" i="5" a="1"/>
  <c r="AP155" i="5" a="1"/>
  <c r="AQ155" i="5" a="1"/>
  <c r="AR155" i="5" a="1"/>
  <c r="AS155" i="5" a="1"/>
  <c r="AT155" i="5" a="1"/>
  <c r="AU155" i="5" a="1"/>
  <c r="AV155" i="5" a="1"/>
  <c r="AW155" i="5" a="1"/>
  <c r="AX155" i="5" a="1"/>
  <c r="AY155" i="5" a="1"/>
  <c r="AZ155" i="5" a="1"/>
  <c r="BA155" i="5" a="1"/>
  <c r="BB155" i="5" a="1"/>
  <c r="BC155" i="5" a="1"/>
  <c r="BD155" i="5" a="1"/>
  <c r="BE155" i="5" a="1"/>
  <c r="BF155" i="5" a="1"/>
  <c r="BG155" i="5" a="1"/>
  <c r="AF156" i="5" a="1"/>
  <c r="AG156" i="5" a="1"/>
  <c r="AH156" i="5" a="1"/>
  <c r="AI156" i="5" a="1"/>
  <c r="AJ156" i="5" a="1"/>
  <c r="AK156" i="5" a="1"/>
  <c r="AL156" i="5" a="1"/>
  <c r="AM156" i="5" a="1"/>
  <c r="AN156" i="5" a="1"/>
  <c r="AO156" i="5" a="1"/>
  <c r="AP156" i="5" a="1"/>
  <c r="AQ156" i="5" a="1"/>
  <c r="AR156" i="5" a="1"/>
  <c r="AS156" i="5" a="1"/>
  <c r="AT156" i="5" a="1"/>
  <c r="AU156" i="5" a="1"/>
  <c r="AV156" i="5" a="1"/>
  <c r="AW156" i="5" a="1"/>
  <c r="AX156" i="5" a="1"/>
  <c r="AY156" i="5" a="1"/>
  <c r="AZ156" i="5" a="1"/>
  <c r="BA156" i="5" a="1"/>
  <c r="BB156" i="5" a="1"/>
  <c r="BC156" i="5" a="1"/>
  <c r="BD156" i="5" a="1"/>
  <c r="BE156" i="5" a="1"/>
  <c r="BF156" i="5" a="1"/>
  <c r="BG156" i="5" a="1"/>
  <c r="AF157" i="5" a="1"/>
  <c r="AG157" i="5" a="1"/>
  <c r="AH157" i="5" a="1"/>
  <c r="AI157" i="5" a="1"/>
  <c r="AJ157" i="5" a="1"/>
  <c r="AK157" i="5" a="1"/>
  <c r="AL157" i="5" a="1"/>
  <c r="AM157" i="5" a="1"/>
  <c r="AN157" i="5" a="1"/>
  <c r="AO157" i="5" a="1"/>
  <c r="AP157" i="5" a="1"/>
  <c r="AQ157" i="5" a="1"/>
  <c r="AR157" i="5" a="1"/>
  <c r="AS157" i="5" a="1"/>
  <c r="AT157" i="5" a="1"/>
  <c r="AU157" i="5" a="1"/>
  <c r="AV157" i="5" a="1"/>
  <c r="AW157" i="5" a="1"/>
  <c r="AX157" i="5" a="1"/>
  <c r="AY157" i="5" a="1"/>
  <c r="AZ157" i="5" a="1"/>
  <c r="BA157" i="5" a="1"/>
  <c r="BB157" i="5" a="1"/>
  <c r="BC157" i="5" a="1"/>
  <c r="BD157" i="5" a="1"/>
  <c r="BE157" i="5" a="1"/>
  <c r="BF157" i="5" a="1"/>
  <c r="BG157" i="5" a="1"/>
  <c r="AF158" i="5" a="1"/>
  <c r="AG158" i="5" a="1"/>
  <c r="AH158" i="5" a="1"/>
  <c r="AI158" i="5" a="1"/>
  <c r="AJ158" i="5" a="1"/>
  <c r="AK158" i="5" a="1"/>
  <c r="AL158" i="5" a="1"/>
  <c r="AM158" i="5" a="1"/>
  <c r="AN158" i="5" a="1"/>
  <c r="AO158" i="5" a="1"/>
  <c r="AP158" i="5" a="1"/>
  <c r="AQ158" i="5" a="1"/>
  <c r="AR158" i="5" a="1"/>
  <c r="AS158" i="5" a="1"/>
  <c r="AT158" i="5" a="1"/>
  <c r="AU158" i="5" a="1"/>
  <c r="AV158" i="5" a="1"/>
  <c r="AW158" i="5" a="1"/>
  <c r="AX158" i="5" a="1"/>
  <c r="AY158" i="5" a="1"/>
  <c r="AZ158" i="5" a="1"/>
  <c r="BA158" i="5" a="1"/>
  <c r="BB158" i="5" a="1"/>
  <c r="BC158" i="5" a="1"/>
  <c r="BD158" i="5" a="1"/>
  <c r="BE158" i="5" a="1"/>
  <c r="BF158" i="5" a="1"/>
  <c r="BG158" i="5" a="1"/>
  <c r="AF159" i="5" a="1"/>
  <c r="AG159" i="5" a="1"/>
  <c r="AH159" i="5" a="1"/>
  <c r="AI159" i="5" a="1"/>
  <c r="AJ159" i="5" a="1"/>
  <c r="AK159" i="5" a="1"/>
  <c r="AL159" i="5" a="1"/>
  <c r="AM159" i="5" a="1"/>
  <c r="AN159" i="5" a="1"/>
  <c r="AO159" i="5" a="1"/>
  <c r="AP159" i="5" a="1"/>
  <c r="AQ159" i="5" a="1"/>
  <c r="AR159" i="5" a="1"/>
  <c r="AS159" i="5" a="1"/>
  <c r="AT159" i="5" a="1"/>
  <c r="AU159" i="5" a="1"/>
  <c r="AV159" i="5" a="1"/>
  <c r="AW159" i="5" a="1"/>
  <c r="AX159" i="5" a="1"/>
  <c r="AY159" i="5" a="1"/>
  <c r="AZ159" i="5" a="1"/>
  <c r="BA159" i="5" a="1"/>
  <c r="BB159" i="5" a="1"/>
  <c r="BC159" i="5" a="1"/>
  <c r="BD159" i="5" a="1"/>
  <c r="BE159" i="5" a="1"/>
  <c r="BF159" i="5" a="1"/>
  <c r="BG159" i="5" a="1"/>
  <c r="AF160" i="5" a="1"/>
  <c r="AG160" i="5" a="1"/>
  <c r="AH160" i="5" a="1"/>
  <c r="AI160" i="5" a="1"/>
  <c r="AJ160" i="5" a="1"/>
  <c r="AK160" i="5" a="1"/>
  <c r="AL160" i="5" a="1"/>
  <c r="AM160" i="5" a="1"/>
  <c r="AN160" i="5" a="1"/>
  <c r="AO160" i="5" a="1"/>
  <c r="AP160" i="5" a="1"/>
  <c r="AQ160" i="5" a="1"/>
  <c r="AR160" i="5" a="1"/>
  <c r="AS160" i="5" a="1"/>
  <c r="AT160" i="5" a="1"/>
  <c r="AU160" i="5" a="1"/>
  <c r="AV160" i="5" a="1"/>
  <c r="AW160" i="5" a="1"/>
  <c r="AX160" i="5" a="1"/>
  <c r="AY160" i="5" a="1"/>
  <c r="AZ160" i="5" a="1"/>
  <c r="BA160" i="5" a="1"/>
  <c r="BB160" i="5" a="1"/>
  <c r="BC160" i="5" a="1"/>
  <c r="BD160" i="5" a="1"/>
  <c r="BE160" i="5" a="1"/>
  <c r="BF160" i="5" a="1"/>
  <c r="BG160" i="5" a="1"/>
  <c r="AF161" i="5" a="1"/>
  <c r="AG161" i="5" a="1"/>
  <c r="AH161" i="5" a="1"/>
  <c r="AI161" i="5" a="1"/>
  <c r="AJ161" i="5" a="1"/>
  <c r="AK161" i="5" a="1"/>
  <c r="AL161" i="5" a="1"/>
  <c r="AM161" i="5" a="1"/>
  <c r="AN161" i="5" a="1"/>
  <c r="AO161" i="5" a="1"/>
  <c r="AP161" i="5" a="1"/>
  <c r="AQ161" i="5" a="1"/>
  <c r="AR161" i="5" a="1"/>
  <c r="AS161" i="5" a="1"/>
  <c r="AT161" i="5" a="1"/>
  <c r="AU161" i="5" a="1"/>
  <c r="AV161" i="5" a="1"/>
  <c r="AW161" i="5" a="1"/>
  <c r="AX161" i="5" a="1"/>
  <c r="AY161" i="5" a="1"/>
  <c r="AZ161" i="5" a="1"/>
  <c r="BA161" i="5" a="1"/>
  <c r="BB161" i="5" a="1"/>
  <c r="BC161" i="5" a="1"/>
  <c r="BD161" i="5" a="1"/>
  <c r="BE161" i="5" a="1"/>
  <c r="BF161" i="5" a="1"/>
  <c r="BG161" i="5" a="1"/>
  <c r="AF162" i="5" a="1"/>
  <c r="AG162" i="5" a="1"/>
  <c r="AH162" i="5" a="1"/>
  <c r="AI162" i="5" a="1"/>
  <c r="AJ162" i="5" a="1"/>
  <c r="AK162" i="5" a="1"/>
  <c r="AL162" i="5" a="1"/>
  <c r="AM162" i="5" a="1"/>
  <c r="AN162" i="5" a="1"/>
  <c r="AO162" i="5" a="1"/>
  <c r="AP162" i="5" a="1"/>
  <c r="AQ162" i="5" a="1"/>
  <c r="AR162" i="5" a="1"/>
  <c r="AS162" i="5" a="1"/>
  <c r="AT162" i="5" a="1"/>
  <c r="AU162" i="5" a="1"/>
  <c r="AV162" i="5" a="1"/>
  <c r="AW162" i="5" a="1"/>
  <c r="AX162" i="5" a="1"/>
  <c r="AY162" i="5" a="1"/>
  <c r="AZ162" i="5" a="1"/>
  <c r="BA162" i="5" a="1"/>
  <c r="BB162" i="5" a="1"/>
  <c r="BC162" i="5" a="1"/>
  <c r="BD162" i="5" a="1"/>
  <c r="BE162" i="5" a="1"/>
  <c r="BF162" i="5" a="1"/>
  <c r="BG162" i="5" a="1"/>
  <c r="AF163" i="5" a="1"/>
  <c r="AG163" i="5" a="1"/>
  <c r="AH163" i="5" a="1"/>
  <c r="AI163" i="5" a="1"/>
  <c r="AJ163" i="5" a="1"/>
  <c r="AK163" i="5" a="1"/>
  <c r="AL163" i="5" a="1"/>
  <c r="AM163" i="5" a="1"/>
  <c r="AN163" i="5" a="1"/>
  <c r="AO163" i="5" a="1"/>
  <c r="AP163" i="5" a="1"/>
  <c r="AQ163" i="5" a="1"/>
  <c r="AR163" i="5" a="1"/>
  <c r="AS163" i="5" a="1"/>
  <c r="AT163" i="5" a="1"/>
  <c r="AU163" i="5" a="1"/>
  <c r="AV163" i="5" a="1"/>
  <c r="AW163" i="5" a="1"/>
  <c r="AX163" i="5" a="1"/>
  <c r="AY163" i="5" a="1"/>
  <c r="AZ163" i="5" a="1"/>
  <c r="BA163" i="5" a="1"/>
  <c r="BB163" i="5" a="1"/>
  <c r="BC163" i="5" a="1"/>
  <c r="BD163" i="5" a="1"/>
  <c r="BE163" i="5" a="1"/>
  <c r="BF163" i="5" a="1"/>
  <c r="BG163" i="5" a="1"/>
  <c r="AF164" i="5" a="1"/>
  <c r="AG164" i="5" a="1"/>
  <c r="AH164" i="5" a="1"/>
  <c r="AI164" i="5" a="1"/>
  <c r="AJ164" i="5" a="1"/>
  <c r="AK164" i="5" a="1"/>
  <c r="AL164" i="5" a="1"/>
  <c r="AM164" i="5" a="1"/>
  <c r="AN164" i="5" a="1"/>
  <c r="AO164" i="5" a="1"/>
  <c r="AP164" i="5" a="1"/>
  <c r="AQ164" i="5" a="1"/>
  <c r="AR164" i="5" a="1"/>
  <c r="AS164" i="5" a="1"/>
  <c r="AT164" i="5" a="1"/>
  <c r="AU164" i="5" a="1"/>
  <c r="AV164" i="5" a="1"/>
  <c r="AW164" i="5" a="1"/>
  <c r="AX164" i="5" a="1"/>
  <c r="AY164" i="5" a="1"/>
  <c r="AZ164" i="5" a="1"/>
  <c r="BA164" i="5" a="1"/>
  <c r="BB164" i="5" a="1"/>
  <c r="BC164" i="5" a="1"/>
  <c r="BD164" i="5" a="1"/>
  <c r="BE164" i="5" a="1"/>
  <c r="BF164" i="5" a="1"/>
  <c r="BG164" i="5" a="1"/>
  <c r="AF165" i="5" a="1"/>
  <c r="AG165" i="5" a="1"/>
  <c r="AH165" i="5" a="1"/>
  <c r="AI165" i="5" a="1"/>
  <c r="AJ165" i="5" a="1"/>
  <c r="AK165" i="5" a="1"/>
  <c r="AL165" i="5" a="1"/>
  <c r="AM165" i="5" a="1"/>
  <c r="AN165" i="5" a="1"/>
  <c r="AO165" i="5" a="1"/>
  <c r="AP165" i="5" a="1"/>
  <c r="AQ165" i="5" a="1"/>
  <c r="AR165" i="5" a="1"/>
  <c r="AS165" i="5" a="1"/>
  <c r="AT165" i="5" a="1"/>
  <c r="AU165" i="5" a="1"/>
  <c r="AV165" i="5" a="1"/>
  <c r="AW165" i="5" a="1"/>
  <c r="AX165" i="5" a="1"/>
  <c r="AY165" i="5" a="1"/>
  <c r="AZ165" i="5" a="1"/>
  <c r="BA165" i="5" a="1"/>
  <c r="BB165" i="5" a="1"/>
  <c r="BC165" i="5" a="1"/>
  <c r="BD165" i="5" a="1"/>
  <c r="BE165" i="5" a="1"/>
  <c r="BF165" i="5" a="1"/>
  <c r="BG165" i="5" a="1"/>
  <c r="AF166" i="5" a="1"/>
  <c r="AG166" i="5" a="1"/>
  <c r="AH166" i="5" a="1"/>
  <c r="AI166" i="5" a="1"/>
  <c r="AJ166" i="5" a="1"/>
  <c r="AK166" i="5" a="1"/>
  <c r="AL166" i="5" a="1"/>
  <c r="AM166" i="5" a="1"/>
  <c r="AN166" i="5" a="1"/>
  <c r="AO166" i="5" a="1"/>
  <c r="AP166" i="5" a="1"/>
  <c r="AQ166" i="5" a="1"/>
  <c r="AR166" i="5" a="1"/>
  <c r="AS166" i="5" a="1"/>
  <c r="AT166" i="5" a="1"/>
  <c r="AU166" i="5" a="1"/>
  <c r="AV166" i="5" a="1"/>
  <c r="AW166" i="5" a="1"/>
  <c r="AX166" i="5" a="1"/>
  <c r="AY166" i="5" a="1"/>
  <c r="AZ166" i="5" a="1"/>
  <c r="BA166" i="5" a="1"/>
  <c r="BB166" i="5" a="1"/>
  <c r="BC166" i="5" a="1"/>
  <c r="BD166" i="5" a="1"/>
  <c r="BE166" i="5" a="1"/>
  <c r="BF166" i="5" a="1"/>
  <c r="BG166" i="5" a="1"/>
  <c r="AF167" i="5" a="1"/>
  <c r="AG167" i="5" a="1"/>
  <c r="AH167" i="5" a="1"/>
  <c r="AI167" i="5" a="1"/>
  <c r="AJ167" i="5" a="1"/>
  <c r="AK167" i="5" a="1"/>
  <c r="AL167" i="5" a="1"/>
  <c r="AM167" i="5" a="1"/>
  <c r="AN167" i="5" a="1"/>
  <c r="AO167" i="5" a="1"/>
  <c r="AP167" i="5" a="1"/>
  <c r="AQ167" i="5" a="1"/>
  <c r="AR167" i="5" a="1"/>
  <c r="AS167" i="5" a="1"/>
  <c r="AT167" i="5" a="1"/>
  <c r="AU167" i="5" a="1"/>
  <c r="AV167" i="5" a="1"/>
  <c r="AW167" i="5" a="1"/>
  <c r="AX167" i="5" a="1"/>
  <c r="AY167" i="5" a="1"/>
  <c r="AZ167" i="5" a="1"/>
  <c r="BA167" i="5" a="1"/>
  <c r="BB167" i="5" a="1"/>
  <c r="BC167" i="5" a="1"/>
  <c r="BD167" i="5" a="1"/>
  <c r="BE167" i="5" a="1"/>
  <c r="BF167" i="5" a="1"/>
  <c r="BG167" i="5" a="1"/>
  <c r="AF168" i="5" a="1"/>
  <c r="AG168" i="5" a="1"/>
  <c r="AH168" i="5" a="1"/>
  <c r="AI168" i="5" a="1"/>
  <c r="AJ168" i="5" a="1"/>
  <c r="AK168" i="5" a="1"/>
  <c r="AL168" i="5" a="1"/>
  <c r="AM168" i="5" a="1"/>
  <c r="AN168" i="5" a="1"/>
  <c r="AO168" i="5" a="1"/>
  <c r="AP168" i="5" a="1"/>
  <c r="AQ168" i="5" a="1"/>
  <c r="AR168" i="5" a="1"/>
  <c r="AS168" i="5" a="1"/>
  <c r="AT168" i="5" a="1"/>
  <c r="AU168" i="5" a="1"/>
  <c r="AV168" i="5" a="1"/>
  <c r="AW168" i="5" a="1"/>
  <c r="AX168" i="5" a="1"/>
  <c r="AY168" i="5" a="1"/>
  <c r="AZ168" i="5" a="1"/>
  <c r="BA168" i="5" a="1"/>
  <c r="BB168" i="5" a="1"/>
  <c r="BC168" i="5" a="1"/>
  <c r="BD168" i="5" a="1"/>
  <c r="BE168" i="5" a="1"/>
  <c r="BF168" i="5" a="1"/>
  <c r="BG168" i="5" a="1"/>
  <c r="AF169" i="5" a="1"/>
  <c r="AG169" i="5" a="1"/>
  <c r="AH169" i="5" a="1"/>
  <c r="AI169" i="5" a="1"/>
  <c r="AJ169" i="5" a="1"/>
  <c r="AK169" i="5" a="1"/>
  <c r="AL169" i="5" a="1"/>
  <c r="AM169" i="5" a="1"/>
  <c r="AN169" i="5" a="1"/>
  <c r="AO169" i="5" a="1"/>
  <c r="AP169" i="5" a="1"/>
  <c r="AQ169" i="5" a="1"/>
  <c r="AR169" i="5" a="1"/>
  <c r="AS169" i="5" a="1"/>
  <c r="AT169" i="5" a="1"/>
  <c r="AU169" i="5" a="1"/>
  <c r="AV169" i="5" a="1"/>
  <c r="AW169" i="5" a="1"/>
  <c r="AX169" i="5" a="1"/>
  <c r="AY169" i="5" a="1"/>
  <c r="AZ169" i="5" a="1"/>
  <c r="BA169" i="5" a="1"/>
  <c r="BB169" i="5" a="1"/>
  <c r="BC169" i="5" a="1"/>
  <c r="BD169" i="5" a="1"/>
  <c r="BE169" i="5" a="1"/>
  <c r="BF169" i="5" a="1"/>
  <c r="BG169" i="5" a="1"/>
  <c r="AF170" i="5" a="1"/>
  <c r="AG170" i="5" a="1"/>
  <c r="AH170" i="5" a="1"/>
  <c r="AI170" i="5" a="1"/>
  <c r="AJ170" i="5" a="1"/>
  <c r="AK170" i="5" a="1"/>
  <c r="AL170" i="5" a="1"/>
  <c r="AM170" i="5" a="1"/>
  <c r="AN170" i="5" a="1"/>
  <c r="AO170" i="5" a="1"/>
  <c r="AP170" i="5" a="1"/>
  <c r="AQ170" i="5" a="1"/>
  <c r="AR170" i="5" a="1"/>
  <c r="AS170" i="5" a="1"/>
  <c r="AT170" i="5" a="1"/>
  <c r="AU170" i="5" a="1"/>
  <c r="AV170" i="5" a="1"/>
  <c r="AW170" i="5" a="1"/>
  <c r="AX170" i="5" a="1"/>
  <c r="AY170" i="5" a="1"/>
  <c r="AZ170" i="5" a="1"/>
  <c r="BA170" i="5" a="1"/>
  <c r="BB170" i="5" a="1"/>
  <c r="BC170" i="5" a="1"/>
  <c r="BD170" i="5" a="1"/>
  <c r="BE170" i="5" a="1"/>
  <c r="BF170" i="5" a="1"/>
  <c r="BG170" i="5" a="1"/>
  <c r="AF171" i="5" a="1"/>
  <c r="AG171" i="5" a="1"/>
  <c r="AH171" i="5" a="1"/>
  <c r="AI171" i="5" a="1"/>
  <c r="AJ171" i="5" a="1"/>
  <c r="AK171" i="5" a="1"/>
  <c r="AL171" i="5" a="1"/>
  <c r="AM171" i="5" a="1"/>
  <c r="AN171" i="5" a="1"/>
  <c r="AO171" i="5" a="1"/>
  <c r="AP171" i="5" a="1"/>
  <c r="AQ171" i="5" a="1"/>
  <c r="AR171" i="5" a="1"/>
  <c r="AS171" i="5" a="1"/>
  <c r="AT171" i="5" a="1"/>
  <c r="AU171" i="5" a="1"/>
  <c r="AV171" i="5" a="1"/>
  <c r="AW171" i="5" a="1"/>
  <c r="AX171" i="5" a="1"/>
  <c r="AY171" i="5" a="1"/>
  <c r="AZ171" i="5" a="1"/>
  <c r="BA171" i="5" a="1"/>
  <c r="BB171" i="5" a="1"/>
  <c r="BC171" i="5" a="1"/>
  <c r="BD171" i="5" a="1"/>
  <c r="BE171" i="5" a="1"/>
  <c r="BF171" i="5" a="1"/>
  <c r="BG171" i="5" a="1"/>
  <c r="AF172" i="5" a="1"/>
  <c r="AG172" i="5" a="1"/>
  <c r="AH172" i="5" a="1"/>
  <c r="AI172" i="5" a="1"/>
  <c r="AJ172" i="5" a="1"/>
  <c r="AK172" i="5" a="1"/>
  <c r="AL172" i="5" a="1"/>
  <c r="AM172" i="5" a="1"/>
  <c r="AN172" i="5" a="1"/>
  <c r="AO172" i="5" a="1"/>
  <c r="AP172" i="5" a="1"/>
  <c r="AQ172" i="5" a="1"/>
  <c r="AR172" i="5" a="1"/>
  <c r="AS172" i="5" a="1"/>
  <c r="AT172" i="5" a="1"/>
  <c r="AU172" i="5" a="1"/>
  <c r="AV172" i="5" a="1"/>
  <c r="AW172" i="5" a="1"/>
  <c r="AX172" i="5" a="1"/>
  <c r="AY172" i="5" a="1"/>
  <c r="AZ172" i="5" a="1"/>
  <c r="BA172" i="5" a="1"/>
  <c r="BB172" i="5" a="1"/>
  <c r="BC172" i="5" a="1"/>
  <c r="BD172" i="5" a="1"/>
  <c r="BE172" i="5" a="1"/>
  <c r="BF172" i="5" a="1"/>
  <c r="BG172" i="5" a="1"/>
  <c r="AF173" i="5" a="1"/>
  <c r="AG173" i="5" a="1"/>
  <c r="AH173" i="5" a="1"/>
  <c r="AI173" i="5" a="1"/>
  <c r="AJ173" i="5" a="1"/>
  <c r="AK173" i="5" a="1"/>
  <c r="AL173" i="5" a="1"/>
  <c r="AM173" i="5" a="1"/>
  <c r="AN173" i="5" a="1"/>
  <c r="AO173" i="5" a="1"/>
  <c r="AP173" i="5" a="1"/>
  <c r="AQ173" i="5" a="1"/>
  <c r="AR173" i="5" a="1"/>
  <c r="AS173" i="5" a="1"/>
  <c r="AT173" i="5" a="1"/>
  <c r="AU173" i="5" a="1"/>
  <c r="AV173" i="5" a="1"/>
  <c r="AW173" i="5" a="1"/>
  <c r="AX173" i="5" a="1"/>
  <c r="AY173" i="5" a="1"/>
  <c r="AZ173" i="5" a="1"/>
  <c r="BA173" i="5" a="1"/>
  <c r="BB173" i="5" a="1"/>
  <c r="BC173" i="5" a="1"/>
  <c r="BD173" i="5" a="1"/>
  <c r="BE173" i="5" a="1"/>
  <c r="BF173" i="5" a="1"/>
  <c r="BG173" i="5" a="1"/>
  <c r="AF174" i="5" a="1"/>
  <c r="AG174" i="5" a="1"/>
  <c r="AH174" i="5" a="1"/>
  <c r="AI174" i="5" a="1"/>
  <c r="AJ174" i="5" a="1"/>
  <c r="AK174" i="5" a="1"/>
  <c r="AL174" i="5" a="1"/>
  <c r="AM174" i="5" a="1"/>
  <c r="AN174" i="5" a="1"/>
  <c r="AO174" i="5" a="1"/>
  <c r="AP174" i="5" a="1"/>
  <c r="AQ174" i="5" a="1"/>
  <c r="AR174" i="5" a="1"/>
  <c r="AS174" i="5" a="1"/>
  <c r="AT174" i="5" a="1"/>
  <c r="AU174" i="5" a="1"/>
  <c r="AV174" i="5" a="1"/>
  <c r="AW174" i="5" a="1"/>
  <c r="AX174" i="5" a="1"/>
  <c r="AY174" i="5" a="1"/>
  <c r="AZ174" i="5" a="1"/>
  <c r="BA174" i="5" a="1"/>
  <c r="BB174" i="5" a="1"/>
  <c r="BC174" i="5" a="1"/>
  <c r="BD174" i="5" a="1"/>
  <c r="BE174" i="5" a="1"/>
  <c r="BF174" i="5" a="1"/>
  <c r="BG174" i="5" a="1"/>
  <c r="AF175" i="5" a="1"/>
  <c r="AG175" i="5" a="1"/>
  <c r="AH175" i="5" a="1"/>
  <c r="AI175" i="5" a="1"/>
  <c r="AJ175" i="5" a="1"/>
  <c r="AK175" i="5" a="1"/>
  <c r="AL175" i="5" a="1"/>
  <c r="AM175" i="5" a="1"/>
  <c r="AN175" i="5" a="1"/>
  <c r="AO175" i="5" a="1"/>
  <c r="AP175" i="5" a="1"/>
  <c r="AQ175" i="5" a="1"/>
  <c r="AR175" i="5" a="1"/>
  <c r="AS175" i="5" a="1"/>
  <c r="AT175" i="5" a="1"/>
  <c r="AU175" i="5" a="1"/>
  <c r="AV175" i="5" a="1"/>
  <c r="AW175" i="5" a="1"/>
  <c r="AX175" i="5" a="1"/>
  <c r="AY175" i="5" a="1"/>
  <c r="AZ175" i="5" a="1"/>
  <c r="BA175" i="5" a="1"/>
  <c r="BB175" i="5" a="1"/>
  <c r="BC175" i="5" a="1"/>
  <c r="BD175" i="5" a="1"/>
  <c r="BE175" i="5" a="1"/>
  <c r="BF175" i="5" a="1"/>
  <c r="BG175" i="5" a="1"/>
  <c r="AF176" i="5" a="1"/>
  <c r="AG176" i="5" a="1"/>
  <c r="AH176" i="5" a="1"/>
  <c r="AI176" i="5" a="1"/>
  <c r="AJ176" i="5" a="1"/>
  <c r="AK176" i="5" a="1"/>
  <c r="AL176" i="5" a="1"/>
  <c r="AM176" i="5" a="1"/>
  <c r="AN176" i="5" a="1"/>
  <c r="AO176" i="5" a="1"/>
  <c r="AP176" i="5" a="1"/>
  <c r="AQ176" i="5" a="1"/>
  <c r="AR176" i="5" a="1"/>
  <c r="AS176" i="5" a="1"/>
  <c r="AT176" i="5" a="1"/>
  <c r="AU176" i="5" a="1"/>
  <c r="AV176" i="5" a="1"/>
  <c r="AW176" i="5" a="1"/>
  <c r="AX176" i="5" a="1"/>
  <c r="AY176" i="5" a="1"/>
  <c r="AZ176" i="5" a="1"/>
  <c r="BA176" i="5" a="1"/>
  <c r="BB176" i="5" a="1"/>
  <c r="BC176" i="5" a="1"/>
  <c r="BD176" i="5" a="1"/>
  <c r="BE176" i="5" a="1"/>
  <c r="BF176" i="5" a="1"/>
  <c r="BG176" i="5" a="1"/>
  <c r="AF177" i="5" a="1"/>
  <c r="AG177" i="5" a="1"/>
  <c r="AH177" i="5" a="1"/>
  <c r="AI177" i="5" a="1"/>
  <c r="AJ177" i="5" a="1"/>
  <c r="AK177" i="5" a="1"/>
  <c r="AL177" i="5" a="1"/>
  <c r="AM177" i="5" a="1"/>
  <c r="AN177" i="5" a="1"/>
  <c r="AO177" i="5" a="1"/>
  <c r="AP177" i="5" a="1"/>
  <c r="AQ177" i="5" a="1"/>
  <c r="AR177" i="5" a="1"/>
  <c r="AS177" i="5" a="1"/>
  <c r="AT177" i="5" a="1"/>
  <c r="AU177" i="5" a="1"/>
  <c r="AV177" i="5" a="1"/>
  <c r="AW177" i="5" a="1"/>
  <c r="AX177" i="5" a="1"/>
  <c r="AY177" i="5" a="1"/>
  <c r="AZ177" i="5" a="1"/>
  <c r="BA177" i="5" a="1"/>
  <c r="BB177" i="5" a="1"/>
  <c r="BC177" i="5" a="1"/>
  <c r="BD177" i="5" a="1"/>
  <c r="BE177" i="5" a="1"/>
  <c r="BF177" i="5" a="1"/>
  <c r="BG177" i="5" a="1"/>
  <c r="AF178" i="5" a="1"/>
  <c r="AG178" i="5" a="1"/>
  <c r="AH178" i="5" a="1"/>
  <c r="AI178" i="5" a="1"/>
  <c r="AJ178" i="5" a="1"/>
  <c r="AK178" i="5" a="1"/>
  <c r="AL178" i="5" a="1"/>
  <c r="AM178" i="5" a="1"/>
  <c r="AN178" i="5" a="1"/>
  <c r="AO178" i="5" a="1"/>
  <c r="AP178" i="5" a="1"/>
  <c r="AQ178" i="5" a="1"/>
  <c r="AR178" i="5" a="1"/>
  <c r="AS178" i="5" a="1"/>
  <c r="AT178" i="5" a="1"/>
  <c r="AU178" i="5" a="1"/>
  <c r="AV178" i="5" a="1"/>
  <c r="AW178" i="5" a="1"/>
  <c r="AX178" i="5" a="1"/>
  <c r="AY178" i="5" a="1"/>
  <c r="AZ178" i="5" a="1"/>
  <c r="BA178" i="5" a="1"/>
  <c r="BB178" i="5" a="1"/>
  <c r="BC178" i="5" a="1"/>
  <c r="BD178" i="5" a="1"/>
  <c r="BE178" i="5" a="1"/>
  <c r="BF178" i="5" a="1"/>
  <c r="BG178" i="5" a="1"/>
  <c r="AF179" i="5" a="1"/>
  <c r="AG179" i="5" a="1"/>
  <c r="AH179" i="5" a="1"/>
  <c r="AI179" i="5" a="1"/>
  <c r="AJ179" i="5" a="1"/>
  <c r="AK179" i="5" a="1"/>
  <c r="AL179" i="5" a="1"/>
  <c r="AM179" i="5" a="1"/>
  <c r="AN179" i="5" a="1"/>
  <c r="AO179" i="5" a="1"/>
  <c r="AP179" i="5" a="1"/>
  <c r="AQ179" i="5" a="1"/>
  <c r="AR179" i="5" a="1"/>
  <c r="AS179" i="5" a="1"/>
  <c r="AT179" i="5" a="1"/>
  <c r="AU179" i="5" a="1"/>
  <c r="AV179" i="5" a="1"/>
  <c r="AW179" i="5" a="1"/>
  <c r="AX179" i="5" a="1"/>
  <c r="AY179" i="5" a="1"/>
  <c r="AZ179" i="5" a="1"/>
  <c r="BA179" i="5" a="1"/>
  <c r="BB179" i="5" a="1"/>
  <c r="BC179" i="5" a="1"/>
  <c r="BD179" i="5" a="1"/>
  <c r="BE179" i="5" a="1"/>
  <c r="BF179" i="5" a="1"/>
  <c r="BG179" i="5" a="1"/>
  <c r="AF180" i="5" a="1"/>
  <c r="AG180" i="5" a="1"/>
  <c r="AH180" i="5" a="1"/>
  <c r="AI180" i="5" a="1"/>
  <c r="AJ180" i="5" a="1"/>
  <c r="AK180" i="5" a="1"/>
  <c r="AL180" i="5" a="1"/>
  <c r="AM180" i="5" a="1"/>
  <c r="AN180" i="5" a="1"/>
  <c r="AO180" i="5" a="1"/>
  <c r="AP180" i="5" a="1"/>
  <c r="AQ180" i="5" a="1"/>
  <c r="AR180" i="5" a="1"/>
  <c r="AS180" i="5" a="1"/>
  <c r="AT180" i="5" a="1"/>
  <c r="AU180" i="5" a="1"/>
  <c r="AV180" i="5" a="1"/>
  <c r="AW180" i="5" a="1"/>
  <c r="AX180" i="5" a="1"/>
  <c r="AY180" i="5" a="1"/>
  <c r="AZ180" i="5" a="1"/>
  <c r="BA180" i="5" a="1"/>
  <c r="BB180" i="5" a="1"/>
  <c r="BC180" i="5" a="1"/>
  <c r="BD180" i="5" a="1"/>
  <c r="BE180" i="5" a="1"/>
  <c r="BF180" i="5" a="1"/>
  <c r="BG180" i="5" a="1"/>
  <c r="AF181" i="5" a="1"/>
  <c r="AG181" i="5" a="1"/>
  <c r="AH181" i="5" a="1"/>
  <c r="AI181" i="5" a="1"/>
  <c r="AJ181" i="5" a="1"/>
  <c r="AK181" i="5" a="1"/>
  <c r="AL181" i="5" a="1"/>
  <c r="AM181" i="5" a="1"/>
  <c r="AN181" i="5" a="1"/>
  <c r="AO181" i="5" a="1"/>
  <c r="AP181" i="5" a="1"/>
  <c r="AQ181" i="5" a="1"/>
  <c r="AR181" i="5" a="1"/>
  <c r="AS181" i="5" a="1"/>
  <c r="AT181" i="5" a="1"/>
  <c r="AU181" i="5" a="1"/>
  <c r="AV181" i="5" a="1"/>
  <c r="AW181" i="5" a="1"/>
  <c r="AX181" i="5" a="1"/>
  <c r="AY181" i="5" a="1"/>
  <c r="AZ181" i="5" a="1"/>
  <c r="BA181" i="5" a="1"/>
  <c r="BB181" i="5" a="1"/>
  <c r="BC181" i="5" a="1"/>
  <c r="BD181" i="5" a="1"/>
  <c r="BE181" i="5" a="1"/>
  <c r="BF181" i="5" a="1"/>
  <c r="BG181" i="5" a="1"/>
  <c r="AF182" i="5" a="1"/>
  <c r="AG182" i="5" a="1"/>
  <c r="AH182" i="5" a="1"/>
  <c r="AI182" i="5" a="1"/>
  <c r="AJ182" i="5" a="1"/>
  <c r="AK182" i="5" a="1"/>
  <c r="AL182" i="5" a="1"/>
  <c r="AM182" i="5" a="1"/>
  <c r="AN182" i="5" a="1"/>
  <c r="AO182" i="5" a="1"/>
  <c r="AP182" i="5" a="1"/>
  <c r="AQ182" i="5" a="1"/>
  <c r="AR182" i="5" a="1"/>
  <c r="AS182" i="5" a="1"/>
  <c r="AT182" i="5" a="1"/>
  <c r="AU182" i="5" a="1"/>
  <c r="AV182" i="5" a="1"/>
  <c r="AW182" i="5" a="1"/>
  <c r="AX182" i="5" a="1"/>
  <c r="AY182" i="5" a="1"/>
  <c r="AZ182" i="5" a="1"/>
  <c r="BA182" i="5" a="1"/>
  <c r="BB182" i="5" a="1"/>
  <c r="BC182" i="5" a="1"/>
  <c r="BD182" i="5" a="1"/>
  <c r="BE182" i="5" a="1"/>
  <c r="BF182" i="5" a="1"/>
  <c r="BG182" i="5" a="1"/>
  <c r="AF183" i="5" a="1"/>
  <c r="AG183" i="5" a="1"/>
  <c r="AH183" i="5" a="1"/>
  <c r="AI183" i="5" a="1"/>
  <c r="AJ183" i="5" a="1"/>
  <c r="AK183" i="5" a="1"/>
  <c r="AL183" i="5" a="1"/>
  <c r="AM183" i="5" a="1"/>
  <c r="AN183" i="5" a="1"/>
  <c r="AO183" i="5" a="1"/>
  <c r="AP183" i="5" a="1"/>
  <c r="AQ183" i="5" a="1"/>
  <c r="AR183" i="5" a="1"/>
  <c r="AS183" i="5" a="1"/>
  <c r="AT183" i="5" a="1"/>
  <c r="AU183" i="5" a="1"/>
  <c r="AV183" i="5" a="1"/>
  <c r="AW183" i="5" a="1"/>
  <c r="AX183" i="5" a="1"/>
  <c r="AY183" i="5" a="1"/>
  <c r="AZ183" i="5" a="1"/>
  <c r="BA183" i="5" a="1"/>
  <c r="BB183" i="5" a="1"/>
  <c r="BC183" i="5" a="1"/>
  <c r="BD183" i="5" a="1"/>
  <c r="BE183" i="5" a="1"/>
  <c r="BF183" i="5" a="1"/>
  <c r="BG183" i="5" a="1"/>
  <c r="AF184" i="5" a="1"/>
  <c r="AG184" i="5" a="1"/>
  <c r="AH184" i="5" a="1"/>
  <c r="AI184" i="5" a="1"/>
  <c r="AJ184" i="5" a="1"/>
  <c r="AK184" i="5" a="1"/>
  <c r="AL184" i="5" a="1"/>
  <c r="AM184" i="5" a="1"/>
  <c r="AN184" i="5" a="1"/>
  <c r="AO184" i="5" a="1"/>
  <c r="AP184" i="5" a="1"/>
  <c r="AQ184" i="5" a="1"/>
  <c r="AR184" i="5" a="1"/>
  <c r="AS184" i="5" a="1"/>
  <c r="AT184" i="5" a="1"/>
  <c r="AU184" i="5" a="1"/>
  <c r="AV184" i="5" a="1"/>
  <c r="AW184" i="5" a="1"/>
  <c r="AX184" i="5" a="1"/>
  <c r="AY184" i="5" a="1"/>
  <c r="AZ184" i="5" a="1"/>
  <c r="BA184" i="5" a="1"/>
  <c r="BB184" i="5" a="1"/>
  <c r="BC184" i="5" a="1"/>
  <c r="BD184" i="5" a="1"/>
  <c r="BE184" i="5" a="1"/>
  <c r="BF184" i="5" a="1"/>
  <c r="BG184" i="5" a="1"/>
  <c r="AF185" i="5" a="1"/>
  <c r="AG185" i="5" a="1"/>
  <c r="AH185" i="5" a="1"/>
  <c r="AI185" i="5" a="1"/>
  <c r="AJ185" i="5" a="1"/>
  <c r="AK185" i="5" a="1"/>
  <c r="AL185" i="5" a="1"/>
  <c r="AM185" i="5" a="1"/>
  <c r="AN185" i="5" a="1"/>
  <c r="AO185" i="5" a="1"/>
  <c r="AP185" i="5" a="1"/>
  <c r="AQ185" i="5" a="1"/>
  <c r="AR185" i="5" a="1"/>
  <c r="AS185" i="5" a="1"/>
  <c r="AT185" i="5" a="1"/>
  <c r="AU185" i="5" a="1"/>
  <c r="AV185" i="5" a="1"/>
  <c r="AW185" i="5" a="1"/>
  <c r="AX185" i="5" a="1"/>
  <c r="AY185" i="5" a="1"/>
  <c r="AZ185" i="5" a="1"/>
  <c r="BA185" i="5" a="1"/>
  <c r="BB185" i="5" a="1"/>
  <c r="BC185" i="5" a="1"/>
  <c r="BD185" i="5" a="1"/>
  <c r="BE185" i="5" a="1"/>
  <c r="BF185" i="5" a="1"/>
  <c r="BG185" i="5" a="1"/>
  <c r="AF186" i="5" a="1"/>
  <c r="AG186" i="5" a="1"/>
  <c r="AH186" i="5" a="1"/>
  <c r="AI186" i="5" a="1"/>
  <c r="AJ186" i="5" a="1"/>
  <c r="AK186" i="5" a="1"/>
  <c r="AL186" i="5" a="1"/>
  <c r="AM186" i="5" a="1"/>
  <c r="AN186" i="5" a="1"/>
  <c r="AO186" i="5" a="1"/>
  <c r="AP186" i="5" a="1"/>
  <c r="AQ186" i="5" a="1"/>
  <c r="AR186" i="5" a="1"/>
  <c r="AS186" i="5" a="1"/>
  <c r="AT186" i="5" a="1"/>
  <c r="AU186" i="5" a="1"/>
  <c r="AV186" i="5" a="1"/>
  <c r="AW186" i="5" a="1"/>
  <c r="AX186" i="5" a="1"/>
  <c r="AY186" i="5" a="1"/>
  <c r="AZ186" i="5" a="1"/>
  <c r="BA186" i="5" a="1"/>
  <c r="BB186" i="5" a="1"/>
  <c r="BC186" i="5" a="1"/>
  <c r="BD186" i="5" a="1"/>
  <c r="BE186" i="5" a="1"/>
  <c r="BF186" i="5" a="1"/>
  <c r="BG186" i="5" a="1"/>
  <c r="AF187" i="5" a="1"/>
  <c r="AG187" i="5" a="1"/>
  <c r="AH187" i="5" a="1"/>
  <c r="AI187" i="5" a="1"/>
  <c r="AJ187" i="5" a="1"/>
  <c r="AK187" i="5" a="1"/>
  <c r="AL187" i="5" a="1"/>
  <c r="AM187" i="5" a="1"/>
  <c r="AN187" i="5" a="1"/>
  <c r="AO187" i="5" a="1"/>
  <c r="AP187" i="5" a="1"/>
  <c r="AQ187" i="5" a="1"/>
  <c r="AR187" i="5" a="1"/>
  <c r="AS187" i="5" a="1"/>
  <c r="AT187" i="5" a="1"/>
  <c r="AU187" i="5" a="1"/>
  <c r="AV187" i="5" a="1"/>
  <c r="AW187" i="5" a="1"/>
  <c r="AX187" i="5" a="1"/>
  <c r="AY187" i="5" a="1"/>
  <c r="AZ187" i="5" a="1"/>
  <c r="BA187" i="5" a="1"/>
  <c r="BB187" i="5" a="1"/>
  <c r="BC187" i="5" a="1"/>
  <c r="BD187" i="5" a="1"/>
  <c r="BE187" i="5" a="1"/>
  <c r="BF187" i="5" a="1"/>
  <c r="BG187" i="5" a="1"/>
  <c r="AF188" i="5" a="1"/>
  <c r="AG188" i="5" a="1"/>
  <c r="AH188" i="5" a="1"/>
  <c r="AI188" i="5" a="1"/>
  <c r="AJ188" i="5" a="1"/>
  <c r="AK188" i="5" a="1"/>
  <c r="AL188" i="5" a="1"/>
  <c r="AM188" i="5" a="1"/>
  <c r="AN188" i="5" a="1"/>
  <c r="AO188" i="5" a="1"/>
  <c r="AP188" i="5" a="1"/>
  <c r="AQ188" i="5" a="1"/>
  <c r="AR188" i="5" a="1"/>
  <c r="AS188" i="5" a="1"/>
  <c r="AT188" i="5" a="1"/>
  <c r="AU188" i="5" a="1"/>
  <c r="AV188" i="5" a="1"/>
  <c r="AW188" i="5" a="1"/>
  <c r="AX188" i="5" a="1"/>
  <c r="AY188" i="5" a="1"/>
  <c r="AZ188" i="5" a="1"/>
  <c r="BA188" i="5" a="1"/>
  <c r="BB188" i="5" a="1"/>
  <c r="BC188" i="5" a="1"/>
  <c r="BD188" i="5" a="1"/>
  <c r="BE188" i="5" a="1"/>
  <c r="BF188" i="5" a="1"/>
  <c r="BG188" i="5" a="1"/>
  <c r="AF189" i="5" a="1"/>
  <c r="AG189" i="5" a="1"/>
  <c r="AH189" i="5" a="1"/>
  <c r="AI189" i="5" a="1"/>
  <c r="AJ189" i="5" a="1"/>
  <c r="AK189" i="5" a="1"/>
  <c r="AL189" i="5" a="1"/>
  <c r="AM189" i="5" a="1"/>
  <c r="AN189" i="5" a="1"/>
  <c r="AO189" i="5" a="1"/>
  <c r="AP189" i="5" a="1"/>
  <c r="AQ189" i="5" a="1"/>
  <c r="AR189" i="5" a="1"/>
  <c r="AS189" i="5" a="1"/>
  <c r="AT189" i="5" a="1"/>
  <c r="AU189" i="5" a="1"/>
  <c r="AV189" i="5" a="1"/>
  <c r="AW189" i="5" a="1"/>
  <c r="AX189" i="5" a="1"/>
  <c r="AY189" i="5" a="1"/>
  <c r="AZ189" i="5" a="1"/>
  <c r="BA189" i="5" a="1"/>
  <c r="BB189" i="5" a="1"/>
  <c r="BC189" i="5" a="1"/>
  <c r="BD189" i="5" a="1"/>
  <c r="BE189" i="5" a="1"/>
  <c r="BF189" i="5" a="1"/>
  <c r="BG189" i="5" a="1"/>
  <c r="AG10" i="5" a="1"/>
  <c r="AH10" i="5" a="1"/>
  <c r="AI10" i="5" a="1"/>
  <c r="AJ10" i="5" a="1"/>
  <c r="AK10" i="5" a="1"/>
  <c r="AL10" i="5" a="1"/>
  <c r="AM10" i="5" a="1"/>
  <c r="AN10" i="5" a="1"/>
  <c r="AO10" i="5" a="1"/>
  <c r="AP10" i="5" a="1"/>
  <c r="AQ10" i="5" a="1"/>
  <c r="AR10" i="5" a="1"/>
  <c r="AS10" i="5" a="1"/>
  <c r="AT10" i="5" a="1"/>
  <c r="AU10" i="5" a="1"/>
  <c r="AV10" i="5" a="1"/>
  <c r="AW10" i="5" a="1"/>
  <c r="AX10" i="5" a="1"/>
  <c r="AY10" i="5" a="1"/>
  <c r="AZ10" i="5" a="1"/>
  <c r="BA10" i="5" a="1"/>
  <c r="BB10" i="5" a="1"/>
  <c r="BC10" i="5" a="1"/>
  <c r="BD10" i="5" a="1"/>
  <c r="BE10" i="5" a="1"/>
  <c r="BF10" i="5" a="1"/>
  <c r="BG10" i="5" a="1"/>
  <c r="AF10" i="5" a="1"/>
  <c r="BD9" i="5" a="1"/>
  <c r="BD9" i="5" s="1"/>
  <c r="AF9" i="5" a="1"/>
  <c r="AF9" i="5" s="1"/>
  <c r="AE10" i="5"/>
  <c r="AE11" i="5"/>
  <c r="AE12" i="5"/>
  <c r="AE13" i="5"/>
  <c r="AE14" i="5"/>
  <c r="AE15" i="5"/>
  <c r="AE16" i="5"/>
  <c r="AE17" i="5"/>
  <c r="AE18" i="5"/>
  <c r="AE19" i="5"/>
  <c r="AE20" i="5"/>
  <c r="AE21" i="5"/>
  <c r="AE22" i="5"/>
  <c r="AE23" i="5"/>
  <c r="AE24" i="5"/>
  <c r="AE25" i="5"/>
  <c r="AE26" i="5"/>
  <c r="AE27" i="5"/>
  <c r="AE28" i="5"/>
  <c r="AE29" i="5"/>
  <c r="AE30" i="5"/>
  <c r="AE31" i="5"/>
  <c r="AE32" i="5"/>
  <c r="AE33" i="5"/>
  <c r="AE34" i="5"/>
  <c r="AE35" i="5"/>
  <c r="AE36" i="5"/>
  <c r="AE37" i="5"/>
  <c r="AE38" i="5"/>
  <c r="AE39" i="5"/>
  <c r="AE40" i="5"/>
  <c r="AE41" i="5"/>
  <c r="AE42" i="5"/>
  <c r="AE43" i="5"/>
  <c r="AE44" i="5"/>
  <c r="AE45" i="5"/>
  <c r="AE46" i="5"/>
  <c r="AE47" i="5"/>
  <c r="AE48" i="5"/>
  <c r="AE49" i="5"/>
  <c r="AE50" i="5"/>
  <c r="AE51" i="5"/>
  <c r="AE52" i="5"/>
  <c r="AE53" i="5"/>
  <c r="AE54" i="5"/>
  <c r="AE55" i="5"/>
  <c r="AE56" i="5"/>
  <c r="AE57" i="5"/>
  <c r="AE58" i="5"/>
  <c r="AE59" i="5"/>
  <c r="AE60" i="5"/>
  <c r="AE61" i="5"/>
  <c r="AE62" i="5"/>
  <c r="AE63" i="5"/>
  <c r="AE64" i="5"/>
  <c r="AE65" i="5"/>
  <c r="AE66" i="5"/>
  <c r="AE67" i="5"/>
  <c r="AE68" i="5"/>
  <c r="AE69" i="5"/>
  <c r="AE70" i="5"/>
  <c r="AE71" i="5"/>
  <c r="AE72" i="5"/>
  <c r="AE73" i="5"/>
  <c r="AE74" i="5"/>
  <c r="AE75" i="5"/>
  <c r="AE76" i="5"/>
  <c r="AE77" i="5"/>
  <c r="AE78" i="5"/>
  <c r="AE79" i="5"/>
  <c r="AE80" i="5"/>
  <c r="AE81" i="5"/>
  <c r="AE82" i="5"/>
  <c r="AE83" i="5"/>
  <c r="AE84" i="5"/>
  <c r="AE85" i="5"/>
  <c r="AE86" i="5"/>
  <c r="AE87" i="5"/>
  <c r="AE88" i="5"/>
  <c r="AE89" i="5"/>
  <c r="AE90" i="5"/>
  <c r="AE91" i="5"/>
  <c r="AE92" i="5"/>
  <c r="AE93" i="5"/>
  <c r="AE94" i="5"/>
  <c r="AE95" i="5"/>
  <c r="AE96" i="5"/>
  <c r="AE97" i="5"/>
  <c r="AE98" i="5"/>
  <c r="AE99" i="5"/>
  <c r="AE100" i="5"/>
  <c r="AE101" i="5"/>
  <c r="AE102" i="5"/>
  <c r="AE103" i="5"/>
  <c r="AE104" i="5"/>
  <c r="AE105" i="5"/>
  <c r="AE106" i="5"/>
  <c r="AE107" i="5"/>
  <c r="AE108" i="5"/>
  <c r="AE109" i="5"/>
  <c r="AE110" i="5"/>
  <c r="AE111" i="5"/>
  <c r="AE112" i="5"/>
  <c r="AE113" i="5"/>
  <c r="AE114" i="5"/>
  <c r="AE115" i="5"/>
  <c r="AE116" i="5"/>
  <c r="AE117" i="5"/>
  <c r="AE118" i="5"/>
  <c r="AE119" i="5"/>
  <c r="AE120" i="5"/>
  <c r="AE121" i="5"/>
  <c r="AE122" i="5"/>
  <c r="AE123" i="5"/>
  <c r="AE124" i="5"/>
  <c r="AE125" i="5"/>
  <c r="AE126" i="5"/>
  <c r="AE127" i="5"/>
  <c r="AE128" i="5"/>
  <c r="AE129" i="5"/>
  <c r="AE130" i="5"/>
  <c r="AE131" i="5"/>
  <c r="AE132" i="5"/>
  <c r="AE133" i="5"/>
  <c r="AE134" i="5"/>
  <c r="AE135" i="5"/>
  <c r="AE136" i="5"/>
  <c r="AE137" i="5"/>
  <c r="AE138" i="5"/>
  <c r="AE139" i="5"/>
  <c r="AE140" i="5"/>
  <c r="AE141" i="5"/>
  <c r="AE142" i="5"/>
  <c r="AE143" i="5"/>
  <c r="AE144" i="5"/>
  <c r="AE145" i="5"/>
  <c r="AE146" i="5"/>
  <c r="AE147" i="5"/>
  <c r="AE148" i="5"/>
  <c r="AE149" i="5"/>
  <c r="AE150" i="5"/>
  <c r="AE151" i="5"/>
  <c r="AE152" i="5"/>
  <c r="AE153" i="5"/>
  <c r="AE154" i="5"/>
  <c r="AE155" i="5"/>
  <c r="AE156" i="5"/>
  <c r="AE157" i="5"/>
  <c r="AE158" i="5"/>
  <c r="AE159" i="5"/>
  <c r="AE160" i="5"/>
  <c r="AE161" i="5"/>
  <c r="AE162" i="5"/>
  <c r="AE163" i="5"/>
  <c r="AE164" i="5"/>
  <c r="AE165" i="5"/>
  <c r="AE166" i="5"/>
  <c r="AE167" i="5"/>
  <c r="AE168" i="5"/>
  <c r="AE169" i="5"/>
  <c r="AE170" i="5"/>
  <c r="AE171" i="5"/>
  <c r="AE172" i="5"/>
  <c r="AE173" i="5"/>
  <c r="AE174" i="5"/>
  <c r="AE175" i="5"/>
  <c r="AE176" i="5"/>
  <c r="AE177" i="5"/>
  <c r="AE178" i="5"/>
  <c r="AE179" i="5"/>
  <c r="AE180" i="5"/>
  <c r="AE181" i="5"/>
  <c r="AE182" i="5"/>
  <c r="AE183" i="5"/>
  <c r="AE184" i="5"/>
  <c r="AE185" i="5"/>
  <c r="AE186" i="5"/>
  <c r="AE187" i="5"/>
  <c r="AE188" i="5"/>
  <c r="AE189" i="5"/>
  <c r="AT4" i="5" l="1"/>
  <c r="BG4" i="5"/>
  <c r="AL4" i="5"/>
  <c r="BX80" i="5"/>
  <c r="AV4" i="5"/>
  <c r="BP63" i="5"/>
  <c r="AN4" i="5"/>
  <c r="BB4" i="5"/>
  <c r="BF4" i="5"/>
  <c r="BI88" i="5"/>
  <c r="AG4" i="5"/>
  <c r="AZ4" i="5"/>
  <c r="AM4" i="5"/>
  <c r="AY4" i="5"/>
  <c r="CA89" i="5"/>
  <c r="BE4" i="5"/>
  <c r="AS4" i="5"/>
  <c r="BU93" i="5"/>
  <c r="AF4" i="5"/>
  <c r="BA4" i="5"/>
  <c r="AU4" i="5"/>
  <c r="BW85" i="5"/>
  <c r="AO4" i="5"/>
  <c r="AH4" i="5"/>
  <c r="CI172" i="5"/>
  <c r="CI181" i="5"/>
  <c r="CI168" i="5"/>
  <c r="BP174" i="5"/>
  <c r="CI156" i="5"/>
  <c r="AX4" i="5"/>
  <c r="BC4" i="5"/>
  <c r="CI189" i="5"/>
  <c r="CI184" i="5"/>
  <c r="AK4" i="5"/>
  <c r="BM90" i="5"/>
  <c r="AW4" i="5"/>
  <c r="AJ4" i="5"/>
  <c r="BL89" i="5"/>
  <c r="AQ4" i="5"/>
  <c r="BS86" i="5"/>
  <c r="CF71" i="5"/>
  <c r="BD4" i="5"/>
  <c r="AR4" i="5"/>
  <c r="BT73" i="5"/>
  <c r="BR83" i="5"/>
  <c r="AP4" i="5"/>
  <c r="AI4" i="5"/>
  <c r="BK75" i="5"/>
  <c r="CI188" i="5"/>
  <c r="BQ182" i="5"/>
  <c r="CD179" i="5"/>
  <c r="BO179" i="5"/>
  <c r="CI178" i="5"/>
  <c r="BV172" i="5"/>
  <c r="BV170" i="5"/>
  <c r="BQ158" i="5"/>
  <c r="CD157" i="5"/>
  <c r="CI155" i="5"/>
  <c r="CG139" i="5"/>
  <c r="BN137" i="5"/>
  <c r="CI136" i="5"/>
  <c r="BX133" i="5"/>
  <c r="BP99" i="5"/>
  <c r="CD154" i="5"/>
  <c r="BN143" i="5"/>
  <c r="BV141" i="5"/>
  <c r="CI140" i="5"/>
  <c r="BO138" i="5"/>
  <c r="CG131" i="5"/>
  <c r="CI125" i="5"/>
  <c r="CG124" i="5"/>
  <c r="CI112" i="5"/>
  <c r="CB170" i="5"/>
  <c r="BV158" i="5"/>
  <c r="BO146" i="5"/>
  <c r="CI145" i="5"/>
  <c r="BN141" i="5"/>
  <c r="BV133" i="5"/>
  <c r="BN133" i="5"/>
  <c r="CB165" i="5"/>
  <c r="CD161" i="5"/>
  <c r="CI148" i="5"/>
  <c r="CD146" i="5"/>
  <c r="BV146" i="5"/>
  <c r="BO144" i="5"/>
  <c r="CI143" i="5"/>
  <c r="CD166" i="5"/>
  <c r="BV166" i="5"/>
  <c r="BO161" i="5"/>
  <c r="CI160" i="5"/>
  <c r="BV152" i="5"/>
  <c r="CI151" i="5"/>
  <c r="BQ150" i="5"/>
  <c r="BN149" i="5"/>
  <c r="CD144" i="5"/>
  <c r="BN144" i="5"/>
  <c r="BV188" i="5"/>
  <c r="CD185" i="5"/>
  <c r="BN185" i="5"/>
  <c r="BV178" i="5"/>
  <c r="BN178" i="5"/>
  <c r="BO176" i="5"/>
  <c r="CI175" i="5"/>
  <c r="BO174" i="5"/>
  <c r="BN169" i="5"/>
  <c r="BO162" i="5"/>
  <c r="CI161" i="5"/>
  <c r="CD155" i="5"/>
  <c r="BV155" i="5"/>
  <c r="BN155" i="5"/>
  <c r="BN152" i="5"/>
  <c r="CD150" i="5"/>
  <c r="CD147" i="5"/>
  <c r="BV147" i="5"/>
  <c r="BT146" i="5"/>
  <c r="BN122" i="5"/>
  <c r="CI121" i="5"/>
  <c r="BO186" i="5"/>
  <c r="CI180" i="5"/>
  <c r="BQ179" i="5"/>
  <c r="BQ177" i="5"/>
  <c r="BV176" i="5"/>
  <c r="BN176" i="5"/>
  <c r="BL171" i="5"/>
  <c r="CD167" i="5"/>
  <c r="BQ165" i="5"/>
  <c r="CD164" i="5"/>
  <c r="BV163" i="5"/>
  <c r="BO163" i="5"/>
  <c r="BV162" i="5"/>
  <c r="BN162" i="5"/>
  <c r="CD159" i="5"/>
  <c r="BO156" i="5"/>
  <c r="CD153" i="5"/>
  <c r="CI152" i="5"/>
  <c r="BQ151" i="5"/>
  <c r="CI124" i="5"/>
  <c r="CI117" i="5"/>
  <c r="BN98" i="5"/>
  <c r="CB188" i="5"/>
  <c r="BO172" i="5"/>
  <c r="CI171" i="5"/>
  <c r="CG158" i="5"/>
  <c r="CD156" i="5"/>
  <c r="BV156" i="5"/>
  <c r="BQ154" i="5"/>
  <c r="BN153" i="5"/>
  <c r="BO130" i="5"/>
  <c r="CI129" i="5"/>
  <c r="BS129" i="5"/>
  <c r="BO188" i="5"/>
  <c r="CI187" i="5"/>
  <c r="CI183" i="5"/>
  <c r="BN181" i="5"/>
  <c r="BJ176" i="5"/>
  <c r="CD175" i="5"/>
  <c r="BV175" i="5"/>
  <c r="CI174" i="5"/>
  <c r="CD172" i="5"/>
  <c r="CC168" i="5"/>
  <c r="BN168" i="5"/>
  <c r="CC165" i="5"/>
  <c r="BN165" i="5"/>
  <c r="CG163" i="5"/>
  <c r="CI159" i="5"/>
  <c r="BN159" i="5"/>
  <c r="BS158" i="5"/>
  <c r="BQ157" i="5"/>
  <c r="BQ156" i="5"/>
  <c r="BO155" i="5"/>
  <c r="CI154" i="5"/>
  <c r="CB154" i="5"/>
  <c r="BN148" i="5"/>
  <c r="BL147" i="5"/>
  <c r="CD145" i="5"/>
  <c r="BV145" i="5"/>
  <c r="BN145" i="5"/>
  <c r="BO143" i="5"/>
  <c r="CI142" i="5"/>
  <c r="BQ138" i="5"/>
  <c r="BO137" i="5"/>
  <c r="BQ135" i="5"/>
  <c r="BV134" i="5"/>
  <c r="BN134" i="5"/>
  <c r="BJ128" i="5"/>
  <c r="CD127" i="5"/>
  <c r="CI126" i="5"/>
  <c r="BQ123" i="5"/>
  <c r="BO122" i="5"/>
  <c r="BN107" i="5"/>
  <c r="BO102" i="5"/>
  <c r="CI101" i="5"/>
  <c r="BO95" i="5"/>
  <c r="CI94" i="5"/>
  <c r="BQ93" i="5"/>
  <c r="CD92" i="5"/>
  <c r="BV92" i="5"/>
  <c r="CI91" i="5"/>
  <c r="CB91" i="5"/>
  <c r="BN82" i="5"/>
  <c r="CD80" i="5"/>
  <c r="BV80" i="5"/>
  <c r="BO80" i="5"/>
  <c r="CI79" i="5"/>
  <c r="BL38" i="5"/>
  <c r="CG111" i="5"/>
  <c r="BO110" i="5"/>
  <c r="CI109" i="5"/>
  <c r="BO108" i="5"/>
  <c r="CI107" i="5"/>
  <c r="BO105" i="5"/>
  <c r="CB104" i="5"/>
  <c r="BN97" i="5"/>
  <c r="CD95" i="5"/>
  <c r="BN95" i="5"/>
  <c r="CC92" i="5"/>
  <c r="BN92" i="5"/>
  <c r="CD87" i="5"/>
  <c r="BN71" i="5"/>
  <c r="CD130" i="5"/>
  <c r="BN130" i="5"/>
  <c r="BN125" i="5"/>
  <c r="CA124" i="5"/>
  <c r="BO123" i="5"/>
  <c r="CI122" i="5"/>
  <c r="BO117" i="5"/>
  <c r="BJ114" i="5"/>
  <c r="BN113" i="5"/>
  <c r="BQ111" i="5"/>
  <c r="BN110" i="5"/>
  <c r="CD108" i="5"/>
  <c r="BV108" i="5"/>
  <c r="BN108" i="5"/>
  <c r="CB107" i="5"/>
  <c r="CD105" i="5"/>
  <c r="BN105" i="5"/>
  <c r="CI104" i="5"/>
  <c r="BY96" i="5"/>
  <c r="BQ96" i="5"/>
  <c r="CI89" i="5"/>
  <c r="BN85" i="5"/>
  <c r="CD83" i="5"/>
  <c r="CB82" i="5"/>
  <c r="CC130" i="5"/>
  <c r="BT125" i="5"/>
  <c r="CD123" i="5"/>
  <c r="BV123" i="5"/>
  <c r="BN123" i="5"/>
  <c r="BN117" i="5"/>
  <c r="CG115" i="5"/>
  <c r="BP114" i="5"/>
  <c r="CB110" i="5"/>
  <c r="BQ109" i="5"/>
  <c r="CA107" i="5"/>
  <c r="CI97" i="5"/>
  <c r="BT97" i="5"/>
  <c r="BQ86" i="5"/>
  <c r="BQ84" i="5"/>
  <c r="CC83" i="5"/>
  <c r="BV83" i="5"/>
  <c r="BO83" i="5"/>
  <c r="CI82" i="5"/>
  <c r="CD72" i="5"/>
  <c r="BO72" i="5"/>
  <c r="BN51" i="5"/>
  <c r="CD114" i="5"/>
  <c r="BV114" i="5"/>
  <c r="CB113" i="5"/>
  <c r="BL113" i="5"/>
  <c r="CD111" i="5"/>
  <c r="BO111" i="5"/>
  <c r="CI110" i="5"/>
  <c r="CA110" i="5"/>
  <c r="CB108" i="5"/>
  <c r="BL108" i="5"/>
  <c r="CI100" i="5"/>
  <c r="CB98" i="5"/>
  <c r="CI95" i="5"/>
  <c r="CD88" i="5"/>
  <c r="BO88" i="5"/>
  <c r="CI87" i="5"/>
  <c r="CB85" i="5"/>
  <c r="CG75" i="5"/>
  <c r="CG73" i="5"/>
  <c r="BO58" i="5"/>
  <c r="CD189" i="5"/>
  <c r="BV189" i="5"/>
  <c r="BN189" i="5"/>
  <c r="CD187" i="5"/>
  <c r="BJ184" i="5"/>
  <c r="CD183" i="5"/>
  <c r="BV183" i="5"/>
  <c r="CB182" i="5"/>
  <c r="CG181" i="5"/>
  <c r="BQ181" i="5"/>
  <c r="CD180" i="5"/>
  <c r="BO180" i="5"/>
  <c r="CI179" i="5"/>
  <c r="CB176" i="5"/>
  <c r="BQ175" i="5"/>
  <c r="CD174" i="5"/>
  <c r="BN174" i="5"/>
  <c r="BT173" i="5"/>
  <c r="BO170" i="5"/>
  <c r="CI169" i="5"/>
  <c r="BL169" i="5"/>
  <c r="BQ168" i="5"/>
  <c r="BO167" i="5"/>
  <c r="CI166" i="5"/>
  <c r="BS166" i="5"/>
  <c r="BX165" i="5"/>
  <c r="BV164" i="5"/>
  <c r="BO164" i="5"/>
  <c r="BN163" i="5"/>
  <c r="CG161" i="5"/>
  <c r="BT161" i="5"/>
  <c r="BL161" i="5"/>
  <c r="CB157" i="5"/>
  <c r="CA156" i="5"/>
  <c r="BO150" i="5"/>
  <c r="CI149" i="5"/>
  <c r="BL149" i="5"/>
  <c r="CC147" i="5"/>
  <c r="CI146" i="5"/>
  <c r="CD142" i="5"/>
  <c r="BV142" i="5"/>
  <c r="BN142" i="5"/>
  <c r="CG132" i="5"/>
  <c r="CG127" i="5"/>
  <c r="CD126" i="5"/>
  <c r="BV126" i="5"/>
  <c r="BN126" i="5"/>
  <c r="CD118" i="5"/>
  <c r="BV118" i="5"/>
  <c r="BN118" i="5"/>
  <c r="BL117" i="5"/>
  <c r="BY116" i="5"/>
  <c r="BN114" i="5"/>
  <c r="CD101" i="5"/>
  <c r="BV101" i="5"/>
  <c r="BN101" i="5"/>
  <c r="CD99" i="5"/>
  <c r="BV99" i="5"/>
  <c r="BO99" i="5"/>
  <c r="CI98" i="5"/>
  <c r="BN88" i="5"/>
  <c r="BJ87" i="5"/>
  <c r="CD86" i="5"/>
  <c r="BO86" i="5"/>
  <c r="CI85" i="5"/>
  <c r="BO84" i="5"/>
  <c r="CI83" i="5"/>
  <c r="BT74" i="5"/>
  <c r="BL74" i="5"/>
  <c r="CG188" i="5"/>
  <c r="BO187" i="5"/>
  <c r="CI186" i="5"/>
  <c r="BN186" i="5"/>
  <c r="CI185" i="5"/>
  <c r="BT185" i="5"/>
  <c r="BO183" i="5"/>
  <c r="CI182" i="5"/>
  <c r="BL182" i="5"/>
  <c r="BN180" i="5"/>
  <c r="BL179" i="5"/>
  <c r="BO177" i="5"/>
  <c r="CI176" i="5"/>
  <c r="BT176" i="5"/>
  <c r="CI173" i="5"/>
  <c r="CA173" i="5"/>
  <c r="BL173" i="5"/>
  <c r="BO171" i="5"/>
  <c r="CI170" i="5"/>
  <c r="BN170" i="5"/>
  <c r="BT167" i="5"/>
  <c r="BN167" i="5"/>
  <c r="BO165" i="5"/>
  <c r="CC164" i="5"/>
  <c r="BN164" i="5"/>
  <c r="CI163" i="5"/>
  <c r="CB163" i="5"/>
  <c r="CI162" i="5"/>
  <c r="CB162" i="5"/>
  <c r="BL162" i="5"/>
  <c r="BN158" i="5"/>
  <c r="CI157" i="5"/>
  <c r="BL157" i="5"/>
  <c r="CG156" i="5"/>
  <c r="BL156" i="5"/>
  <c r="BO154" i="5"/>
  <c r="CI153" i="5"/>
  <c r="CA153" i="5"/>
  <c r="CG152" i="5"/>
  <c r="CD151" i="5"/>
  <c r="BO151" i="5"/>
  <c r="CI150" i="5"/>
  <c r="BN150" i="5"/>
  <c r="BT147" i="5"/>
  <c r="BN147" i="5"/>
  <c r="CB144" i="5"/>
  <c r="BL144" i="5"/>
  <c r="CD140" i="5"/>
  <c r="BO140" i="5"/>
  <c r="CI139" i="5"/>
  <c r="BQ137" i="5"/>
  <c r="BO136" i="5"/>
  <c r="CI135" i="5"/>
  <c r="CA135" i="5"/>
  <c r="CB133" i="5"/>
  <c r="CI128" i="5"/>
  <c r="BL128" i="5"/>
  <c r="BQ127" i="5"/>
  <c r="CC126" i="5"/>
  <c r="BV98" i="5"/>
  <c r="BV97" i="5"/>
  <c r="BV94" i="5"/>
  <c r="CI93" i="5"/>
  <c r="CI90" i="5"/>
  <c r="BV85" i="5"/>
  <c r="CI84" i="5"/>
  <c r="BV82" i="5"/>
  <c r="CI81" i="5"/>
  <c r="BN76" i="5"/>
  <c r="BN74" i="5"/>
  <c r="BV70" i="5"/>
  <c r="BN70" i="5"/>
  <c r="CI67" i="5"/>
  <c r="BN63" i="5"/>
  <c r="BN58" i="5"/>
  <c r="CI55" i="5"/>
  <c r="CD42" i="5"/>
  <c r="BO42" i="5"/>
  <c r="CI41" i="5"/>
  <c r="CA41" i="5"/>
  <c r="BN39" i="5"/>
  <c r="CD71" i="5"/>
  <c r="BV71" i="5"/>
  <c r="BO71" i="5"/>
  <c r="CG69" i="5"/>
  <c r="BN68" i="5"/>
  <c r="BO66" i="5"/>
  <c r="CI65" i="5"/>
  <c r="CA65" i="5"/>
  <c r="CG62" i="5"/>
  <c r="CD61" i="5"/>
  <c r="BO61" i="5"/>
  <c r="BP50" i="5"/>
  <c r="CG46" i="5"/>
  <c r="BO45" i="5"/>
  <c r="CI44" i="5"/>
  <c r="BN42" i="5"/>
  <c r="BJ38" i="5"/>
  <c r="CG67" i="5"/>
  <c r="CD66" i="5"/>
  <c r="BV66" i="5"/>
  <c r="BN66" i="5"/>
  <c r="BJ65" i="5"/>
  <c r="CD64" i="5"/>
  <c r="BV64" i="5"/>
  <c r="BO64" i="5"/>
  <c r="CI63" i="5"/>
  <c r="BO50" i="5"/>
  <c r="CI49" i="5"/>
  <c r="BP48" i="5"/>
  <c r="BJ46" i="5"/>
  <c r="CD45" i="5"/>
  <c r="BV45" i="5"/>
  <c r="BN45" i="5"/>
  <c r="CD43" i="5"/>
  <c r="BO43" i="5"/>
  <c r="CI42" i="5"/>
  <c r="CG41" i="5"/>
  <c r="BN83" i="5"/>
  <c r="BX81" i="5"/>
  <c r="BN80" i="5"/>
  <c r="BO78" i="5"/>
  <c r="CI77" i="5"/>
  <c r="BN77" i="5"/>
  <c r="CI76" i="5"/>
  <c r="BO75" i="5"/>
  <c r="CI74" i="5"/>
  <c r="BV72" i="5"/>
  <c r="BN72" i="5"/>
  <c r="CI70" i="5"/>
  <c r="BO69" i="5"/>
  <c r="CI68" i="5"/>
  <c r="CA68" i="5"/>
  <c r="BQ67" i="5"/>
  <c r="CG65" i="5"/>
  <c r="BI65" i="5"/>
  <c r="CC64" i="5"/>
  <c r="BN64" i="5"/>
  <c r="BV59" i="5"/>
  <c r="BJ51" i="5"/>
  <c r="CD50" i="5"/>
  <c r="BN50" i="5"/>
  <c r="BJ49" i="5"/>
  <c r="CD48" i="5"/>
  <c r="BO48" i="5"/>
  <c r="CI47" i="5"/>
  <c r="BY46" i="5"/>
  <c r="BI46" i="5"/>
  <c r="BO81" i="5"/>
  <c r="CI80" i="5"/>
  <c r="CG79" i="5"/>
  <c r="BI79" i="5"/>
  <c r="CD78" i="5"/>
  <c r="BN78" i="5"/>
  <c r="CD75" i="5"/>
  <c r="BV75" i="5"/>
  <c r="BN75" i="5"/>
  <c r="BO73" i="5"/>
  <c r="CI71" i="5"/>
  <c r="CA71" i="5"/>
  <c r="BJ70" i="5"/>
  <c r="CD69" i="5"/>
  <c r="BV69" i="5"/>
  <c r="BN69" i="5"/>
  <c r="BP53" i="5"/>
  <c r="CC50" i="5"/>
  <c r="BI49" i="5"/>
  <c r="CC48" i="5"/>
  <c r="BV48" i="5"/>
  <c r="BN48" i="5"/>
  <c r="BJ47" i="5"/>
  <c r="CD46" i="5"/>
  <c r="BP46" i="5"/>
  <c r="BO41" i="5"/>
  <c r="CI37" i="5"/>
  <c r="CA37" i="5"/>
  <c r="BT29" i="5"/>
  <c r="BL29" i="5"/>
  <c r="BY28" i="5"/>
  <c r="BQ28" i="5"/>
  <c r="CC27" i="5"/>
  <c r="CG26" i="5"/>
  <c r="CD25" i="5"/>
  <c r="BV25" i="5"/>
  <c r="BN25" i="5"/>
  <c r="BR24" i="5"/>
  <c r="CG140" i="5"/>
  <c r="BZ140" i="5"/>
  <c r="BJ140" i="5"/>
  <c r="BO139" i="5"/>
  <c r="BI139" i="5"/>
  <c r="CC138" i="5"/>
  <c r="BV138" i="5"/>
  <c r="BN138" i="5"/>
  <c r="CI137" i="5"/>
  <c r="BM137" i="5"/>
  <c r="BO135" i="5"/>
  <c r="CI134" i="5"/>
  <c r="BT134" i="5"/>
  <c r="CG133" i="5"/>
  <c r="BJ133" i="5"/>
  <c r="CD132" i="5"/>
  <c r="BJ132" i="5"/>
  <c r="CD131" i="5"/>
  <c r="BO131" i="5"/>
  <c r="CI130" i="5"/>
  <c r="BT130" i="5"/>
  <c r="BL130" i="5"/>
  <c r="CG129" i="5"/>
  <c r="BJ129" i="5"/>
  <c r="BV127" i="5"/>
  <c r="BN127" i="5"/>
  <c r="BQ125" i="5"/>
  <c r="BJ125" i="5"/>
  <c r="BQ124" i="5"/>
  <c r="CC123" i="5"/>
  <c r="CG122" i="5"/>
  <c r="BL122" i="5"/>
  <c r="CG121" i="5"/>
  <c r="BL121" i="5"/>
  <c r="BQ120" i="5"/>
  <c r="BI120" i="5"/>
  <c r="CD119" i="5"/>
  <c r="BV119" i="5"/>
  <c r="BO119" i="5"/>
  <c r="CI118" i="5"/>
  <c r="CA118" i="5"/>
  <c r="BS118" i="5"/>
  <c r="BQ117" i="5"/>
  <c r="BO116" i="5"/>
  <c r="CC115" i="5"/>
  <c r="BV115" i="5"/>
  <c r="BT114" i="5"/>
  <c r="CI113" i="5"/>
  <c r="CA113" i="5"/>
  <c r="BS113" i="5"/>
  <c r="BO112" i="5"/>
  <c r="BV111" i="5"/>
  <c r="BN111" i="5"/>
  <c r="BO109" i="5"/>
  <c r="CI108" i="5"/>
  <c r="BS108" i="5"/>
  <c r="BQ107" i="5"/>
  <c r="BJ107" i="5"/>
  <c r="BP106" i="5"/>
  <c r="CC105" i="5"/>
  <c r="BS104" i="5"/>
  <c r="BX103" i="5"/>
  <c r="BI103" i="5"/>
  <c r="CD102" i="5"/>
  <c r="BV102" i="5"/>
  <c r="BN102" i="5"/>
  <c r="BJ101" i="5"/>
  <c r="BO100" i="5"/>
  <c r="CI99" i="5"/>
  <c r="CB99" i="5"/>
  <c r="CG98" i="5"/>
  <c r="BR98" i="5"/>
  <c r="CF97" i="5"/>
  <c r="BQ97" i="5"/>
  <c r="BJ97" i="5"/>
  <c r="CD96" i="5"/>
  <c r="BO96" i="5"/>
  <c r="CC95" i="5"/>
  <c r="CG94" i="5"/>
  <c r="BY94" i="5"/>
  <c r="BQ94" i="5"/>
  <c r="CD93" i="5"/>
  <c r="BO93" i="5"/>
  <c r="CB92" i="5"/>
  <c r="CG91" i="5"/>
  <c r="BR91" i="5"/>
  <c r="BJ91" i="5"/>
  <c r="CD90" i="5"/>
  <c r="BV90" i="5"/>
  <c r="BO90" i="5"/>
  <c r="BN89" i="5"/>
  <c r="BS88" i="5"/>
  <c r="CB86" i="5"/>
  <c r="CG85" i="5"/>
  <c r="BJ85" i="5"/>
  <c r="CD84" i="5"/>
  <c r="BV84" i="5"/>
  <c r="BN84" i="5"/>
  <c r="BL83" i="5"/>
  <c r="BJ82" i="5"/>
  <c r="CD81" i="5"/>
  <c r="BV81" i="5"/>
  <c r="BN81" i="5"/>
  <c r="CC78" i="5"/>
  <c r="CG77" i="5"/>
  <c r="BL77" i="5"/>
  <c r="CG76" i="5"/>
  <c r="CC75" i="5"/>
  <c r="CG74" i="5"/>
  <c r="BQ74" i="5"/>
  <c r="BI74" i="5"/>
  <c r="CD73" i="5"/>
  <c r="BV73" i="5"/>
  <c r="BN73" i="5"/>
  <c r="CI72" i="5"/>
  <c r="BR71" i="5"/>
  <c r="CG70" i="5"/>
  <c r="BQ70" i="5"/>
  <c r="BI70" i="5"/>
  <c r="CC69" i="5"/>
  <c r="CC57" i="5"/>
  <c r="BN57" i="5"/>
  <c r="BR56" i="5"/>
  <c r="BJ56" i="5"/>
  <c r="CD55" i="5"/>
  <c r="BV55" i="5"/>
  <c r="BN55" i="5"/>
  <c r="CI54" i="5"/>
  <c r="BO53" i="5"/>
  <c r="CI52" i="5"/>
  <c r="BO51" i="5"/>
  <c r="CB50" i="5"/>
  <c r="BT50" i="5"/>
  <c r="BS40" i="5"/>
  <c r="BI39" i="5"/>
  <c r="BJ37" i="5"/>
  <c r="CD36" i="5"/>
  <c r="BV36" i="5"/>
  <c r="BN36" i="5"/>
  <c r="BR35" i="5"/>
  <c r="BJ35" i="5"/>
  <c r="CD34" i="5"/>
  <c r="BV34" i="5"/>
  <c r="BR33" i="5"/>
  <c r="BJ33" i="5"/>
  <c r="BO32" i="5"/>
  <c r="CI31" i="5"/>
  <c r="BO30" i="5"/>
  <c r="CI29" i="5"/>
  <c r="BS29" i="5"/>
  <c r="CC144" i="5"/>
  <c r="BU144" i="5"/>
  <c r="BS143" i="5"/>
  <c r="BO142" i="5"/>
  <c r="CI141" i="5"/>
  <c r="CA141" i="5"/>
  <c r="BT141" i="5"/>
  <c r="BL141" i="5"/>
  <c r="BQ140" i="5"/>
  <c r="BI140" i="5"/>
  <c r="CD139" i="5"/>
  <c r="BV139" i="5"/>
  <c r="CB138" i="5"/>
  <c r="BS137" i="5"/>
  <c r="BL137" i="5"/>
  <c r="CD135" i="5"/>
  <c r="BV135" i="5"/>
  <c r="BN135" i="5"/>
  <c r="BL134" i="5"/>
  <c r="BQ133" i="5"/>
  <c r="BI133" i="5"/>
  <c r="CC132" i="5"/>
  <c r="CC131" i="5"/>
  <c r="BV131" i="5"/>
  <c r="BN131" i="5"/>
  <c r="BI129" i="5"/>
  <c r="CD128" i="5"/>
  <c r="BV128" i="5"/>
  <c r="BO128" i="5"/>
  <c r="CG126" i="5"/>
  <c r="BL123" i="5"/>
  <c r="CC119" i="5"/>
  <c r="BU119" i="5"/>
  <c r="BN119" i="5"/>
  <c r="BZ118" i="5"/>
  <c r="CD116" i="5"/>
  <c r="BV116" i="5"/>
  <c r="CB115" i="5"/>
  <c r="BN115" i="5"/>
  <c r="CI114" i="5"/>
  <c r="BZ113" i="5"/>
  <c r="BR113" i="5"/>
  <c r="CD112" i="5"/>
  <c r="BV112" i="5"/>
  <c r="CB111" i="5"/>
  <c r="BU111" i="5"/>
  <c r="CG110" i="5"/>
  <c r="BR110" i="5"/>
  <c r="BJ110" i="5"/>
  <c r="CD109" i="5"/>
  <c r="BV109" i="5"/>
  <c r="BN109" i="5"/>
  <c r="BJ108" i="5"/>
  <c r="BO106" i="5"/>
  <c r="CI105" i="5"/>
  <c r="CB105" i="5"/>
  <c r="BL105" i="5"/>
  <c r="CG104" i="5"/>
  <c r="BZ104" i="5"/>
  <c r="BJ104" i="5"/>
  <c r="CC102" i="5"/>
  <c r="CG101" i="5"/>
  <c r="CD100" i="5"/>
  <c r="BV100" i="5"/>
  <c r="BN100" i="5"/>
  <c r="BS99" i="5"/>
  <c r="BL99" i="5"/>
  <c r="BQ98" i="5"/>
  <c r="CE97" i="5"/>
  <c r="BI97" i="5"/>
  <c r="CC96" i="5"/>
  <c r="BV96" i="5"/>
  <c r="BN96" i="5"/>
  <c r="CB95" i="5"/>
  <c r="BL95" i="5"/>
  <c r="CF94" i="5"/>
  <c r="CC93" i="5"/>
  <c r="BV93" i="5"/>
  <c r="CI92" i="5"/>
  <c r="CA92" i="5"/>
  <c r="BS92" i="5"/>
  <c r="BL92" i="5"/>
  <c r="CF91" i="5"/>
  <c r="BQ91" i="5"/>
  <c r="CC90" i="5"/>
  <c r="BN90" i="5"/>
  <c r="CB89" i="5"/>
  <c r="BT89" i="5"/>
  <c r="CG88" i="5"/>
  <c r="BJ88" i="5"/>
  <c r="BW87" i="5"/>
  <c r="BO87" i="5"/>
  <c r="CI86" i="5"/>
  <c r="BL86" i="5"/>
  <c r="BI85" i="5"/>
  <c r="CC84" i="5"/>
  <c r="CG83" i="5"/>
  <c r="BQ82" i="5"/>
  <c r="CC81" i="5"/>
  <c r="CG80" i="5"/>
  <c r="BO79" i="5"/>
  <c r="CI78" i="5"/>
  <c r="BT78" i="5"/>
  <c r="BL78" i="5"/>
  <c r="BS77" i="5"/>
  <c r="CB75" i="5"/>
  <c r="BL75" i="5"/>
  <c r="CF74" i="5"/>
  <c r="CC73" i="5"/>
  <c r="CG71" i="5"/>
  <c r="CF70" i="5"/>
  <c r="CI59" i="5"/>
  <c r="BV53" i="5"/>
  <c r="BN53" i="5"/>
  <c r="BV51" i="5"/>
  <c r="CI50" i="5"/>
  <c r="BN46" i="5"/>
  <c r="CB38" i="5"/>
  <c r="BI35" i="5"/>
  <c r="BV32" i="5"/>
  <c r="BN32" i="5"/>
  <c r="BV30" i="5"/>
  <c r="BN30" i="5"/>
  <c r="BN139" i="5"/>
  <c r="CI138" i="5"/>
  <c r="CG137" i="5"/>
  <c r="CG136" i="5"/>
  <c r="BI136" i="5"/>
  <c r="CC135" i="5"/>
  <c r="CG134" i="5"/>
  <c r="BV132" i="5"/>
  <c r="CG130" i="5"/>
  <c r="BO129" i="5"/>
  <c r="CC128" i="5"/>
  <c r="BN128" i="5"/>
  <c r="CI127" i="5"/>
  <c r="CB127" i="5"/>
  <c r="BQ126" i="5"/>
  <c r="CD125" i="5"/>
  <c r="BV125" i="5"/>
  <c r="CD124" i="5"/>
  <c r="BO124" i="5"/>
  <c r="CI123" i="5"/>
  <c r="BW122" i="5"/>
  <c r="BQ122" i="5"/>
  <c r="BJ121" i="5"/>
  <c r="CD120" i="5"/>
  <c r="BV120" i="5"/>
  <c r="BO120" i="5"/>
  <c r="CI119" i="5"/>
  <c r="CB119" i="5"/>
  <c r="CG118" i="5"/>
  <c r="BQ118" i="5"/>
  <c r="CD117" i="5"/>
  <c r="CC116" i="5"/>
  <c r="BN116" i="5"/>
  <c r="CI115" i="5"/>
  <c r="CA115" i="5"/>
  <c r="BS114" i="5"/>
  <c r="BL114" i="5"/>
  <c r="CG113" i="5"/>
  <c r="BY113" i="5"/>
  <c r="BQ113" i="5"/>
  <c r="CC112" i="5"/>
  <c r="BN112" i="5"/>
  <c r="CI111" i="5"/>
  <c r="BL111" i="5"/>
  <c r="BX110" i="5"/>
  <c r="BQ110" i="5"/>
  <c r="BI110" i="5"/>
  <c r="CC109" i="5"/>
  <c r="BU109" i="5"/>
  <c r="CG108" i="5"/>
  <c r="CD106" i="5"/>
  <c r="BV106" i="5"/>
  <c r="BN106" i="5"/>
  <c r="CH105" i="5"/>
  <c r="BS105" i="5"/>
  <c r="BQ104" i="5"/>
  <c r="CD103" i="5"/>
  <c r="BV103" i="5"/>
  <c r="BO103" i="5"/>
  <c r="CI102" i="5"/>
  <c r="CB102" i="5"/>
  <c r="BL102" i="5"/>
  <c r="CC100" i="5"/>
  <c r="BR99" i="5"/>
  <c r="CD97" i="5"/>
  <c r="BO97" i="5"/>
  <c r="CB96" i="5"/>
  <c r="BU96" i="5"/>
  <c r="BS95" i="5"/>
  <c r="AG21" i="6"/>
  <c r="A21" i="6" s="1"/>
  <c r="AG20" i="6"/>
  <c r="AG22" i="6"/>
  <c r="A22" i="6" s="1"/>
  <c r="O10" i="6"/>
  <c r="AC24" i="6"/>
  <c r="N10" i="6"/>
  <c r="AA10" i="6"/>
  <c r="K10" i="6"/>
  <c r="Y10" i="6"/>
  <c r="J10" i="6"/>
  <c r="X10" i="6"/>
  <c r="G10" i="6"/>
  <c r="AE24" i="6"/>
  <c r="R10" i="6"/>
  <c r="W10" i="6"/>
  <c r="Q10" i="6"/>
  <c r="V10" i="6"/>
  <c r="I10" i="6"/>
  <c r="S10" i="6"/>
  <c r="H10" i="6"/>
  <c r="AE23" i="6"/>
  <c r="AC23" i="6"/>
  <c r="AG23" i="6" s="1"/>
  <c r="BS5" i="7"/>
  <c r="AD5" i="7"/>
  <c r="AC5" i="7"/>
  <c r="BK5" i="7"/>
  <c r="AB5" i="7"/>
  <c r="BJ5" i="7"/>
  <c r="BV5" i="7"/>
  <c r="AX5" i="7"/>
  <c r="AO5" i="7"/>
  <c r="CA5" i="7"/>
  <c r="BZ5" i="7"/>
  <c r="BY5" i="7"/>
  <c r="AW5" i="7"/>
  <c r="AM5" i="7"/>
  <c r="AU5" i="7"/>
  <c r="AL5" i="7"/>
  <c r="BC5" i="7"/>
  <c r="AT5" i="7"/>
  <c r="AK5" i="7"/>
  <c r="BB5" i="7"/>
  <c r="AS5" i="7"/>
  <c r="AJ5" i="7"/>
  <c r="BA5" i="7"/>
  <c r="AR5" i="7"/>
  <c r="AI5" i="7"/>
  <c r="AZ5" i="7"/>
  <c r="AQ5" i="7"/>
  <c r="AH5" i="7"/>
  <c r="BN5" i="7"/>
  <c r="AY5" i="7"/>
  <c r="AP5" i="7"/>
  <c r="AG5" i="7"/>
  <c r="BL5" i="7"/>
  <c r="CI5" i="7"/>
  <c r="CH5" i="7"/>
  <c r="N29" i="6"/>
  <c r="M29" i="6"/>
  <c r="L29" i="6"/>
  <c r="K29" i="6"/>
  <c r="CJ5" i="7"/>
  <c r="CG5" i="7"/>
  <c r="N19" i="6"/>
  <c r="D19" i="6"/>
  <c r="O19" i="6"/>
  <c r="E19" i="6"/>
  <c r="P19" i="6"/>
  <c r="F19" i="6"/>
  <c r="T19" i="6"/>
  <c r="G19" i="6"/>
  <c r="U19" i="6"/>
  <c r="H19" i="6"/>
  <c r="V19" i="6"/>
  <c r="Z10" i="6"/>
  <c r="P10" i="6"/>
  <c r="F10" i="6"/>
  <c r="L19" i="6"/>
  <c r="W19" i="6"/>
  <c r="M19" i="6"/>
  <c r="X19" i="6"/>
  <c r="I19" i="6"/>
  <c r="Q19" i="6"/>
  <c r="Y19" i="6"/>
  <c r="J19" i="6"/>
  <c r="R19" i="6"/>
  <c r="Z19" i="6"/>
  <c r="K19" i="6"/>
  <c r="S19" i="6"/>
  <c r="E31" i="6"/>
  <c r="F31" i="6"/>
  <c r="G31" i="6"/>
  <c r="U10" i="6"/>
  <c r="M10" i="6"/>
  <c r="E10" i="6"/>
  <c r="T10" i="6"/>
  <c r="L10" i="6"/>
  <c r="D28" i="6"/>
  <c r="G28" i="6"/>
  <c r="D2" i="6"/>
  <c r="Z2" i="6"/>
  <c r="F28" i="6"/>
  <c r="CD5" i="7"/>
  <c r="BR5" i="7"/>
  <c r="CB5" i="7"/>
  <c r="BQ5" i="7"/>
  <c r="BT5" i="7"/>
  <c r="BI5" i="7"/>
  <c r="CC5" i="7"/>
  <c r="BU5" i="7"/>
  <c r="BM5" i="7"/>
  <c r="BX5" i="7"/>
  <c r="BP5" i="7"/>
  <c r="BH5" i="7"/>
  <c r="BW5" i="7"/>
  <c r="BO5" i="7"/>
  <c r="AV5" i="7"/>
  <c r="AN5" i="7"/>
  <c r="Q5" i="7"/>
  <c r="J5" i="7"/>
  <c r="I5" i="7"/>
  <c r="D5" i="7"/>
  <c r="L5" i="7"/>
  <c r="T5" i="7"/>
  <c r="H5" i="7"/>
  <c r="X5" i="7"/>
  <c r="E5" i="7"/>
  <c r="M5" i="7"/>
  <c r="U5" i="7"/>
  <c r="F5" i="7"/>
  <c r="N5" i="7"/>
  <c r="V5" i="7"/>
  <c r="O5" i="7"/>
  <c r="W5" i="7"/>
  <c r="P5" i="7"/>
  <c r="C5" i="7"/>
  <c r="K5" i="7"/>
  <c r="S5" i="7"/>
  <c r="G5" i="7"/>
  <c r="Y5" i="7"/>
  <c r="R5" i="7"/>
  <c r="D34" i="6"/>
  <c r="E34" i="6"/>
  <c r="F34" i="6"/>
  <c r="E28" i="6"/>
  <c r="S2" i="6"/>
  <c r="I2" i="6"/>
  <c r="R2" i="6"/>
  <c r="H2" i="6"/>
  <c r="AA2" i="6"/>
  <c r="Q2" i="6"/>
  <c r="G2" i="6"/>
  <c r="Y2" i="6"/>
  <c r="O2" i="6"/>
  <c r="X2" i="6"/>
  <c r="N2" i="6"/>
  <c r="W2" i="6"/>
  <c r="K2" i="6"/>
  <c r="V2" i="6"/>
  <c r="J2" i="6"/>
  <c r="F2" i="6"/>
  <c r="U2" i="6"/>
  <c r="M2" i="6"/>
  <c r="E2" i="6"/>
  <c r="T2" i="6"/>
  <c r="L2" i="6"/>
  <c r="BM9" i="5"/>
  <c r="BU9" i="5"/>
  <c r="CC9" i="5"/>
  <c r="BN9" i="5"/>
  <c r="BV9" i="5"/>
  <c r="CD9" i="5"/>
  <c r="BO9" i="5"/>
  <c r="BW9" i="5"/>
  <c r="CE9" i="5"/>
  <c r="BH9" i="5"/>
  <c r="BP9" i="5"/>
  <c r="BX9" i="5"/>
  <c r="BI9" i="5"/>
  <c r="BQ9" i="5"/>
  <c r="BY9" i="5"/>
  <c r="CF9" i="5"/>
  <c r="BJ9" i="5"/>
  <c r="BR9" i="5"/>
  <c r="BZ9" i="5"/>
  <c r="CG9" i="5"/>
  <c r="BK9" i="5"/>
  <c r="BS9" i="5"/>
  <c r="CA9" i="5"/>
  <c r="CH9" i="5"/>
  <c r="BL9" i="5"/>
  <c r="BT9" i="5"/>
  <c r="AM9" i="5"/>
  <c r="AX9" i="5"/>
  <c r="AW9" i="5"/>
  <c r="AO9" i="5"/>
  <c r="BG9" i="5"/>
  <c r="BF9" i="5"/>
  <c r="BE9" i="5"/>
  <c r="AU9" i="5"/>
  <c r="AL9" i="5"/>
  <c r="BC9" i="5"/>
  <c r="AT9" i="5"/>
  <c r="AK9" i="5"/>
  <c r="BB9" i="5"/>
  <c r="AS9" i="5"/>
  <c r="AJ9" i="5"/>
  <c r="BA9" i="5"/>
  <c r="AR9" i="5"/>
  <c r="AI9" i="5"/>
  <c r="AZ9" i="5"/>
  <c r="AQ9" i="5"/>
  <c r="AH9" i="5"/>
  <c r="AY9" i="5"/>
  <c r="AP9" i="5"/>
  <c r="AG9" i="5"/>
  <c r="AV9" i="5"/>
  <c r="AN9" i="5"/>
  <c r="BO85" i="5" l="1"/>
  <c r="BO94" i="5"/>
  <c r="BN87" i="5"/>
  <c r="BN93" i="5"/>
  <c r="CB81" i="5"/>
  <c r="CB90" i="5"/>
  <c r="BV79" i="5"/>
  <c r="BV87" i="5"/>
  <c r="CD82" i="5"/>
  <c r="CD79" i="5"/>
  <c r="BJ83" i="5"/>
  <c r="BJ80" i="5"/>
  <c r="BL73" i="5"/>
  <c r="BL84" i="5"/>
  <c r="BL81" i="5"/>
  <c r="BV26" i="5"/>
  <c r="BV58" i="5"/>
  <c r="BV60" i="5"/>
  <c r="BV63" i="5"/>
  <c r="BV39" i="5"/>
  <c r="BV28" i="5"/>
  <c r="CI69" i="5"/>
  <c r="CI73" i="5"/>
  <c r="CI25" i="5"/>
  <c r="CI75" i="5"/>
  <c r="CI62" i="5"/>
  <c r="CI57" i="5"/>
  <c r="CI38" i="5"/>
  <c r="BN26" i="5"/>
  <c r="BN28" i="5"/>
  <c r="BN62" i="5"/>
  <c r="BN60" i="5"/>
  <c r="BN79" i="5"/>
  <c r="BX56" i="5"/>
  <c r="BX37" i="5"/>
  <c r="CD26" i="5"/>
  <c r="CD28" i="5"/>
  <c r="CD63" i="5"/>
  <c r="CH59" i="5"/>
  <c r="AC55" i="7" s="1" a="1"/>
  <c r="CH61" i="5"/>
  <c r="AC57" i="7" s="1" a="1"/>
  <c r="BI66" i="5"/>
  <c r="BI54" i="5"/>
  <c r="BI52" i="5"/>
  <c r="BO39" i="5"/>
  <c r="BO70" i="5"/>
  <c r="BO76" i="5"/>
  <c r="BO74" i="5"/>
  <c r="CG40" i="5"/>
  <c r="CG58" i="5"/>
  <c r="CG43" i="5"/>
  <c r="CG52" i="5"/>
  <c r="CG31" i="5"/>
  <c r="CG29" i="5"/>
  <c r="CG64" i="5"/>
  <c r="CG72" i="5"/>
  <c r="CG66" i="5"/>
  <c r="BU67" i="5"/>
  <c r="BU59" i="5"/>
  <c r="CC32" i="5"/>
  <c r="CC30" i="5"/>
  <c r="CC65" i="5"/>
  <c r="CC67" i="5"/>
  <c r="BW76" i="5"/>
  <c r="BW68" i="5"/>
  <c r="BQ40" i="5"/>
  <c r="BQ66" i="5"/>
  <c r="BQ31" i="5"/>
  <c r="BQ58" i="5"/>
  <c r="BJ27" i="5"/>
  <c r="BJ64" i="5"/>
  <c r="BJ71" i="5"/>
  <c r="BJ77" i="5"/>
  <c r="BJ43" i="5"/>
  <c r="BJ58" i="5"/>
  <c r="BV67" i="5"/>
  <c r="BV57" i="5"/>
  <c r="BV56" i="5"/>
  <c r="BV43" i="5"/>
  <c r="BV13" i="5"/>
  <c r="BV18" i="5"/>
  <c r="BV23" i="5"/>
  <c r="BV29" i="5"/>
  <c r="BV19" i="5"/>
  <c r="BV24" i="5"/>
  <c r="BV20" i="5"/>
  <c r="BV31" i="5"/>
  <c r="BV54" i="5"/>
  <c r="BV21" i="5"/>
  <c r="BV46" i="5"/>
  <c r="BV47" i="5"/>
  <c r="BV40" i="5"/>
  <c r="BV37" i="5"/>
  <c r="BV33" i="5"/>
  <c r="BV16" i="5"/>
  <c r="BV35" i="5"/>
  <c r="BV44" i="5"/>
  <c r="BV27" i="5"/>
  <c r="BV22" i="5"/>
  <c r="BV17" i="5"/>
  <c r="BV41" i="5"/>
  <c r="BV11" i="5"/>
  <c r="BV14" i="5"/>
  <c r="BV49" i="5"/>
  <c r="BV12" i="5"/>
  <c r="BV52" i="5"/>
  <c r="BV38" i="5"/>
  <c r="BV62" i="5"/>
  <c r="BV65" i="5"/>
  <c r="CI27" i="5"/>
  <c r="CI15" i="5"/>
  <c r="CI40" i="5"/>
  <c r="CI46" i="5"/>
  <c r="CI43" i="5"/>
  <c r="CI16" i="5"/>
  <c r="CI21" i="5"/>
  <c r="CI32" i="5"/>
  <c r="CI30" i="5"/>
  <c r="CI45" i="5"/>
  <c r="AD41" i="7" s="1" a="1"/>
  <c r="CI24" i="5"/>
  <c r="CI23" i="5"/>
  <c r="CI22" i="5"/>
  <c r="CI48" i="5"/>
  <c r="CI51" i="5"/>
  <c r="CI14" i="5"/>
  <c r="CI28" i="5"/>
  <c r="CI58" i="5"/>
  <c r="CI19" i="5"/>
  <c r="CI64" i="5"/>
  <c r="CI66" i="5"/>
  <c r="CI11" i="5"/>
  <c r="CI13" i="5"/>
  <c r="CI20" i="5"/>
  <c r="CI34" i="5"/>
  <c r="CI36" i="5"/>
  <c r="CI26" i="5"/>
  <c r="CI39" i="5"/>
  <c r="CI56" i="5"/>
  <c r="CI53" i="5"/>
  <c r="CI18" i="5"/>
  <c r="CI60" i="5"/>
  <c r="CI61" i="5"/>
  <c r="BN173" i="5"/>
  <c r="BN11" i="5"/>
  <c r="BN56" i="5"/>
  <c r="BN40" i="5"/>
  <c r="BN44" i="5"/>
  <c r="BN54" i="5"/>
  <c r="BN13" i="5"/>
  <c r="BN37" i="5"/>
  <c r="BN35" i="5"/>
  <c r="BN18" i="5"/>
  <c r="BN22" i="5"/>
  <c r="BN19" i="5"/>
  <c r="BN14" i="5"/>
  <c r="BN38" i="5"/>
  <c r="BN21" i="5"/>
  <c r="BN12" i="5"/>
  <c r="BN67" i="5"/>
  <c r="BN24" i="5"/>
  <c r="BN65" i="5"/>
  <c r="BN59" i="5"/>
  <c r="BN52" i="5"/>
  <c r="BN41" i="5"/>
  <c r="BN17" i="5"/>
  <c r="BN34" i="5"/>
  <c r="BN27" i="5"/>
  <c r="BN23" i="5"/>
  <c r="BN43" i="5"/>
  <c r="BN16" i="5"/>
  <c r="BN31" i="5"/>
  <c r="BN33" i="5"/>
  <c r="BN47" i="5"/>
  <c r="BN20" i="5"/>
  <c r="BN61" i="5"/>
  <c r="BX31" i="5"/>
  <c r="BX63" i="5"/>
  <c r="BX15" i="5"/>
  <c r="BX62" i="5"/>
  <c r="BX34" i="5"/>
  <c r="BX26" i="5"/>
  <c r="BX36" i="5"/>
  <c r="BX20" i="5"/>
  <c r="BX41" i="5"/>
  <c r="BX11" i="5"/>
  <c r="BX44" i="5"/>
  <c r="BX12" i="5"/>
  <c r="BX32" i="5"/>
  <c r="BX22" i="5"/>
  <c r="BX55" i="5"/>
  <c r="BX50" i="5"/>
  <c r="BX65" i="5"/>
  <c r="BX27" i="5"/>
  <c r="BX18" i="5"/>
  <c r="BX29" i="5"/>
  <c r="BP146" i="5"/>
  <c r="BP34" i="5"/>
  <c r="BP18" i="5"/>
  <c r="BP27" i="5"/>
  <c r="BP13" i="5"/>
  <c r="BP22" i="5"/>
  <c r="BP59" i="5"/>
  <c r="BP11" i="5"/>
  <c r="CD49" i="5"/>
  <c r="CD62" i="5"/>
  <c r="CD31" i="5"/>
  <c r="CD56" i="5"/>
  <c r="CD15" i="5"/>
  <c r="CD24" i="5"/>
  <c r="CD20" i="5"/>
  <c r="CD54" i="5"/>
  <c r="CD57" i="5"/>
  <c r="CD37" i="5"/>
  <c r="CD65" i="5"/>
  <c r="CD38" i="5"/>
  <c r="CD16" i="5"/>
  <c r="CD19" i="5"/>
  <c r="CD67" i="5"/>
  <c r="CD35" i="5"/>
  <c r="CD17" i="5"/>
  <c r="CD44" i="5"/>
  <c r="CD40" i="5"/>
  <c r="CD22" i="5"/>
  <c r="CD12" i="5"/>
  <c r="CD33" i="5"/>
  <c r="CD47" i="5"/>
  <c r="CD59" i="5"/>
  <c r="CD14" i="5"/>
  <c r="CD27" i="5"/>
  <c r="CD52" i="5"/>
  <c r="CD23" i="5"/>
  <c r="CD21" i="5"/>
  <c r="CH37" i="5"/>
  <c r="AC33" i="7" s="1" a="1"/>
  <c r="CH12" i="5"/>
  <c r="AC8" i="7" s="1" a="1"/>
  <c r="CH33" i="5"/>
  <c r="AC29" i="7" s="1" a="1"/>
  <c r="CH19" i="5"/>
  <c r="AC15" i="7" s="1" a="1"/>
  <c r="CH60" i="5"/>
  <c r="AC56" i="7" s="1" a="1"/>
  <c r="CH20" i="5"/>
  <c r="AC16" i="7" s="1" a="1"/>
  <c r="CH55" i="5"/>
  <c r="AC51" i="7" s="1" a="1"/>
  <c r="CH17" i="5"/>
  <c r="AC13" i="7" s="1" a="1"/>
  <c r="CH43" i="5"/>
  <c r="AC39" i="7" s="1" a="1"/>
  <c r="CH11" i="5"/>
  <c r="AC7" i="7" s="1" a="1"/>
  <c r="CH25" i="5"/>
  <c r="AC21" i="7" s="1" a="1"/>
  <c r="CH36" i="5"/>
  <c r="AC32" i="7" s="1" a="1"/>
  <c r="CH22" i="5"/>
  <c r="AC18" i="7" s="1" a="1"/>
  <c r="CH14" i="5"/>
  <c r="AC10" i="7" s="1" a="1"/>
  <c r="CH23" i="5"/>
  <c r="AC19" i="7" s="1" a="1"/>
  <c r="CH66" i="5"/>
  <c r="AC62" i="7" s="1" a="1"/>
  <c r="CH30" i="5"/>
  <c r="AC26" i="7" s="1" a="1"/>
  <c r="CH39" i="5"/>
  <c r="AC35" i="7" s="1" a="1"/>
  <c r="CH53" i="5"/>
  <c r="AC49" i="7" s="1" a="1"/>
  <c r="CH58" i="5"/>
  <c r="AC54" i="7" s="1" a="1"/>
  <c r="CH26" i="5"/>
  <c r="AC22" i="7" s="1" a="1"/>
  <c r="CH46" i="5"/>
  <c r="AC42" i="7" s="1" a="1"/>
  <c r="CH51" i="5"/>
  <c r="AC47" i="7" s="1" a="1"/>
  <c r="BI27" i="5"/>
  <c r="BI30" i="5"/>
  <c r="BI41" i="5"/>
  <c r="BI50" i="5"/>
  <c r="BI55" i="5"/>
  <c r="BI47" i="5"/>
  <c r="BI42" i="5"/>
  <c r="BI17" i="5"/>
  <c r="BI60" i="5"/>
  <c r="BI63" i="5"/>
  <c r="BI62" i="5"/>
  <c r="BI12" i="5"/>
  <c r="BI38" i="5"/>
  <c r="BI14" i="5"/>
  <c r="BI36" i="5"/>
  <c r="BI34" i="5"/>
  <c r="BI44" i="5"/>
  <c r="BI68" i="5"/>
  <c r="BI19" i="5"/>
  <c r="BI22" i="5"/>
  <c r="BI57" i="5"/>
  <c r="BI23" i="5"/>
  <c r="BI24" i="5"/>
  <c r="BI13" i="5"/>
  <c r="BI15" i="5"/>
  <c r="BI11" i="5"/>
  <c r="BI16" i="5"/>
  <c r="BI21" i="5"/>
  <c r="BI20" i="5"/>
  <c r="CB16" i="5"/>
  <c r="CB27" i="5"/>
  <c r="CB23" i="5"/>
  <c r="CB31" i="5"/>
  <c r="CB58" i="5"/>
  <c r="CB32" i="5"/>
  <c r="CB28" i="5"/>
  <c r="CB24" i="5"/>
  <c r="CB33" i="5"/>
  <c r="CB14" i="5"/>
  <c r="CB13" i="5"/>
  <c r="CB69" i="5"/>
  <c r="CB64" i="5"/>
  <c r="CB15" i="5"/>
  <c r="CB18" i="5"/>
  <c r="CB45" i="5"/>
  <c r="CB40" i="5"/>
  <c r="CB25" i="5"/>
  <c r="CB46" i="5"/>
  <c r="CB66" i="5"/>
  <c r="CB26" i="5"/>
  <c r="CB43" i="5"/>
  <c r="CB19" i="5"/>
  <c r="BO57" i="5"/>
  <c r="BO46" i="5"/>
  <c r="BO19" i="5"/>
  <c r="BO59" i="5"/>
  <c r="BO38" i="5"/>
  <c r="BO55" i="5"/>
  <c r="BO49" i="5"/>
  <c r="BO44" i="5"/>
  <c r="BO15" i="5"/>
  <c r="BO28" i="5"/>
  <c r="BO33" i="5"/>
  <c r="BO23" i="5"/>
  <c r="BO25" i="5"/>
  <c r="BO14" i="5"/>
  <c r="BO54" i="5"/>
  <c r="BO52" i="5"/>
  <c r="BO35" i="5"/>
  <c r="BO21" i="5"/>
  <c r="BO17" i="5"/>
  <c r="BO12" i="5"/>
  <c r="BO37" i="5"/>
  <c r="BO24" i="5"/>
  <c r="BO40" i="5"/>
  <c r="BO62" i="5"/>
  <c r="BO22" i="5"/>
  <c r="BO31" i="5"/>
  <c r="BO29" i="5"/>
  <c r="BO65" i="5"/>
  <c r="BO67" i="5"/>
  <c r="BO26" i="5"/>
  <c r="BO20" i="5"/>
  <c r="CA66" i="5"/>
  <c r="CA23" i="5"/>
  <c r="CA19" i="5"/>
  <c r="CA27" i="5"/>
  <c r="CA32" i="5"/>
  <c r="CA21" i="5"/>
  <c r="CA30" i="5"/>
  <c r="CA11" i="5"/>
  <c r="CA42" i="5"/>
  <c r="CA20" i="5"/>
  <c r="CA53" i="5"/>
  <c r="CA13" i="5"/>
  <c r="CA16" i="5"/>
  <c r="CA58" i="5"/>
  <c r="CA56" i="5"/>
  <c r="CG36" i="5"/>
  <c r="CG14" i="5"/>
  <c r="CG16" i="5"/>
  <c r="CG60" i="5"/>
  <c r="CG48" i="5"/>
  <c r="CG57" i="5"/>
  <c r="AB53" i="7" s="1" a="1"/>
  <c r="CG13" i="5"/>
  <c r="CG22" i="5"/>
  <c r="CG38" i="5"/>
  <c r="CG63" i="5"/>
  <c r="CG18" i="5"/>
  <c r="CG39" i="5"/>
  <c r="CG24" i="5"/>
  <c r="AB20" i="7" s="1" a="1"/>
  <c r="CG15" i="5"/>
  <c r="CG27" i="5"/>
  <c r="AB23" i="7" s="1" a="1"/>
  <c r="CG50" i="5"/>
  <c r="CG19" i="5"/>
  <c r="CG68" i="5"/>
  <c r="CG20" i="5"/>
  <c r="CG21" i="5"/>
  <c r="CG53" i="5"/>
  <c r="CG47" i="5"/>
  <c r="CG45" i="5"/>
  <c r="CG34" i="5"/>
  <c r="CG17" i="5"/>
  <c r="CG51" i="5"/>
  <c r="CG11" i="5"/>
  <c r="CG55" i="5"/>
  <c r="CG12" i="5"/>
  <c r="AB8" i="7" s="1" a="1"/>
  <c r="CG44" i="5"/>
  <c r="CG25" i="5"/>
  <c r="AB21" i="7" s="1" a="1"/>
  <c r="CG28" i="5"/>
  <c r="BU54" i="5"/>
  <c r="BU13" i="5"/>
  <c r="BU37" i="5"/>
  <c r="BU52" i="5"/>
  <c r="BU11" i="5"/>
  <c r="BU18" i="5"/>
  <c r="BU35" i="5"/>
  <c r="BU12" i="5"/>
  <c r="BU48" i="5"/>
  <c r="BU28" i="5"/>
  <c r="BU21" i="5"/>
  <c r="BU26" i="5"/>
  <c r="BU22" i="5"/>
  <c r="BU33" i="5"/>
  <c r="BU29" i="5"/>
  <c r="BU61" i="5"/>
  <c r="BU23" i="5"/>
  <c r="BU14" i="5"/>
  <c r="BU20" i="5"/>
  <c r="CC186" i="5"/>
  <c r="CC18" i="5"/>
  <c r="CC49" i="5"/>
  <c r="CC33" i="5"/>
  <c r="CC40" i="5"/>
  <c r="CC35" i="5"/>
  <c r="CC29" i="5"/>
  <c r="CC62" i="5"/>
  <c r="CC16" i="5"/>
  <c r="CC21" i="5"/>
  <c r="CC19" i="5"/>
  <c r="CC43" i="5"/>
  <c r="CC23" i="5"/>
  <c r="CC54" i="5"/>
  <c r="CC13" i="5"/>
  <c r="CC20" i="5"/>
  <c r="CC11" i="5"/>
  <c r="CC56" i="5"/>
  <c r="CC12" i="5"/>
  <c r="CC28" i="5"/>
  <c r="CC26" i="5"/>
  <c r="CC25" i="5"/>
  <c r="CC52" i="5"/>
  <c r="CC22" i="5"/>
  <c r="CC14" i="5"/>
  <c r="CC46" i="5"/>
  <c r="CC41" i="5"/>
  <c r="CC59" i="5"/>
  <c r="BW25" i="5"/>
  <c r="BW28" i="5"/>
  <c r="BW33" i="5"/>
  <c r="BW52" i="5"/>
  <c r="BW41" i="5"/>
  <c r="BW57" i="5"/>
  <c r="BW37" i="5"/>
  <c r="BW40" i="5"/>
  <c r="BW22" i="5"/>
  <c r="BW67" i="5"/>
  <c r="BW26" i="5"/>
  <c r="BW29" i="5"/>
  <c r="BW59" i="5"/>
  <c r="BW15" i="5"/>
  <c r="BQ30" i="5"/>
  <c r="BQ23" i="5"/>
  <c r="BQ51" i="5"/>
  <c r="BQ57" i="5"/>
  <c r="BQ42" i="5"/>
  <c r="BQ27" i="5"/>
  <c r="BQ17" i="5"/>
  <c r="BQ63" i="5"/>
  <c r="BQ15" i="5"/>
  <c r="BQ50" i="5"/>
  <c r="BQ39" i="5"/>
  <c r="BQ44" i="5"/>
  <c r="BQ24" i="5"/>
  <c r="BQ62" i="5"/>
  <c r="BQ21" i="5"/>
  <c r="BQ14" i="5"/>
  <c r="BQ18" i="5"/>
  <c r="BQ13" i="5"/>
  <c r="BQ53" i="5"/>
  <c r="BQ38" i="5"/>
  <c r="BQ60" i="5"/>
  <c r="BQ16" i="5"/>
  <c r="BQ11" i="5"/>
  <c r="BQ55" i="5"/>
  <c r="BQ68" i="5"/>
  <c r="BQ47" i="5"/>
  <c r="BQ22" i="5"/>
  <c r="BQ12" i="5"/>
  <c r="BJ180" i="5"/>
  <c r="BJ68" i="5"/>
  <c r="BJ32" i="5"/>
  <c r="BJ13" i="5"/>
  <c r="BJ11" i="5"/>
  <c r="BJ24" i="5"/>
  <c r="BJ57" i="5"/>
  <c r="BJ28" i="5"/>
  <c r="BJ60" i="5"/>
  <c r="BJ53" i="5"/>
  <c r="BJ48" i="5"/>
  <c r="BJ34" i="5"/>
  <c r="BJ15" i="5"/>
  <c r="BJ26" i="5"/>
  <c r="BJ25" i="5"/>
  <c r="BJ50" i="5"/>
  <c r="BJ45" i="5"/>
  <c r="BJ17" i="5"/>
  <c r="BJ23" i="5"/>
  <c r="BJ63" i="5"/>
  <c r="BJ36" i="5"/>
  <c r="BJ18" i="5"/>
  <c r="BJ41" i="5"/>
  <c r="BJ39" i="5"/>
  <c r="BJ20" i="5"/>
  <c r="BJ22" i="5"/>
  <c r="BJ16" i="5"/>
  <c r="BJ66" i="5"/>
  <c r="BJ55" i="5"/>
  <c r="BZ50" i="5"/>
  <c r="BZ53" i="5"/>
  <c r="BZ32" i="5"/>
  <c r="BZ60" i="5"/>
  <c r="BZ36" i="5"/>
  <c r="BZ66" i="5"/>
  <c r="BZ25" i="5"/>
  <c r="BZ15" i="5"/>
  <c r="BZ26" i="5"/>
  <c r="BZ51" i="5"/>
  <c r="BZ22" i="5"/>
  <c r="BZ19" i="5"/>
  <c r="BZ13" i="5"/>
  <c r="BZ58" i="5"/>
  <c r="BZ39" i="5"/>
  <c r="BZ11" i="5"/>
  <c r="CE49" i="5"/>
  <c r="CE12" i="5"/>
  <c r="CE52" i="5"/>
  <c r="BM23" i="5"/>
  <c r="BM43" i="5"/>
  <c r="BM54" i="5"/>
  <c r="BM20" i="5"/>
  <c r="BM45" i="5"/>
  <c r="BM58" i="5"/>
  <c r="BM52" i="5"/>
  <c r="BM25" i="5"/>
  <c r="BM56" i="5"/>
  <c r="BM69" i="5"/>
  <c r="BY82" i="5"/>
  <c r="BY57" i="5"/>
  <c r="BY12" i="5"/>
  <c r="BY22" i="5"/>
  <c r="BY23" i="5"/>
  <c r="BY63" i="5"/>
  <c r="BY16" i="5"/>
  <c r="BY38" i="5"/>
  <c r="BY50" i="5"/>
  <c r="BY15" i="5"/>
  <c r="BY27" i="5"/>
  <c r="BY25" i="5"/>
  <c r="BY20" i="5"/>
  <c r="BL31" i="5"/>
  <c r="BL14" i="5"/>
  <c r="BL42" i="5"/>
  <c r="BL27" i="5"/>
  <c r="BL18" i="5"/>
  <c r="BL32" i="5"/>
  <c r="BL58" i="5"/>
  <c r="BL16" i="5"/>
  <c r="BL22" i="5"/>
  <c r="BL48" i="5"/>
  <c r="BL53" i="5"/>
  <c r="BL45" i="5"/>
  <c r="BL11" i="5"/>
  <c r="BL28" i="5"/>
  <c r="BL37" i="5"/>
  <c r="BL30" i="5"/>
  <c r="BL19" i="5"/>
  <c r="BL56" i="5"/>
  <c r="BL15" i="5"/>
  <c r="BL13" i="5"/>
  <c r="BL23" i="5"/>
  <c r="BL12" i="5"/>
  <c r="BL39" i="5"/>
  <c r="BL21" i="5"/>
  <c r="BL69" i="5"/>
  <c r="BL25" i="5"/>
  <c r="BL40" i="5"/>
  <c r="BL64" i="5"/>
  <c r="BL35" i="5"/>
  <c r="BL24" i="5"/>
  <c r="BL26" i="5"/>
  <c r="BL66" i="5"/>
  <c r="BS58" i="5"/>
  <c r="BS66" i="5"/>
  <c r="BS15" i="5"/>
  <c r="BS39" i="5"/>
  <c r="BS22" i="5"/>
  <c r="BS36" i="5"/>
  <c r="BS60" i="5"/>
  <c r="BS42" i="5"/>
  <c r="BS34" i="5"/>
  <c r="BS20" i="5"/>
  <c r="BS18" i="5"/>
  <c r="BS43" i="5"/>
  <c r="BS25" i="5"/>
  <c r="BS32" i="5"/>
  <c r="CF68" i="5"/>
  <c r="CF52" i="5"/>
  <c r="CF29" i="5"/>
  <c r="CF55" i="5"/>
  <c r="CF18" i="5"/>
  <c r="CF31" i="5"/>
  <c r="CF22" i="5"/>
  <c r="CF20" i="5"/>
  <c r="CF15" i="5"/>
  <c r="CF11" i="5"/>
  <c r="CF63" i="5"/>
  <c r="CF13" i="5"/>
  <c r="CF36" i="5"/>
  <c r="CF44" i="5"/>
  <c r="BT14" i="5"/>
  <c r="BT24" i="5"/>
  <c r="BT32" i="5"/>
  <c r="BT26" i="5"/>
  <c r="BT12" i="5"/>
  <c r="BT61" i="5"/>
  <c r="BT51" i="5"/>
  <c r="BT37" i="5"/>
  <c r="BT28" i="5"/>
  <c r="BT23" i="5"/>
  <c r="BT17" i="5"/>
  <c r="BT64" i="5"/>
  <c r="BT18" i="5"/>
  <c r="BT56" i="5"/>
  <c r="BT48" i="5"/>
  <c r="BT16" i="5"/>
  <c r="BT27" i="5"/>
  <c r="BT40" i="5"/>
  <c r="BT30" i="5"/>
  <c r="BT20" i="5"/>
  <c r="BT21" i="5"/>
  <c r="BR68" i="5"/>
  <c r="BR53" i="5"/>
  <c r="BR60" i="5"/>
  <c r="BR50" i="5"/>
  <c r="BR63" i="5"/>
  <c r="BR13" i="5"/>
  <c r="BR51" i="5"/>
  <c r="BR15" i="5"/>
  <c r="BR25" i="5"/>
  <c r="BR34" i="5"/>
  <c r="BR23" i="5"/>
  <c r="BR36" i="5"/>
  <c r="BR66" i="5"/>
  <c r="BK36" i="5"/>
  <c r="BK66" i="5"/>
  <c r="BK58" i="5"/>
  <c r="CH107" i="5"/>
  <c r="AC103" i="7" s="1" a="1"/>
  <c r="CH80" i="5"/>
  <c r="AC76" i="7" s="1" a="1"/>
  <c r="CH63" i="5"/>
  <c r="AC59" i="7" s="1" a="1"/>
  <c r="CH180" i="5"/>
  <c r="AC176" i="7" s="1" a="1"/>
  <c r="CC150" i="5"/>
  <c r="BY17" i="5"/>
  <c r="BY60" i="5"/>
  <c r="CA45" i="5"/>
  <c r="BY44" i="5"/>
  <c r="CA60" i="5"/>
  <c r="BX24" i="5"/>
  <c r="BU17" i="5"/>
  <c r="CA46" i="5"/>
  <c r="BU49" i="5"/>
  <c r="BU65" i="5"/>
  <c r="CA25" i="5"/>
  <c r="BX33" i="5"/>
  <c r="BX42" i="5"/>
  <c r="BY72" i="5"/>
  <c r="CA95" i="5"/>
  <c r="BX101" i="5"/>
  <c r="BY104" i="5"/>
  <c r="BY118" i="5"/>
  <c r="BU131" i="5"/>
  <c r="CA138" i="5"/>
  <c r="BU62" i="5"/>
  <c r="BY101" i="5"/>
  <c r="CA29" i="5"/>
  <c r="BU38" i="5"/>
  <c r="BY70" i="5"/>
  <c r="BU78" i="5"/>
  <c r="CA88" i="5"/>
  <c r="BY107" i="5"/>
  <c r="BX120" i="5"/>
  <c r="CA33" i="5"/>
  <c r="CA74" i="5"/>
  <c r="BX48" i="5"/>
  <c r="CA67" i="5"/>
  <c r="BU39" i="5"/>
  <c r="BY155" i="5"/>
  <c r="CA176" i="5"/>
  <c r="CA169" i="5"/>
  <c r="BY89" i="5"/>
  <c r="BX109" i="5"/>
  <c r="BY109" i="5"/>
  <c r="CA109" i="5"/>
  <c r="BX57" i="5"/>
  <c r="BY18" i="5"/>
  <c r="BY51" i="5"/>
  <c r="BX60" i="5"/>
  <c r="BU30" i="5"/>
  <c r="CA38" i="5"/>
  <c r="CA69" i="5"/>
  <c r="CA105" i="5"/>
  <c r="BU112" i="5"/>
  <c r="CA123" i="5"/>
  <c r="BY71" i="5"/>
  <c r="BU115" i="5"/>
  <c r="CA54" i="5"/>
  <c r="BY74" i="5"/>
  <c r="BU89" i="5"/>
  <c r="CA108" i="5"/>
  <c r="CA136" i="5"/>
  <c r="CA47" i="5"/>
  <c r="CA128" i="5"/>
  <c r="BX75" i="5"/>
  <c r="CA146" i="5"/>
  <c r="BX187" i="5"/>
  <c r="CA97" i="5"/>
  <c r="BX126" i="5"/>
  <c r="CA142" i="5"/>
  <c r="BX154" i="5"/>
  <c r="CA61" i="5"/>
  <c r="BU43" i="5"/>
  <c r="BY55" i="5"/>
  <c r="CA39" i="5"/>
  <c r="BY30" i="5"/>
  <c r="BU41" i="5"/>
  <c r="BU44" i="5"/>
  <c r="BU135" i="5"/>
  <c r="BU139" i="5"/>
  <c r="CA130" i="5"/>
  <c r="CA134" i="5"/>
  <c r="CA31" i="5"/>
  <c r="CA40" i="5"/>
  <c r="BX58" i="5"/>
  <c r="CA72" i="5"/>
  <c r="CA104" i="5"/>
  <c r="CA76" i="5"/>
  <c r="BX43" i="5"/>
  <c r="CA83" i="5"/>
  <c r="CA166" i="5"/>
  <c r="BY111" i="5"/>
  <c r="CA96" i="5"/>
  <c r="CA129" i="5"/>
  <c r="CA18" i="5"/>
  <c r="BX47" i="5"/>
  <c r="CA64" i="5"/>
  <c r="BU16" i="5"/>
  <c r="CA36" i="5"/>
  <c r="BX14" i="5"/>
  <c r="BY24" i="5"/>
  <c r="CA22" i="5"/>
  <c r="BU51" i="5"/>
  <c r="CA78" i="5"/>
  <c r="BU116" i="5"/>
  <c r="BU128" i="5"/>
  <c r="BU73" i="5"/>
  <c r="CA99" i="5"/>
  <c r="BY126" i="5"/>
  <c r="BY68" i="5"/>
  <c r="BY85" i="5"/>
  <c r="BY122" i="5"/>
  <c r="CA137" i="5"/>
  <c r="CA80" i="5"/>
  <c r="CA70" i="5"/>
  <c r="CA49" i="5"/>
  <c r="CA44" i="5"/>
  <c r="CA157" i="5"/>
  <c r="CA179" i="5"/>
  <c r="CA98" i="5"/>
  <c r="CA87" i="5"/>
  <c r="CA100" i="5"/>
  <c r="CA82" i="5"/>
  <c r="CA116" i="5"/>
  <c r="BU177" i="5"/>
  <c r="BY11" i="5"/>
  <c r="BY53" i="5"/>
  <c r="BU56" i="5"/>
  <c r="BX52" i="5"/>
  <c r="BU69" i="5"/>
  <c r="CA15" i="5"/>
  <c r="BX39" i="5"/>
  <c r="BY45" i="5"/>
  <c r="BY48" i="5"/>
  <c r="BU32" i="5"/>
  <c r="BX71" i="5"/>
  <c r="BU100" i="5"/>
  <c r="CA86" i="5"/>
  <c r="BX117" i="5"/>
  <c r="BU127" i="5"/>
  <c r="BY140" i="5"/>
  <c r="BX72" i="5"/>
  <c r="BU126" i="5"/>
  <c r="CA85" i="5"/>
  <c r="CA149" i="5"/>
  <c r="CA122" i="5"/>
  <c r="CA79" i="5"/>
  <c r="CA106" i="5"/>
  <c r="CA183" i="5"/>
  <c r="BU134" i="5"/>
  <c r="BX163" i="5"/>
  <c r="BY14" i="5"/>
  <c r="BU19" i="5"/>
  <c r="CA48" i="5"/>
  <c r="CA51" i="5"/>
  <c r="BX17" i="5"/>
  <c r="CA34" i="5"/>
  <c r="BY47" i="5"/>
  <c r="BU25" i="5"/>
  <c r="CA24" i="5"/>
  <c r="BY42" i="5"/>
  <c r="BU53" i="5"/>
  <c r="CA75" i="5"/>
  <c r="BY83" i="5"/>
  <c r="BY88" i="5"/>
  <c r="BY108" i="5"/>
  <c r="CA111" i="5"/>
  <c r="BU81" i="5"/>
  <c r="BU90" i="5"/>
  <c r="CA114" i="5"/>
  <c r="CA52" i="5"/>
  <c r="BU95" i="5"/>
  <c r="BY98" i="5"/>
  <c r="CA77" i="5"/>
  <c r="CA63" i="5"/>
  <c r="CA182" i="5"/>
  <c r="BU176" i="5"/>
  <c r="CA152" i="5"/>
  <c r="CA175" i="5"/>
  <c r="BK30" i="5"/>
  <c r="BK25" i="5"/>
  <c r="BP15" i="5"/>
  <c r="BP55" i="5"/>
  <c r="BP49" i="5"/>
  <c r="BP12" i="5"/>
  <c r="BK27" i="5"/>
  <c r="BP56" i="5"/>
  <c r="BK72" i="5"/>
  <c r="BP91" i="5"/>
  <c r="BP140" i="5"/>
  <c r="BK71" i="5"/>
  <c r="BK80" i="5"/>
  <c r="BK143" i="5"/>
  <c r="BK52" i="5"/>
  <c r="BK110" i="5"/>
  <c r="BK126" i="5"/>
  <c r="BP43" i="5"/>
  <c r="BP40" i="5"/>
  <c r="BK135" i="5"/>
  <c r="BK132" i="5"/>
  <c r="BP177" i="5"/>
  <c r="BP112" i="5"/>
  <c r="BK79" i="5"/>
  <c r="BP123" i="5"/>
  <c r="BP156" i="5"/>
  <c r="BP160" i="5"/>
  <c r="BK19" i="5"/>
  <c r="BP32" i="5"/>
  <c r="BP20" i="5"/>
  <c r="BK64" i="5"/>
  <c r="BP38" i="5"/>
  <c r="BP44" i="5"/>
  <c r="BP47" i="5"/>
  <c r="BK11" i="5"/>
  <c r="BP17" i="5"/>
  <c r="BK60" i="5"/>
  <c r="BK63" i="5"/>
  <c r="BP67" i="5"/>
  <c r="BP68" i="5"/>
  <c r="BK92" i="5"/>
  <c r="BP101" i="5"/>
  <c r="BP76" i="5"/>
  <c r="BP85" i="5"/>
  <c r="BP103" i="5"/>
  <c r="BP66" i="5"/>
  <c r="BP171" i="5"/>
  <c r="BK107" i="5"/>
  <c r="BK109" i="5"/>
  <c r="BP135" i="5"/>
  <c r="BP19" i="5"/>
  <c r="BP25" i="5"/>
  <c r="BK53" i="5"/>
  <c r="BP31" i="5"/>
  <c r="BK34" i="5"/>
  <c r="BK50" i="5"/>
  <c r="BK68" i="5"/>
  <c r="BP24" i="5"/>
  <c r="BK77" i="5"/>
  <c r="BK31" i="5"/>
  <c r="BK40" i="5"/>
  <c r="BP30" i="5"/>
  <c r="BP145" i="5"/>
  <c r="BP77" i="5"/>
  <c r="BP83" i="5"/>
  <c r="BP105" i="5"/>
  <c r="BK20" i="5"/>
  <c r="BK18" i="5"/>
  <c r="BK42" i="5"/>
  <c r="BP60" i="5"/>
  <c r="BP33" i="5"/>
  <c r="BK105" i="5"/>
  <c r="BP120" i="5"/>
  <c r="BK104" i="5"/>
  <c r="BK108" i="5"/>
  <c r="BP128" i="5"/>
  <c r="BK136" i="5"/>
  <c r="BP73" i="5"/>
  <c r="BP64" i="5"/>
  <c r="BP84" i="5"/>
  <c r="BK106" i="5"/>
  <c r="BK163" i="5"/>
  <c r="BP149" i="5"/>
  <c r="BP158" i="5"/>
  <c r="BP29" i="5"/>
  <c r="BK32" i="5"/>
  <c r="BP23" i="5"/>
  <c r="BP14" i="5"/>
  <c r="BP98" i="5"/>
  <c r="BK121" i="5"/>
  <c r="BP28" i="5"/>
  <c r="BK54" i="5"/>
  <c r="BP87" i="5"/>
  <c r="BK113" i="5"/>
  <c r="BP132" i="5"/>
  <c r="BP181" i="5"/>
  <c r="BP89" i="5"/>
  <c r="BP151" i="5"/>
  <c r="BP166" i="5"/>
  <c r="BP153" i="5"/>
  <c r="BP57" i="5"/>
  <c r="BK21" i="5"/>
  <c r="BP62" i="5"/>
  <c r="BK55" i="5"/>
  <c r="BP65" i="5"/>
  <c r="BP26" i="5"/>
  <c r="BP21" i="5"/>
  <c r="BP36" i="5"/>
  <c r="BP35" i="5"/>
  <c r="BK78" i="5"/>
  <c r="BK95" i="5"/>
  <c r="BK99" i="5"/>
  <c r="BP133" i="5"/>
  <c r="BP74" i="5"/>
  <c r="BK83" i="5"/>
  <c r="BP117" i="5"/>
  <c r="BK29" i="5"/>
  <c r="BK88" i="5"/>
  <c r="BK98" i="5"/>
  <c r="BK118" i="5"/>
  <c r="BP69" i="5"/>
  <c r="BP45" i="5"/>
  <c r="BP71" i="5"/>
  <c r="BP154" i="5"/>
  <c r="BP86" i="5"/>
  <c r="BK158" i="5"/>
  <c r="BP189" i="5"/>
  <c r="BJ189" i="5"/>
  <c r="BK151" i="5"/>
  <c r="BK167" i="5"/>
  <c r="BK69" i="5"/>
  <c r="BK13" i="5"/>
  <c r="BP41" i="5"/>
  <c r="BP52" i="5"/>
  <c r="BK15" i="5"/>
  <c r="BK22" i="5"/>
  <c r="BK24" i="5"/>
  <c r="BP37" i="5"/>
  <c r="BP42" i="5"/>
  <c r="BP82" i="5"/>
  <c r="BK86" i="5"/>
  <c r="BP70" i="5"/>
  <c r="BP94" i="5"/>
  <c r="BP97" i="5"/>
  <c r="BP124" i="5"/>
  <c r="BP129" i="5"/>
  <c r="BP58" i="5"/>
  <c r="BP79" i="5"/>
  <c r="BP168" i="5"/>
  <c r="BK116" i="5"/>
  <c r="BP165" i="5"/>
  <c r="BK87" i="5"/>
  <c r="BP90" i="5"/>
  <c r="BK96" i="5"/>
  <c r="BK124" i="5"/>
  <c r="BK91" i="5"/>
  <c r="BK171" i="5"/>
  <c r="BV104" i="5"/>
  <c r="BV107" i="5"/>
  <c r="BV136" i="5"/>
  <c r="BV89" i="5"/>
  <c r="BV15" i="5"/>
  <c r="BV148" i="5"/>
  <c r="BV187" i="5"/>
  <c r="BV177" i="5"/>
  <c r="BV171" i="5"/>
  <c r="BV122" i="5"/>
  <c r="BV168" i="5"/>
  <c r="BV151" i="5"/>
  <c r="CI12" i="5"/>
  <c r="CI158" i="5"/>
  <c r="CI164" i="5"/>
  <c r="CI167" i="5"/>
  <c r="CI131" i="5"/>
  <c r="CI103" i="5"/>
  <c r="CI147" i="5"/>
  <c r="CI144" i="5"/>
  <c r="CI132" i="5"/>
  <c r="CI35" i="5"/>
  <c r="CI88" i="5"/>
  <c r="CI116" i="5"/>
  <c r="CI17" i="5"/>
  <c r="CI33" i="5"/>
  <c r="CI96" i="5"/>
  <c r="CI133" i="5"/>
  <c r="CI106" i="5"/>
  <c r="BN94" i="5"/>
  <c r="BN151" i="5"/>
  <c r="BN121" i="5"/>
  <c r="BN104" i="5"/>
  <c r="BN103" i="5"/>
  <c r="BN171" i="5"/>
  <c r="BN124" i="5"/>
  <c r="BN136" i="5"/>
  <c r="BN15" i="5"/>
  <c r="BN140" i="5"/>
  <c r="BN154" i="5"/>
  <c r="BN29" i="5"/>
  <c r="BN120" i="5"/>
  <c r="BN129" i="5"/>
  <c r="BN132" i="5"/>
  <c r="BX121" i="5"/>
  <c r="BX16" i="5"/>
  <c r="BX143" i="5"/>
  <c r="BP136" i="5"/>
  <c r="BP143" i="5"/>
  <c r="BP78" i="5"/>
  <c r="BP80" i="5"/>
  <c r="BP126" i="5"/>
  <c r="BP137" i="5"/>
  <c r="BP108" i="5"/>
  <c r="BP95" i="5"/>
  <c r="BP119" i="5"/>
  <c r="BP16" i="5"/>
  <c r="CD29" i="5"/>
  <c r="CD18" i="5"/>
  <c r="CD121" i="5"/>
  <c r="CD13" i="5"/>
  <c r="CD58" i="5"/>
  <c r="CD11" i="5"/>
  <c r="CD60" i="5"/>
  <c r="BI33" i="5"/>
  <c r="BI32" i="5"/>
  <c r="BI83" i="5"/>
  <c r="BI25" i="5"/>
  <c r="CB118" i="5"/>
  <c r="CB55" i="5"/>
  <c r="CB36" i="5"/>
  <c r="CB62" i="5"/>
  <c r="CB100" i="5"/>
  <c r="CB35" i="5"/>
  <c r="CB112" i="5"/>
  <c r="CB29" i="5"/>
  <c r="CB52" i="5"/>
  <c r="CB116" i="5"/>
  <c r="CB42" i="5"/>
  <c r="CB128" i="5"/>
  <c r="CB39" i="5"/>
  <c r="CB67" i="5"/>
  <c r="CB101" i="5"/>
  <c r="BO125" i="5"/>
  <c r="BO16" i="5"/>
  <c r="BO68" i="5"/>
  <c r="BO82" i="5"/>
  <c r="BO34" i="5"/>
  <c r="BO98" i="5"/>
  <c r="BO56" i="5"/>
  <c r="BO101" i="5"/>
  <c r="BO133" i="5"/>
  <c r="BO18" i="5"/>
  <c r="BO36" i="5"/>
  <c r="BO27" i="5"/>
  <c r="BO11" i="5"/>
  <c r="BO91" i="5"/>
  <c r="BO63" i="5"/>
  <c r="BO13" i="5"/>
  <c r="BO134" i="5"/>
  <c r="BO107" i="5"/>
  <c r="CA14" i="5"/>
  <c r="CA119" i="5"/>
  <c r="CA26" i="5"/>
  <c r="CA17" i="5"/>
  <c r="CA84" i="5"/>
  <c r="CA90" i="5"/>
  <c r="CA127" i="5"/>
  <c r="CA62" i="5"/>
  <c r="CA12" i="5"/>
  <c r="CA28" i="5"/>
  <c r="CA93" i="5"/>
  <c r="CA102" i="5"/>
  <c r="CA57" i="5"/>
  <c r="CA55" i="5"/>
  <c r="CA35" i="5"/>
  <c r="CA81" i="5"/>
  <c r="CA73" i="5"/>
  <c r="CG125" i="5"/>
  <c r="CG99" i="5"/>
  <c r="CG114" i="5"/>
  <c r="CG59" i="5"/>
  <c r="AB55" i="7" s="1" a="1"/>
  <c r="CG90" i="5"/>
  <c r="CG54" i="5"/>
  <c r="CG32" i="5"/>
  <c r="CG93" i="5"/>
  <c r="CG30" i="5"/>
  <c r="AB26" i="7" s="1" a="1"/>
  <c r="CG105" i="5"/>
  <c r="CG86" i="5"/>
  <c r="CG23" i="5"/>
  <c r="BU31" i="5"/>
  <c r="BU87" i="5"/>
  <c r="BU15" i="5"/>
  <c r="BU24" i="5"/>
  <c r="CC47" i="5"/>
  <c r="CC106" i="5"/>
  <c r="CC42" i="5"/>
  <c r="CC68" i="5"/>
  <c r="CC31" i="5"/>
  <c r="CC70" i="5"/>
  <c r="CC39" i="5"/>
  <c r="CC15" i="5"/>
  <c r="CC24" i="5"/>
  <c r="CC44" i="5"/>
  <c r="CC53" i="5"/>
  <c r="BW18" i="5"/>
  <c r="BW11" i="5"/>
  <c r="BW34" i="5"/>
  <c r="BQ72" i="5"/>
  <c r="BQ83" i="5"/>
  <c r="BQ52" i="5"/>
  <c r="BQ45" i="5"/>
  <c r="BQ61" i="5"/>
  <c r="BQ25" i="5"/>
  <c r="BQ20" i="5"/>
  <c r="BQ43" i="5"/>
  <c r="BQ19" i="5"/>
  <c r="BQ54" i="5"/>
  <c r="BQ32" i="5"/>
  <c r="BQ59" i="5"/>
  <c r="BJ61" i="5"/>
  <c r="BJ69" i="5"/>
  <c r="BJ30" i="5"/>
  <c r="BJ19" i="5"/>
  <c r="BJ14" i="5"/>
  <c r="BJ59" i="5"/>
  <c r="BJ12" i="5"/>
  <c r="BZ59" i="5"/>
  <c r="BZ20" i="5"/>
  <c r="BZ17" i="5"/>
  <c r="CE26" i="5"/>
  <c r="CE36" i="5"/>
  <c r="CE13" i="5"/>
  <c r="CE16" i="5"/>
  <c r="BM55" i="5"/>
  <c r="BM65" i="5"/>
  <c r="BM15" i="5"/>
  <c r="BY125" i="5"/>
  <c r="BY32" i="5"/>
  <c r="BY54" i="5"/>
  <c r="BY52" i="5"/>
  <c r="BY40" i="5"/>
  <c r="BY31" i="5"/>
  <c r="BY29" i="5"/>
  <c r="BY66" i="5"/>
  <c r="BY41" i="5"/>
  <c r="BY64" i="5"/>
  <c r="BY58" i="5"/>
  <c r="BY19" i="5"/>
  <c r="BL54" i="5"/>
  <c r="BL57" i="5"/>
  <c r="BL17" i="5"/>
  <c r="BL34" i="5"/>
  <c r="BL36" i="5"/>
  <c r="BL33" i="5"/>
  <c r="BL61" i="5"/>
  <c r="BL41" i="5"/>
  <c r="BL63" i="5"/>
  <c r="BL62" i="5"/>
  <c r="BL20" i="5"/>
  <c r="BS35" i="5"/>
  <c r="BS12" i="5"/>
  <c r="BS57" i="5"/>
  <c r="BS38" i="5"/>
  <c r="BS74" i="5"/>
  <c r="BS14" i="5"/>
  <c r="BS37" i="5"/>
  <c r="BS23" i="5"/>
  <c r="BS17" i="5"/>
  <c r="CF61" i="5"/>
  <c r="CF53" i="5"/>
  <c r="CF25" i="5"/>
  <c r="CF67" i="5"/>
  <c r="CF35" i="5"/>
  <c r="CF19" i="5"/>
  <c r="BT62" i="5"/>
  <c r="BT71" i="5"/>
  <c r="BT54" i="5"/>
  <c r="BT36" i="5"/>
  <c r="BT33" i="5"/>
  <c r="BT34" i="5"/>
  <c r="BR20" i="5"/>
  <c r="BR125" i="5"/>
  <c r="BR17" i="5"/>
  <c r="BR64" i="5"/>
  <c r="BR14" i="5"/>
  <c r="BR30" i="5"/>
  <c r="BR76" i="5"/>
  <c r="BK23" i="5"/>
  <c r="BK37" i="5"/>
  <c r="BK26" i="5"/>
  <c r="BK17" i="5"/>
  <c r="BK28" i="5"/>
  <c r="BK14" i="5"/>
  <c r="BK56" i="5"/>
  <c r="BK51" i="5"/>
  <c r="BK43" i="5"/>
  <c r="BK35" i="5"/>
  <c r="BK12" i="5"/>
  <c r="BH66" i="5"/>
  <c r="BH54" i="5"/>
  <c r="BH48" i="5"/>
  <c r="BH81" i="5"/>
  <c r="BH73" i="5"/>
  <c r="BH53" i="5"/>
  <c r="BH115" i="5"/>
  <c r="BH93" i="5"/>
  <c r="BH87" i="5"/>
  <c r="BH79" i="5"/>
  <c r="BH128" i="5"/>
  <c r="BH124" i="5"/>
  <c r="BH120" i="5"/>
  <c r="BH116" i="5"/>
  <c r="BH112" i="5"/>
  <c r="BH76" i="5"/>
  <c r="BH74" i="5"/>
  <c r="BH70" i="5"/>
  <c r="BH132" i="5"/>
  <c r="BH117" i="5"/>
  <c r="BH94" i="5"/>
  <c r="BH91" i="5"/>
  <c r="BH56" i="5"/>
  <c r="BH37" i="5"/>
  <c r="BH68" i="5"/>
  <c r="BH60" i="5"/>
  <c r="BH50" i="5"/>
  <c r="BH38" i="5"/>
  <c r="BH36" i="5"/>
  <c r="BH24" i="5"/>
  <c r="BH67" i="5"/>
  <c r="BH59" i="5"/>
  <c r="BH52" i="5"/>
  <c r="BH33" i="5"/>
  <c r="BH19" i="5"/>
  <c r="BH47" i="5"/>
  <c r="BH17" i="5"/>
  <c r="BH23" i="5"/>
  <c r="BH32" i="5"/>
  <c r="BH25" i="5"/>
  <c r="BH29" i="5"/>
  <c r="BH34" i="5"/>
  <c r="BH16" i="5"/>
  <c r="BH22" i="5"/>
  <c r="AF3" i="5"/>
  <c r="BH114" i="5"/>
  <c r="BH109" i="5"/>
  <c r="BH177" i="5"/>
  <c r="BH75" i="5"/>
  <c r="BH133" i="5"/>
  <c r="BH129" i="5"/>
  <c r="BH101" i="5"/>
  <c r="BH97" i="5"/>
  <c r="BG3" i="5"/>
  <c r="CI120" i="5"/>
  <c r="AL3" i="5"/>
  <c r="BN99" i="5"/>
  <c r="BN49" i="5"/>
  <c r="BN177" i="5"/>
  <c r="BN183" i="5"/>
  <c r="BN187" i="5"/>
  <c r="BN86" i="5"/>
  <c r="BN91" i="5"/>
  <c r="AV3" i="5"/>
  <c r="BX119" i="5"/>
  <c r="BX92" i="5"/>
  <c r="BP184" i="5"/>
  <c r="BP188" i="5"/>
  <c r="CD169" i="5"/>
  <c r="CD77" i="5"/>
  <c r="CD148" i="5"/>
  <c r="CD168" i="5"/>
  <c r="CD41" i="5"/>
  <c r="CD136" i="5"/>
  <c r="CD94" i="5"/>
  <c r="CD134" i="5"/>
  <c r="CD91" i="5"/>
  <c r="CD104" i="5"/>
  <c r="CD30" i="5"/>
  <c r="CD171" i="5"/>
  <c r="CD32" i="5"/>
  <c r="CD165" i="5"/>
  <c r="CD39" i="5"/>
  <c r="CD89" i="5"/>
  <c r="CD115" i="5"/>
  <c r="CD51" i="5"/>
  <c r="CD53" i="5"/>
  <c r="CD133" i="5"/>
  <c r="CD98" i="5"/>
  <c r="CD177" i="5"/>
  <c r="CD85" i="5"/>
  <c r="CD160" i="5"/>
  <c r="CD129" i="5"/>
  <c r="CD68" i="5"/>
  <c r="CD70" i="5"/>
  <c r="CD74" i="5"/>
  <c r="CD122" i="5"/>
  <c r="CD76" i="5"/>
  <c r="CD107" i="5"/>
  <c r="CH89" i="5"/>
  <c r="AC85" i="7" s="1" a="1"/>
  <c r="CH157" i="5"/>
  <c r="AC153" i="7" s="1" a="1"/>
  <c r="CH170" i="5"/>
  <c r="AC166" i="7" s="1" a="1"/>
  <c r="CH45" i="5"/>
  <c r="AC41" i="7" s="1" a="1"/>
  <c r="CH18" i="5"/>
  <c r="AC14" i="7" s="1" a="1"/>
  <c r="CH54" i="5"/>
  <c r="AC50" i="7" s="1" a="1"/>
  <c r="BI95" i="5"/>
  <c r="BI56" i="5"/>
  <c r="BI37" i="5"/>
  <c r="CB74" i="5"/>
  <c r="CB57" i="5"/>
  <c r="CB164" i="5"/>
  <c r="CB88" i="5"/>
  <c r="BO145" i="5"/>
  <c r="BO89" i="5"/>
  <c r="BO168" i="5"/>
  <c r="BO121" i="5"/>
  <c r="BO148" i="5"/>
  <c r="BO104" i="5"/>
  <c r="BO47" i="5"/>
  <c r="BO181" i="5"/>
  <c r="BO60" i="5"/>
  <c r="BO115" i="5"/>
  <c r="BO77" i="5"/>
  <c r="BO159" i="5"/>
  <c r="CA172" i="5"/>
  <c r="CA167" i="5"/>
  <c r="CA50" i="5"/>
  <c r="CA158" i="5"/>
  <c r="CA103" i="5"/>
  <c r="CA59" i="5"/>
  <c r="CA133" i="5"/>
  <c r="CA162" i="5"/>
  <c r="CA43" i="5"/>
  <c r="CA163" i="5"/>
  <c r="CA120" i="5"/>
  <c r="CA147" i="5"/>
  <c r="CA139" i="5"/>
  <c r="CA144" i="5"/>
  <c r="CG102" i="5"/>
  <c r="CG35" i="5"/>
  <c r="CG56" i="5"/>
  <c r="CG100" i="5"/>
  <c r="CG146" i="5"/>
  <c r="CG61" i="5"/>
  <c r="CG138" i="5"/>
  <c r="CG78" i="5"/>
  <c r="CG87" i="5"/>
  <c r="CG117" i="5"/>
  <c r="CG33" i="5"/>
  <c r="AB29" i="7" s="1" a="1"/>
  <c r="CG179" i="5"/>
  <c r="AB175" i="7" s="1" a="1"/>
  <c r="CG37" i="5"/>
  <c r="CG166" i="5"/>
  <c r="CG42" i="5"/>
  <c r="CG95" i="5"/>
  <c r="CG169" i="5"/>
  <c r="BU178" i="5"/>
  <c r="BU121" i="5"/>
  <c r="BU36" i="5"/>
  <c r="BU88" i="5"/>
  <c r="BU34" i="5"/>
  <c r="BU118" i="5"/>
  <c r="BU55" i="5"/>
  <c r="BU46" i="5"/>
  <c r="BU40" i="5"/>
  <c r="BU132" i="5"/>
  <c r="BU94" i="5"/>
  <c r="BU63" i="5"/>
  <c r="BH83" i="5"/>
  <c r="BH140" i="5"/>
  <c r="BH80" i="5"/>
  <c r="BH136" i="5"/>
  <c r="BH39" i="5"/>
  <c r="BH160" i="5"/>
  <c r="BH92" i="5"/>
  <c r="BH155" i="5"/>
  <c r="BH100" i="5"/>
  <c r="BH89" i="5"/>
  <c r="BH58" i="5"/>
  <c r="CC34" i="5"/>
  <c r="CC55" i="5"/>
  <c r="CC139" i="5"/>
  <c r="CC129" i="5"/>
  <c r="CC118" i="5"/>
  <c r="CC120" i="5"/>
  <c r="CC121" i="5"/>
  <c r="CC37" i="5"/>
  <c r="BW166" i="5"/>
  <c r="BW49" i="5"/>
  <c r="BW44" i="5"/>
  <c r="BW38" i="5"/>
  <c r="BW104" i="5"/>
  <c r="BW110" i="5"/>
  <c r="BQ172" i="5"/>
  <c r="BQ121" i="5"/>
  <c r="BQ146" i="5"/>
  <c r="BQ36" i="5"/>
  <c r="BQ34" i="5"/>
  <c r="BQ102" i="5"/>
  <c r="BQ71" i="5"/>
  <c r="BQ78" i="5"/>
  <c r="BQ95" i="5"/>
  <c r="BQ35" i="5"/>
  <c r="BQ37" i="5"/>
  <c r="BJ29" i="5"/>
  <c r="BJ72" i="5"/>
  <c r="BJ31" i="5"/>
  <c r="BJ86" i="5"/>
  <c r="BJ40" i="5"/>
  <c r="BJ90" i="5"/>
  <c r="BJ149" i="5"/>
  <c r="BJ52" i="5"/>
  <c r="BJ54" i="5"/>
  <c r="BJ42" i="5"/>
  <c r="BJ21" i="5"/>
  <c r="BJ99" i="5"/>
  <c r="BZ125" i="5"/>
  <c r="BZ18" i="5"/>
  <c r="BZ48" i="5"/>
  <c r="BZ42" i="5"/>
  <c r="CE15" i="5"/>
  <c r="CE20" i="5"/>
  <c r="BM79" i="5"/>
  <c r="BM29" i="5"/>
  <c r="BM18" i="5"/>
  <c r="BM37" i="5"/>
  <c r="BY56" i="5"/>
  <c r="BY43" i="5"/>
  <c r="BY93" i="5"/>
  <c r="BY39" i="5"/>
  <c r="BY136" i="5"/>
  <c r="BY36" i="5"/>
  <c r="BY137" i="5"/>
  <c r="BY61" i="5"/>
  <c r="BY149" i="5"/>
  <c r="BY34" i="5"/>
  <c r="BY21" i="5"/>
  <c r="BY166" i="5"/>
  <c r="BY99" i="5"/>
  <c r="BY35" i="5"/>
  <c r="BY178" i="5"/>
  <c r="BY37" i="5"/>
  <c r="BY59" i="5"/>
  <c r="BY87" i="5"/>
  <c r="BY13" i="5"/>
  <c r="BY69" i="5"/>
  <c r="BY90" i="5"/>
  <c r="BL177" i="5"/>
  <c r="BL70" i="5"/>
  <c r="BL189" i="5"/>
  <c r="BL88" i="5"/>
  <c r="BL44" i="5"/>
  <c r="BL79" i="5"/>
  <c r="BL43" i="5"/>
  <c r="BL135" i="5"/>
  <c r="BL55" i="5"/>
  <c r="BL65" i="5"/>
  <c r="BL49" i="5"/>
  <c r="BL131" i="5"/>
  <c r="BL138" i="5"/>
  <c r="BL103" i="5"/>
  <c r="BL126" i="5"/>
  <c r="BL127" i="5"/>
  <c r="BL118" i="5"/>
  <c r="BL174" i="5"/>
  <c r="BL93" i="5"/>
  <c r="BL96" i="5"/>
  <c r="BL100" i="5"/>
  <c r="BL101" i="5"/>
  <c r="BL72" i="5"/>
  <c r="BS115" i="5"/>
  <c r="BS123" i="5"/>
  <c r="BS59" i="5"/>
  <c r="BS33" i="5"/>
  <c r="BS162" i="5"/>
  <c r="BS141" i="5"/>
  <c r="BS179" i="5"/>
  <c r="BS93" i="5"/>
  <c r="BS127" i="5"/>
  <c r="BS144" i="5"/>
  <c r="BS41" i="5"/>
  <c r="BS139" i="5"/>
  <c r="CF98" i="5"/>
  <c r="CF30" i="5"/>
  <c r="CF23" i="5"/>
  <c r="CF43" i="5"/>
  <c r="BT138" i="5"/>
  <c r="BT47" i="5"/>
  <c r="BT127" i="5"/>
  <c r="BT116" i="5"/>
  <c r="BT101" i="5"/>
  <c r="BT100" i="5"/>
  <c r="BT119" i="5"/>
  <c r="BT128" i="5"/>
  <c r="BT31" i="5"/>
  <c r="BT142" i="5"/>
  <c r="BT70" i="5"/>
  <c r="BT19" i="5"/>
  <c r="BT189" i="5"/>
  <c r="BT96" i="5"/>
  <c r="BT131" i="5"/>
  <c r="BT118" i="5"/>
  <c r="BT43" i="5"/>
  <c r="BT44" i="5"/>
  <c r="BT49" i="5"/>
  <c r="BT158" i="5"/>
  <c r="BR156" i="5"/>
  <c r="BR78" i="5"/>
  <c r="BR29" i="5"/>
  <c r="BR46" i="5"/>
  <c r="BR28" i="5"/>
  <c r="BR39" i="5"/>
  <c r="BR18" i="5"/>
  <c r="BR54" i="5"/>
  <c r="BR40" i="5"/>
  <c r="BR42" i="5"/>
  <c r="BK137" i="5"/>
  <c r="BK127" i="5"/>
  <c r="BK141" i="5"/>
  <c r="BK157" i="5"/>
  <c r="BK123" i="5"/>
  <c r="BK90" i="5"/>
  <c r="BK156" i="5"/>
  <c r="BK89" i="5"/>
  <c r="BK179" i="5"/>
  <c r="BK122" i="5"/>
  <c r="BK162" i="5"/>
  <c r="BK39" i="5"/>
  <c r="BK16" i="5"/>
  <c r="BK128" i="5"/>
  <c r="BK65" i="5"/>
  <c r="BK44" i="5"/>
  <c r="BK33" i="5"/>
  <c r="BK59" i="5"/>
  <c r="BK117" i="5"/>
  <c r="BK61" i="5"/>
  <c r="BK48" i="5"/>
  <c r="BK47" i="5"/>
  <c r="BK70" i="5"/>
  <c r="BK74" i="5"/>
  <c r="BK45" i="5"/>
  <c r="BK134" i="5"/>
  <c r="BT58" i="5"/>
  <c r="BT81" i="5"/>
  <c r="BT38" i="5"/>
  <c r="BT57" i="5"/>
  <c r="BT75" i="5"/>
  <c r="BT59" i="5"/>
  <c r="BT83" i="5"/>
  <c r="BY97" i="5"/>
  <c r="BY129" i="5"/>
  <c r="BY133" i="5"/>
  <c r="BT45" i="5"/>
  <c r="BU58" i="5"/>
  <c r="BT93" i="5"/>
  <c r="BJ123" i="5"/>
  <c r="BY130" i="5"/>
  <c r="BT164" i="5"/>
  <c r="BY169" i="5"/>
  <c r="BT163" i="5"/>
  <c r="BY188" i="5"/>
  <c r="CH125" i="5"/>
  <c r="AC121" i="7" s="1" a="1"/>
  <c r="BY175" i="5"/>
  <c r="BY86" i="5"/>
  <c r="BJ131" i="5"/>
  <c r="BY162" i="5"/>
  <c r="BT11" i="5"/>
  <c r="BT46" i="5"/>
  <c r="BT55" i="5"/>
  <c r="BY110" i="5"/>
  <c r="BU75" i="5"/>
  <c r="BT99" i="5"/>
  <c r="BT60" i="5"/>
  <c r="BT65" i="5"/>
  <c r="BZ95" i="5"/>
  <c r="BT109" i="5"/>
  <c r="BT79" i="5"/>
  <c r="BR93" i="5"/>
  <c r="BJ172" i="5"/>
  <c r="BT180" i="5"/>
  <c r="BY100" i="5"/>
  <c r="BT139" i="5"/>
  <c r="BT76" i="5"/>
  <c r="BT117" i="5"/>
  <c r="BY132" i="5"/>
  <c r="BY172" i="5"/>
  <c r="BU92" i="5"/>
  <c r="BU122" i="5"/>
  <c r="BP131" i="5"/>
  <c r="BT136" i="5"/>
  <c r="BT69" i="5"/>
  <c r="BT42" i="5"/>
  <c r="BT66" i="5"/>
  <c r="BT84" i="5"/>
  <c r="BT90" i="5"/>
  <c r="BT115" i="5"/>
  <c r="BT105" i="5"/>
  <c r="BR122" i="5"/>
  <c r="BT72" i="5"/>
  <c r="BY76" i="5"/>
  <c r="BW96" i="5"/>
  <c r="BT137" i="5"/>
  <c r="BY49" i="5"/>
  <c r="BY79" i="5"/>
  <c r="BY65" i="5"/>
  <c r="BT112" i="5"/>
  <c r="BT126" i="5"/>
  <c r="BY138" i="5"/>
  <c r="BY127" i="5"/>
  <c r="BY152" i="5"/>
  <c r="BY161" i="5"/>
  <c r="BT179" i="5"/>
  <c r="BU186" i="5"/>
  <c r="BX138" i="5"/>
  <c r="BL170" i="5"/>
  <c r="CB124" i="5"/>
  <c r="CH148" i="5"/>
  <c r="AC144" i="7" s="1" a="1"/>
  <c r="BL132" i="5"/>
  <c r="BT35" i="5"/>
  <c r="BT111" i="5"/>
  <c r="BT92" i="5"/>
  <c r="BU105" i="5"/>
  <c r="BW116" i="5"/>
  <c r="BJ79" i="5"/>
  <c r="BJ44" i="5"/>
  <c r="BY62" i="5"/>
  <c r="BJ67" i="5"/>
  <c r="BJ62" i="5"/>
  <c r="BT67" i="5"/>
  <c r="BJ122" i="5"/>
  <c r="BY134" i="5"/>
  <c r="BT94" i="5"/>
  <c r="BY105" i="5"/>
  <c r="BY146" i="5"/>
  <c r="BT174" i="5"/>
  <c r="BT183" i="5"/>
  <c r="BY102" i="5"/>
  <c r="BT157" i="5"/>
  <c r="BY181" i="5"/>
  <c r="BT113" i="5"/>
  <c r="CH129" i="5"/>
  <c r="AC125" i="7" s="1" a="1"/>
  <c r="BJ165" i="5"/>
  <c r="BT39" i="5"/>
  <c r="BT13" i="5"/>
  <c r="BT25" i="5"/>
  <c r="BT22" i="5"/>
  <c r="BT41" i="5"/>
  <c r="BT102" i="5"/>
  <c r="BT86" i="5"/>
  <c r="BT95" i="5"/>
  <c r="BT123" i="5"/>
  <c r="BR82" i="5"/>
  <c r="BT52" i="5"/>
  <c r="BW73" i="5"/>
  <c r="BT80" i="5"/>
  <c r="BR79" i="5"/>
  <c r="BU103" i="5"/>
  <c r="BY114" i="5"/>
  <c r="BT88" i="5"/>
  <c r="BT106" i="5"/>
  <c r="CH176" i="5"/>
  <c r="AC172" i="7" s="1" a="1"/>
  <c r="BT120" i="5"/>
  <c r="BJ175" i="5"/>
  <c r="BY115" i="5"/>
  <c r="BP39" i="5"/>
  <c r="BJ173" i="5"/>
  <c r="BL145" i="5"/>
  <c r="BP139" i="5"/>
  <c r="BT15" i="5"/>
  <c r="BT53" i="5"/>
  <c r="BR27" i="5"/>
  <c r="BY33" i="5"/>
  <c r="BY80" i="5"/>
  <c r="BY91" i="5"/>
  <c r="BW142" i="5"/>
  <c r="BT77" i="5"/>
  <c r="BR101" i="5"/>
  <c r="BY117" i="5"/>
  <c r="BR133" i="5"/>
  <c r="BY26" i="5"/>
  <c r="BJ74" i="5"/>
  <c r="BR49" i="5"/>
  <c r="BY67" i="5"/>
  <c r="BT63" i="5"/>
  <c r="BT68" i="5"/>
  <c r="BY92" i="5"/>
  <c r="BJ105" i="5"/>
  <c r="BJ130" i="5"/>
  <c r="BT135" i="5"/>
  <c r="BI130" i="5"/>
  <c r="BJ169" i="5"/>
  <c r="BT186" i="5"/>
  <c r="BY78" i="5"/>
  <c r="BT103" i="5"/>
  <c r="BT144" i="5"/>
  <c r="BU180" i="5"/>
  <c r="BW187" i="5"/>
  <c r="BJ160" i="5"/>
  <c r="BY123" i="5"/>
  <c r="BY165" i="5"/>
  <c r="BP147" i="5"/>
  <c r="CB17" i="5"/>
  <c r="BM26" i="5"/>
  <c r="BM11" i="5"/>
  <c r="BM19" i="5"/>
  <c r="CB48" i="5"/>
  <c r="CB34" i="5"/>
  <c r="CF80" i="5"/>
  <c r="CB84" i="5"/>
  <c r="CB130" i="5"/>
  <c r="CB134" i="5"/>
  <c r="BU27" i="5"/>
  <c r="CB77" i="5"/>
  <c r="BU42" i="5"/>
  <c r="CB47" i="5"/>
  <c r="BQ48" i="5"/>
  <c r="CB65" i="5"/>
  <c r="BU79" i="5"/>
  <c r="BU129" i="5"/>
  <c r="BQ152" i="5"/>
  <c r="BU147" i="5"/>
  <c r="BQ159" i="5"/>
  <c r="BU151" i="5"/>
  <c r="BU165" i="5"/>
  <c r="BP152" i="5"/>
  <c r="BP130" i="5"/>
  <c r="BP134" i="5"/>
  <c r="BP116" i="5"/>
  <c r="BP155" i="5"/>
  <c r="BP127" i="5"/>
  <c r="BP102" i="5"/>
  <c r="BP113" i="5"/>
  <c r="BP88" i="5"/>
  <c r="BP144" i="5"/>
  <c r="BP186" i="5"/>
  <c r="BP172" i="5"/>
  <c r="BP187" i="5"/>
  <c r="BP115" i="5"/>
  <c r="BP92" i="5"/>
  <c r="BP118" i="5"/>
  <c r="BP161" i="5"/>
  <c r="BP167" i="5"/>
  <c r="BP141" i="5"/>
  <c r="BP96" i="5"/>
  <c r="BP121" i="5"/>
  <c r="BP148" i="5"/>
  <c r="BP107" i="5"/>
  <c r="BP81" i="5"/>
  <c r="BP51" i="5"/>
  <c r="BP179" i="5"/>
  <c r="BP125" i="5"/>
  <c r="BP111" i="5"/>
  <c r="BP110" i="5"/>
  <c r="BP104" i="5"/>
  <c r="BP61" i="5"/>
  <c r="BP54" i="5"/>
  <c r="BP72" i="5"/>
  <c r="BP164" i="5"/>
  <c r="BP178" i="5"/>
  <c r="BP93" i="5"/>
  <c r="BP109" i="5"/>
  <c r="BP75" i="5"/>
  <c r="BP175" i="5"/>
  <c r="BP159" i="5"/>
  <c r="BP122" i="5"/>
  <c r="BP100" i="5"/>
  <c r="BM76" i="5"/>
  <c r="CB10" i="5"/>
  <c r="CB145" i="5"/>
  <c r="CB122" i="5"/>
  <c r="CB183" i="5"/>
  <c r="CB83" i="5"/>
  <c r="CB156" i="5"/>
  <c r="CB117" i="5"/>
  <c r="CB76" i="5"/>
  <c r="CB167" i="5"/>
  <c r="CB142" i="5"/>
  <c r="CB106" i="5"/>
  <c r="CB143" i="5"/>
  <c r="CB125" i="5"/>
  <c r="CB186" i="5"/>
  <c r="CB189" i="5"/>
  <c r="CB79" i="5"/>
  <c r="CB71" i="5"/>
  <c r="CB72" i="5"/>
  <c r="CB187" i="5"/>
  <c r="CB151" i="5"/>
  <c r="CB166" i="5"/>
  <c r="CB87" i="5"/>
  <c r="CB185" i="5"/>
  <c r="CB173" i="5"/>
  <c r="CB120" i="5"/>
  <c r="CB147" i="5"/>
  <c r="CB70" i="5"/>
  <c r="CB184" i="5"/>
  <c r="CB172" i="5"/>
  <c r="CB97" i="5"/>
  <c r="CB179" i="5"/>
  <c r="CB139" i="5"/>
  <c r="CB180" i="5"/>
  <c r="CB174" i="5"/>
  <c r="CB109" i="5"/>
  <c r="CB60" i="5"/>
  <c r="CB80" i="5"/>
  <c r="CB152" i="5"/>
  <c r="CB159" i="5"/>
  <c r="CB132" i="5"/>
  <c r="BU98" i="5"/>
  <c r="BU76" i="5"/>
  <c r="BU83" i="5"/>
  <c r="BU183" i="5"/>
  <c r="BU101" i="5"/>
  <c r="BU125" i="5"/>
  <c r="BU106" i="5"/>
  <c r="BU170" i="5"/>
  <c r="BU68" i="5"/>
  <c r="BU47" i="5"/>
  <c r="BU66" i="5"/>
  <c r="BU171" i="5"/>
  <c r="BU167" i="5"/>
  <c r="BU114" i="5"/>
  <c r="BU45" i="5"/>
  <c r="BU140" i="5"/>
  <c r="BU133" i="5"/>
  <c r="BU91" i="5"/>
  <c r="BU74" i="5"/>
  <c r="BU99" i="5"/>
  <c r="BU60" i="5"/>
  <c r="BU50" i="5"/>
  <c r="BI186" i="5"/>
  <c r="BI181" i="5"/>
  <c r="BI143" i="5"/>
  <c r="BI48" i="5"/>
  <c r="BI73" i="5"/>
  <c r="BI128" i="5"/>
  <c r="BI154" i="5"/>
  <c r="BI114" i="5"/>
  <c r="BI168" i="5"/>
  <c r="BI87" i="5"/>
  <c r="BI166" i="5"/>
  <c r="BI43" i="5"/>
  <c r="BI149" i="5"/>
  <c r="BI188" i="5"/>
  <c r="BI75" i="5"/>
  <c r="BI160" i="5"/>
  <c r="BI125" i="5"/>
  <c r="CF178" i="5"/>
  <c r="CF62" i="5"/>
  <c r="CF90" i="5"/>
  <c r="CF132" i="5"/>
  <c r="CF100" i="5"/>
  <c r="CF181" i="5"/>
  <c r="BQ119" i="5"/>
  <c r="BQ170" i="5"/>
  <c r="BQ187" i="5"/>
  <c r="BQ103" i="5"/>
  <c r="BQ81" i="5"/>
  <c r="BQ106" i="5"/>
  <c r="BQ116" i="5"/>
  <c r="BQ69" i="5"/>
  <c r="BQ46" i="5"/>
  <c r="BQ79" i="5"/>
  <c r="BQ149" i="5"/>
  <c r="BQ114" i="5"/>
  <c r="BQ188" i="5"/>
  <c r="BQ92" i="5"/>
  <c r="BQ64" i="5"/>
  <c r="BQ163" i="5"/>
  <c r="BQ90" i="5"/>
  <c r="BQ112" i="5"/>
  <c r="BQ89" i="5"/>
  <c r="BQ75" i="5"/>
  <c r="BQ134" i="5"/>
  <c r="BQ155" i="5"/>
  <c r="BQ132" i="5"/>
  <c r="BQ100" i="5"/>
  <c r="BQ99" i="5"/>
  <c r="BQ142" i="5"/>
  <c r="BQ148" i="5"/>
  <c r="BQ115" i="5"/>
  <c r="BQ160" i="5"/>
  <c r="BQ141" i="5"/>
  <c r="BQ80" i="5"/>
  <c r="BQ169" i="5"/>
  <c r="BQ105" i="5"/>
  <c r="BQ65" i="5"/>
  <c r="CB169" i="5"/>
  <c r="BM35" i="5"/>
  <c r="CB51" i="5"/>
  <c r="CF77" i="5"/>
  <c r="BQ101" i="5"/>
  <c r="CB123" i="5"/>
  <c r="BQ85" i="5"/>
  <c r="BQ129" i="5"/>
  <c r="BU77" i="5"/>
  <c r="CB44" i="5"/>
  <c r="BU164" i="5"/>
  <c r="BU174" i="5"/>
  <c r="CB153" i="5"/>
  <c r="CB137" i="5"/>
  <c r="BK154" i="5"/>
  <c r="BK103" i="5"/>
  <c r="BK73" i="5"/>
  <c r="BK115" i="5"/>
  <c r="BK152" i="5"/>
  <c r="BK168" i="5"/>
  <c r="BK142" i="5"/>
  <c r="BK125" i="5"/>
  <c r="BK149" i="5"/>
  <c r="BK41" i="5"/>
  <c r="BK180" i="5"/>
  <c r="BK182" i="5"/>
  <c r="BK81" i="5"/>
  <c r="BK165" i="5"/>
  <c r="BK101" i="5"/>
  <c r="BK176" i="5"/>
  <c r="BK46" i="5"/>
  <c r="BK153" i="5"/>
  <c r="BK49" i="5"/>
  <c r="BK76" i="5"/>
  <c r="BK82" i="5"/>
  <c r="CE187" i="5"/>
  <c r="CE161" i="5"/>
  <c r="BZ153" i="5"/>
  <c r="BM21" i="5"/>
  <c r="CB12" i="5"/>
  <c r="BM14" i="5"/>
  <c r="BM22" i="5"/>
  <c r="CB37" i="5"/>
  <c r="CB49" i="5"/>
  <c r="CB73" i="5"/>
  <c r="BQ88" i="5"/>
  <c r="BQ108" i="5"/>
  <c r="BQ136" i="5"/>
  <c r="BU57" i="5"/>
  <c r="BU123" i="5"/>
  <c r="BQ49" i="5"/>
  <c r="CF40" i="5"/>
  <c r="BQ77" i="5"/>
  <c r="BQ178" i="5"/>
  <c r="BU189" i="5"/>
  <c r="BI145" i="5"/>
  <c r="CF171" i="5"/>
  <c r="CF130" i="5"/>
  <c r="BQ173" i="5"/>
  <c r="BU161" i="5"/>
  <c r="CB136" i="5"/>
  <c r="CC173" i="5"/>
  <c r="CC124" i="5"/>
  <c r="CC45" i="5"/>
  <c r="CC137" i="5"/>
  <c r="CC86" i="5"/>
  <c r="CC159" i="5"/>
  <c r="CC117" i="5"/>
  <c r="CC185" i="5"/>
  <c r="CC148" i="5"/>
  <c r="CC99" i="5"/>
  <c r="CC103" i="5"/>
  <c r="CC79" i="5"/>
  <c r="CB21" i="5"/>
  <c r="BM31" i="5"/>
  <c r="CB20" i="5"/>
  <c r="CB61" i="5"/>
  <c r="CB30" i="5"/>
  <c r="CB11" i="5"/>
  <c r="CB54" i="5"/>
  <c r="CF37" i="5"/>
  <c r="CB41" i="5"/>
  <c r="CF83" i="5"/>
  <c r="CB93" i="5"/>
  <c r="BM84" i="5"/>
  <c r="BM138" i="5"/>
  <c r="BQ76" i="5"/>
  <c r="CB114" i="5"/>
  <c r="BQ26" i="5"/>
  <c r="BQ41" i="5"/>
  <c r="CB68" i="5"/>
  <c r="BU70" i="5"/>
  <c r="CB53" i="5"/>
  <c r="CF64" i="5"/>
  <c r="BM116" i="5"/>
  <c r="BQ130" i="5"/>
  <c r="CB94" i="5"/>
  <c r="BI105" i="5"/>
  <c r="BU150" i="5"/>
  <c r="BQ166" i="5"/>
  <c r="BU142" i="5"/>
  <c r="BU158" i="5"/>
  <c r="BQ145" i="5"/>
  <c r="BQ161" i="5"/>
  <c r="BQ153" i="5"/>
  <c r="AT3" i="5"/>
  <c r="BV184" i="5"/>
  <c r="BV157" i="5"/>
  <c r="BV150" i="5"/>
  <c r="BV76" i="5"/>
  <c r="BV42" i="5"/>
  <c r="BV77" i="5"/>
  <c r="BV173" i="5"/>
  <c r="BV186" i="5"/>
  <c r="BV160" i="5"/>
  <c r="BV105" i="5"/>
  <c r="BV180" i="5"/>
  <c r="BV174" i="5"/>
  <c r="BV88" i="5"/>
  <c r="BV154" i="5"/>
  <c r="BV50" i="5"/>
  <c r="BV144" i="5"/>
  <c r="BV167" i="5"/>
  <c r="BV153" i="5"/>
  <c r="BV181" i="5"/>
  <c r="BV110" i="5"/>
  <c r="BV95" i="5"/>
  <c r="BV121" i="5"/>
  <c r="BV124" i="5"/>
  <c r="BV74" i="5"/>
  <c r="BV68" i="5"/>
  <c r="BV61" i="5"/>
  <c r="BV78" i="5"/>
  <c r="BV137" i="5"/>
  <c r="BV143" i="5"/>
  <c r="BV161" i="5"/>
  <c r="BV185" i="5"/>
  <c r="BV159" i="5"/>
  <c r="BV130" i="5"/>
  <c r="BV113" i="5"/>
  <c r="BV91" i="5"/>
  <c r="BV86" i="5"/>
  <c r="BV165" i="5"/>
  <c r="BV129" i="5"/>
  <c r="BV117" i="5"/>
  <c r="BV179" i="5"/>
  <c r="BV169" i="5"/>
  <c r="BV182" i="5"/>
  <c r="BV149" i="5"/>
  <c r="BV140" i="5"/>
  <c r="BM17" i="5"/>
  <c r="CB22" i="5"/>
  <c r="CB56" i="5"/>
  <c r="BM48" i="5"/>
  <c r="CB59" i="5"/>
  <c r="BQ29" i="5"/>
  <c r="CF56" i="5"/>
  <c r="CF88" i="5"/>
  <c r="CF126" i="5"/>
  <c r="CB131" i="5"/>
  <c r="BQ33" i="5"/>
  <c r="BQ56" i="5"/>
  <c r="CB78" i="5"/>
  <c r="BU84" i="5"/>
  <c r="BU102" i="5"/>
  <c r="BU138" i="5"/>
  <c r="BI58" i="5"/>
  <c r="BU86" i="5"/>
  <c r="BI124" i="5"/>
  <c r="BM50" i="5"/>
  <c r="BU72" i="5"/>
  <c r="BU64" i="5"/>
  <c r="CB63" i="5"/>
  <c r="CB135" i="5"/>
  <c r="CB126" i="5"/>
  <c r="CF188" i="5"/>
  <c r="BQ87" i="5"/>
  <c r="CB103" i="5"/>
  <c r="BQ143" i="5"/>
  <c r="CB158" i="5"/>
  <c r="BQ184" i="5"/>
  <c r="BQ73" i="5"/>
  <c r="BI177" i="5"/>
  <c r="BQ162" i="5"/>
  <c r="BQ147" i="5"/>
  <c r="CB140" i="5"/>
  <c r="BR69" i="5"/>
  <c r="BR62" i="5"/>
  <c r="BR105" i="5"/>
  <c r="BR73" i="5"/>
  <c r="BR135" i="5"/>
  <c r="BR134" i="5"/>
  <c r="BR86" i="5"/>
  <c r="BR65" i="5"/>
  <c r="BH111" i="5"/>
  <c r="BS76" i="5"/>
  <c r="BS101" i="5"/>
  <c r="BS55" i="5"/>
  <c r="BM32" i="5"/>
  <c r="CH92" i="5"/>
  <c r="AC88" i="7" s="1" a="1"/>
  <c r="BM109" i="5"/>
  <c r="CH15" i="5"/>
  <c r="AC11" i="7" s="1" a="1"/>
  <c r="BM41" i="5"/>
  <c r="BX98" i="5"/>
  <c r="BX107" i="5"/>
  <c r="BW120" i="5"/>
  <c r="BM127" i="5"/>
  <c r="CH136" i="5"/>
  <c r="AC132" i="7" s="1" a="1"/>
  <c r="BX28" i="5"/>
  <c r="BM38" i="5"/>
  <c r="BM95" i="5"/>
  <c r="BZ110" i="5"/>
  <c r="BW131" i="5"/>
  <c r="BX30" i="5"/>
  <c r="BM72" i="5"/>
  <c r="BM66" i="5"/>
  <c r="BM71" i="5"/>
  <c r="CH79" i="5"/>
  <c r="AC75" i="7" s="1" a="1"/>
  <c r="BM42" i="5"/>
  <c r="CH41" i="5"/>
  <c r="AC37" i="7" s="1" a="1"/>
  <c r="BM47" i="5"/>
  <c r="BX40" i="5"/>
  <c r="BX77" i="5"/>
  <c r="BX78" i="5"/>
  <c r="CH103" i="5"/>
  <c r="AC99" i="7" s="1" a="1"/>
  <c r="CH135" i="5"/>
  <c r="AC131" i="7" s="1" a="1"/>
  <c r="CH173" i="5"/>
  <c r="AC169" i="7" s="1" a="1"/>
  <c r="BX184" i="5"/>
  <c r="BX145" i="5"/>
  <c r="BW151" i="5"/>
  <c r="BX89" i="5"/>
  <c r="CH155" i="5"/>
  <c r="AC151" i="7" s="1" a="1"/>
  <c r="BM162" i="5"/>
  <c r="BM185" i="5"/>
  <c r="CH124" i="5"/>
  <c r="AC120" i="7" s="1" a="1"/>
  <c r="CH109" i="5"/>
  <c r="AC105" i="7" s="1" a="1"/>
  <c r="CH96" i="5"/>
  <c r="AC92" i="7" s="1" a="1"/>
  <c r="CH81" i="5"/>
  <c r="AC77" i="7" s="1" a="1"/>
  <c r="BX149" i="5"/>
  <c r="BX178" i="5"/>
  <c r="BX153" i="5"/>
  <c r="CH132" i="5"/>
  <c r="AC128" i="7" s="1" a="1"/>
  <c r="BW129" i="5"/>
  <c r="BM135" i="5"/>
  <c r="BW58" i="5"/>
  <c r="BM75" i="5"/>
  <c r="CH83" i="5"/>
  <c r="AC79" i="7" s="1" a="1"/>
  <c r="BX106" i="5"/>
  <c r="CH110" i="5"/>
  <c r="AC106" i="7" s="1" a="1"/>
  <c r="BZ76" i="5"/>
  <c r="BZ57" i="5"/>
  <c r="BX108" i="5"/>
  <c r="CH119" i="5"/>
  <c r="AC115" i="7" s="1" a="1"/>
  <c r="BX127" i="5"/>
  <c r="BX141" i="5"/>
  <c r="BX161" i="5"/>
  <c r="BZ179" i="5"/>
  <c r="CH185" i="5"/>
  <c r="AC181" i="7" s="1" a="1"/>
  <c r="CH146" i="5"/>
  <c r="AC142" i="7" s="1" a="1"/>
  <c r="BX175" i="5"/>
  <c r="BW84" i="5"/>
  <c r="BX148" i="5"/>
  <c r="BX168" i="5"/>
  <c r="BX99" i="5"/>
  <c r="BM125" i="5"/>
  <c r="BW103" i="5"/>
  <c r="CH108" i="5"/>
  <c r="AC104" i="7" s="1" a="1"/>
  <c r="CH71" i="5"/>
  <c r="AC67" i="7" s="1" a="1"/>
  <c r="BX87" i="5"/>
  <c r="BM99" i="5"/>
  <c r="BW128" i="5"/>
  <c r="BW135" i="5"/>
  <c r="BW139" i="5"/>
  <c r="BX53" i="5"/>
  <c r="CH76" i="5"/>
  <c r="AC72" i="7" s="1" a="1"/>
  <c r="BM80" i="5"/>
  <c r="BM68" i="5"/>
  <c r="CH67" i="5"/>
  <c r="AC63" i="7" s="1" a="1"/>
  <c r="CH57" i="5"/>
  <c r="AC53" i="7" s="1" a="1"/>
  <c r="BX64" i="5"/>
  <c r="BX88" i="5"/>
  <c r="BW119" i="5"/>
  <c r="BM147" i="5"/>
  <c r="CH98" i="5"/>
  <c r="AC94" i="7" s="1" a="1"/>
  <c r="BM118" i="5"/>
  <c r="BX134" i="5"/>
  <c r="CH169" i="5"/>
  <c r="AC165" i="7" s="1" a="1"/>
  <c r="BX181" i="5"/>
  <c r="BW121" i="5"/>
  <c r="CH156" i="5"/>
  <c r="AC152" i="7" s="1" a="1"/>
  <c r="CH99" i="5"/>
  <c r="AC95" i="7" s="1" a="1"/>
  <c r="BT148" i="5"/>
  <c r="BW97" i="5"/>
  <c r="BM131" i="5"/>
  <c r="CH29" i="5"/>
  <c r="AC25" i="7" s="1" a="1"/>
  <c r="BM34" i="5"/>
  <c r="BX70" i="5"/>
  <c r="BX74" i="5"/>
  <c r="BX122" i="5"/>
  <c r="CH137" i="5"/>
  <c r="AC133" i="7" s="1" a="1"/>
  <c r="BX79" i="5"/>
  <c r="BM92" i="5"/>
  <c r="BX124" i="5"/>
  <c r="BM27" i="5"/>
  <c r="CH68" i="5"/>
  <c r="AC64" i="7" s="1" a="1"/>
  <c r="BM77" i="5"/>
  <c r="BX45" i="5"/>
  <c r="CH73" i="5"/>
  <c r="AC69" i="7" s="1" a="1"/>
  <c r="BZ78" i="5"/>
  <c r="BX83" i="5"/>
  <c r="BX104" i="5"/>
  <c r="CH115" i="5"/>
  <c r="AC111" i="7" s="1" a="1"/>
  <c r="BX100" i="5"/>
  <c r="CH120" i="5"/>
  <c r="AC116" i="7" s="1" a="1"/>
  <c r="CH128" i="5"/>
  <c r="AC124" i="7" s="1" a="1"/>
  <c r="BX152" i="5"/>
  <c r="BZ157" i="5"/>
  <c r="BM170" i="5"/>
  <c r="CH186" i="5"/>
  <c r="AC182" i="7" s="1" a="1"/>
  <c r="CH141" i="5"/>
  <c r="AC137" i="7" s="1" a="1"/>
  <c r="CH112" i="5"/>
  <c r="AC108" i="7" s="1" a="1"/>
  <c r="CH91" i="5"/>
  <c r="AC87" i="7" s="1" a="1"/>
  <c r="BX90" i="5"/>
  <c r="CH164" i="5"/>
  <c r="AC160" i="7" s="1" a="1"/>
  <c r="CH154" i="5"/>
  <c r="AC150" i="7" s="1" a="1"/>
  <c r="CH140" i="5"/>
  <c r="AC136" i="7" s="1" a="1"/>
  <c r="BM30" i="5"/>
  <c r="BW94" i="5"/>
  <c r="BW98" i="5"/>
  <c r="BZ114" i="5"/>
  <c r="CH113" i="5"/>
  <c r="AC109" i="7" s="1" a="1"/>
  <c r="CH118" i="5"/>
  <c r="AC114" i="7" s="1" a="1"/>
  <c r="BW30" i="5"/>
  <c r="CH35" i="5"/>
  <c r="AC31" i="7" s="1" a="1"/>
  <c r="BX49" i="5"/>
  <c r="CH88" i="5"/>
  <c r="AC84" i="7" s="1" a="1"/>
  <c r="BX125" i="5"/>
  <c r="BM141" i="5"/>
  <c r="CH77" i="5"/>
  <c r="AC73" i="7" s="1" a="1"/>
  <c r="CH82" i="5"/>
  <c r="AC78" i="7" s="1" a="1"/>
  <c r="BX69" i="5"/>
  <c r="BM63" i="5"/>
  <c r="BZ69" i="5"/>
  <c r="CH95" i="5"/>
  <c r="AC91" i="7" s="1" a="1"/>
  <c r="CH111" i="5"/>
  <c r="AC107" i="7" s="1" a="1"/>
  <c r="CH153" i="5"/>
  <c r="AC149" i="7" s="1" a="1"/>
  <c r="CH162" i="5"/>
  <c r="AC158" i="7" s="1" a="1"/>
  <c r="BW171" i="5"/>
  <c r="CH100" i="5"/>
  <c r="AC96" i="7" s="1" a="1"/>
  <c r="CH188" i="5"/>
  <c r="AC184" i="7" s="1" a="1"/>
  <c r="CH116" i="5"/>
  <c r="AC112" i="7" s="1" a="1"/>
  <c r="BM107" i="5"/>
  <c r="BM140" i="5"/>
  <c r="CH189" i="5"/>
  <c r="AC185" i="7" s="1" a="1"/>
  <c r="BM49" i="5"/>
  <c r="BM53" i="5"/>
  <c r="CH86" i="5"/>
  <c r="AC82" i="7" s="1" a="1"/>
  <c r="CH114" i="5"/>
  <c r="AC110" i="7" s="1" a="1"/>
  <c r="BM119" i="5"/>
  <c r="BW60" i="5"/>
  <c r="BW79" i="5"/>
  <c r="BM89" i="5"/>
  <c r="CH134" i="5"/>
  <c r="AC130" i="7" s="1" a="1"/>
  <c r="BX46" i="5"/>
  <c r="BZ74" i="5"/>
  <c r="BX73" i="5"/>
  <c r="CH44" i="5"/>
  <c r="AC40" i="7" s="1" a="1"/>
  <c r="CH38" i="5"/>
  <c r="AC34" i="7" s="1" a="1"/>
  <c r="BX54" i="5"/>
  <c r="CH69" i="5"/>
  <c r="AC65" i="7" s="1" a="1"/>
  <c r="CH75" i="5"/>
  <c r="AC71" i="7" s="1" a="1"/>
  <c r="BM112" i="5"/>
  <c r="CH182" i="5"/>
  <c r="AC178" i="7" s="1" a="1"/>
  <c r="BX188" i="5"/>
  <c r="BZ93" i="5"/>
  <c r="CH149" i="5"/>
  <c r="AC145" i="7" s="1" a="1"/>
  <c r="BW154" i="5"/>
  <c r="BX172" i="5"/>
  <c r="BZ87" i="5"/>
  <c r="CH117" i="5"/>
  <c r="AC113" i="7" s="1" a="1"/>
  <c r="BX151" i="5"/>
  <c r="BX171" i="5"/>
  <c r="BX115" i="5"/>
  <c r="BM110" i="5"/>
  <c r="CH147" i="5"/>
  <c r="AC143" i="7" s="1" a="1"/>
  <c r="BM155" i="5"/>
  <c r="BX179" i="5"/>
  <c r="BX150" i="5"/>
  <c r="CH78" i="5"/>
  <c r="AC74" i="7" s="1" a="1"/>
  <c r="BW107" i="5"/>
  <c r="BX140" i="5"/>
  <c r="CH31" i="5"/>
  <c r="AC27" i="7" s="1" a="1"/>
  <c r="CH52" i="5"/>
  <c r="AC48" i="7" s="1" a="1"/>
  <c r="BZ72" i="5"/>
  <c r="BX129" i="5"/>
  <c r="BM144" i="5"/>
  <c r="CH104" i="5"/>
  <c r="AC100" i="7" s="1" a="1"/>
  <c r="BZ126" i="5"/>
  <c r="CH24" i="5"/>
  <c r="AC20" i="7" s="1" a="1"/>
  <c r="BZ70" i="5"/>
  <c r="CH74" i="5"/>
  <c r="AC70" i="7" s="1" a="1"/>
  <c r="BW69" i="5"/>
  <c r="CH65" i="5"/>
  <c r="AC61" i="7" s="1" a="1"/>
  <c r="BM60" i="5"/>
  <c r="BW91" i="5"/>
  <c r="CH127" i="5"/>
  <c r="AC123" i="7" s="1" a="1"/>
  <c r="BX136" i="5"/>
  <c r="CH163" i="5"/>
  <c r="AC159" i="7" s="1" a="1"/>
  <c r="CH93" i="5"/>
  <c r="AC89" i="7" s="1" a="1"/>
  <c r="BW115" i="5"/>
  <c r="BX137" i="5"/>
  <c r="BX160" i="5"/>
  <c r="BZ166" i="5"/>
  <c r="CH87" i="5"/>
  <c r="AC83" i="7" s="1" a="1"/>
  <c r="BX84" i="5"/>
  <c r="CH122" i="5"/>
  <c r="AC118" i="7" s="1" a="1"/>
  <c r="BX114" i="5"/>
  <c r="CH94" i="5"/>
  <c r="AC90" i="7" s="1" a="1"/>
  <c r="BX105" i="5"/>
  <c r="BX166" i="5"/>
  <c r="BX156" i="5"/>
  <c r="BM115" i="5"/>
  <c r="CH142" i="5"/>
  <c r="AC138" i="7" s="1" a="1"/>
  <c r="BZ171" i="5"/>
  <c r="BX19" i="5"/>
  <c r="BZ23" i="5"/>
  <c r="CH32" i="5"/>
  <c r="AC28" i="7" s="1" a="1"/>
  <c r="BW19" i="5"/>
  <c r="BM12" i="5"/>
  <c r="BX23" i="5"/>
  <c r="CH48" i="5"/>
  <c r="AC44" i="7" s="1" a="1"/>
  <c r="CH64" i="5"/>
  <c r="AC60" i="7" s="1" a="1"/>
  <c r="CH13" i="5"/>
  <c r="AC9" i="7" s="1" a="1"/>
  <c r="BZ34" i="5"/>
  <c r="BM16" i="5"/>
  <c r="CH50" i="5"/>
  <c r="AC46" i="7" s="1" a="1"/>
  <c r="BX67" i="5"/>
  <c r="BZ16" i="5"/>
  <c r="BM46" i="5"/>
  <c r="BM67" i="5"/>
  <c r="BX35" i="5"/>
  <c r="BX91" i="5"/>
  <c r="BZ99" i="5"/>
  <c r="BM57" i="5"/>
  <c r="CH72" i="5"/>
  <c r="AC68" i="7" s="1" a="1"/>
  <c r="BX97" i="5"/>
  <c r="BW125" i="5"/>
  <c r="BM86" i="5"/>
  <c r="BZ101" i="5"/>
  <c r="BM105" i="5"/>
  <c r="BM114" i="5"/>
  <c r="CH126" i="5"/>
  <c r="AC122" i="7" s="1" a="1"/>
  <c r="BM134" i="5"/>
  <c r="BX51" i="5"/>
  <c r="CH70" i="5"/>
  <c r="AC66" i="7" s="1" a="1"/>
  <c r="BM83" i="5"/>
  <c r="BX59" i="5"/>
  <c r="BM70" i="5"/>
  <c r="BX66" i="5"/>
  <c r="BW101" i="5"/>
  <c r="BX102" i="5"/>
  <c r="CH139" i="5"/>
  <c r="AC135" i="7" s="1" a="1"/>
  <c r="BM164" i="5"/>
  <c r="CH85" i="5"/>
  <c r="AC81" i="7" s="1" a="1"/>
  <c r="BW89" i="5"/>
  <c r="BM94" i="5"/>
  <c r="BZ138" i="5"/>
  <c r="CH166" i="5"/>
  <c r="AC162" i="7" s="1" a="1"/>
  <c r="BM153" i="5"/>
  <c r="CH97" i="5"/>
  <c r="AC93" i="7" s="1" a="1"/>
  <c r="BX96" i="5"/>
  <c r="BX130" i="5"/>
  <c r="BW141" i="5"/>
  <c r="BW150" i="5"/>
  <c r="BT145" i="5"/>
  <c r="CH171" i="5"/>
  <c r="AC167" i="7" s="1" a="1"/>
  <c r="CI177" i="5"/>
  <c r="BM33" i="5"/>
  <c r="BW24" i="5"/>
  <c r="BM28" i="5"/>
  <c r="BM40" i="5"/>
  <c r="BM61" i="5"/>
  <c r="BX68" i="5"/>
  <c r="BW17" i="5"/>
  <c r="BZ21" i="5"/>
  <c r="CH34" i="5"/>
  <c r="AC30" i="7" s="1" a="1"/>
  <c r="BX38" i="5"/>
  <c r="BW62" i="5"/>
  <c r="BM51" i="5"/>
  <c r="CH16" i="5"/>
  <c r="AC12" i="7" s="1" a="1"/>
  <c r="BX21" i="5"/>
  <c r="BM44" i="5"/>
  <c r="BM96" i="5"/>
  <c r="BM100" i="5"/>
  <c r="BM36" i="5"/>
  <c r="BZ40" i="5"/>
  <c r="BM73" i="5"/>
  <c r="BX76" i="5"/>
  <c r="BX85" i="5"/>
  <c r="BM111" i="5"/>
  <c r="CH130" i="5"/>
  <c r="AC126" i="7" s="1" a="1"/>
  <c r="BW51" i="5"/>
  <c r="BM78" i="5"/>
  <c r="BX82" i="5"/>
  <c r="CH101" i="5"/>
  <c r="AC97" i="7" s="1" a="1"/>
  <c r="BW109" i="5"/>
  <c r="BM123" i="5"/>
  <c r="CH47" i="5"/>
  <c r="AC43" i="7" s="1" a="1"/>
  <c r="CH49" i="5"/>
  <c r="AC45" i="7" s="1" a="1"/>
  <c r="BM93" i="5"/>
  <c r="CH123" i="5"/>
  <c r="AC119" i="7" s="1" a="1"/>
  <c r="BW145" i="5"/>
  <c r="BX132" i="5"/>
  <c r="CH138" i="5"/>
  <c r="AC134" i="7" s="1" a="1"/>
  <c r="CH179" i="5"/>
  <c r="AC175" i="7" s="1" a="1"/>
  <c r="CH102" i="5"/>
  <c r="AC98" i="7" s="1" a="1"/>
  <c r="BZ161" i="5"/>
  <c r="BX177" i="5"/>
  <c r="CH84" i="5"/>
  <c r="AC80" i="7" s="1" a="1"/>
  <c r="CH121" i="5"/>
  <c r="AC117" i="7" s="1" a="1"/>
  <c r="BM159" i="5"/>
  <c r="BZ12" i="5"/>
  <c r="BM24" i="5"/>
  <c r="CH28" i="5"/>
  <c r="AC24" i="7" s="1" a="1"/>
  <c r="BW36" i="5"/>
  <c r="BW13" i="5"/>
  <c r="BX13" i="5"/>
  <c r="BM13" i="5"/>
  <c r="BZ28" i="5"/>
  <c r="BX25" i="5"/>
  <c r="CH21" i="5"/>
  <c r="AC17" i="7" s="1" a="1"/>
  <c r="CH42" i="5"/>
  <c r="AC38" i="7" s="1" a="1"/>
  <c r="BW12" i="5"/>
  <c r="BM39" i="5"/>
  <c r="BZ55" i="5"/>
  <c r="BM64" i="5"/>
  <c r="BW50" i="5"/>
  <c r="BM59" i="5"/>
  <c r="CH27" i="5"/>
  <c r="AC23" i="7" s="1" a="1"/>
  <c r="BX61" i="5"/>
  <c r="BW70" i="5"/>
  <c r="BW74" i="5"/>
  <c r="BZ92" i="5"/>
  <c r="BZ134" i="5"/>
  <c r="BZ141" i="5"/>
  <c r="CH40" i="5"/>
  <c r="AC36" i="7" s="1" a="1"/>
  <c r="BM62" i="5"/>
  <c r="BM81" i="5"/>
  <c r="BX94" i="5"/>
  <c r="BM102" i="5"/>
  <c r="BW106" i="5"/>
  <c r="BZ136" i="5"/>
  <c r="BW32" i="5"/>
  <c r="BZ37" i="5"/>
  <c r="CH56" i="5"/>
  <c r="AC52" i="7" s="1" a="1"/>
  <c r="CH62" i="5"/>
  <c r="AC58" i="7" s="1" a="1"/>
  <c r="BM87" i="5"/>
  <c r="BX113" i="5"/>
  <c r="BX118" i="5"/>
  <c r="BX95" i="5"/>
  <c r="CH150" i="5"/>
  <c r="AC146" i="7" s="1" a="1"/>
  <c r="BX155" i="5"/>
  <c r="BW160" i="5"/>
  <c r="BZ173" i="5"/>
  <c r="CH90" i="5"/>
  <c r="AC86" i="7" s="1" a="1"/>
  <c r="BX116" i="5"/>
  <c r="BM139" i="5"/>
  <c r="BX86" i="5"/>
  <c r="BX112" i="5"/>
  <c r="CH106" i="5"/>
  <c r="AC102" i="7" s="1" a="1"/>
  <c r="CH133" i="5"/>
  <c r="AC129" i="7" s="1" a="1"/>
  <c r="BT124" i="5"/>
  <c r="CH161" i="5"/>
  <c r="AC157" i="7" s="1" a="1"/>
  <c r="CH151" i="5"/>
  <c r="AC147" i="7" s="1" a="1"/>
  <c r="BW162" i="5"/>
  <c r="BW126" i="5"/>
  <c r="BQ167" i="5"/>
  <c r="CE67" i="5"/>
  <c r="BR43" i="5"/>
  <c r="BR77" i="5"/>
  <c r="BR121" i="5"/>
  <c r="BR130" i="5"/>
  <c r="BR61" i="5"/>
  <c r="BR118" i="5"/>
  <c r="BR37" i="5"/>
  <c r="BR140" i="5"/>
  <c r="BR44" i="5"/>
  <c r="BW71" i="5"/>
  <c r="BS81" i="5"/>
  <c r="BZ115" i="5"/>
  <c r="BZ117" i="5"/>
  <c r="BL133" i="5"/>
  <c r="BL176" i="5"/>
  <c r="BW77" i="5"/>
  <c r="BR87" i="5"/>
  <c r="BU153" i="5"/>
  <c r="BU185" i="5"/>
  <c r="BL87" i="5"/>
  <c r="CC108" i="5"/>
  <c r="BZ124" i="5"/>
  <c r="BW83" i="5"/>
  <c r="BW95" i="5"/>
  <c r="CC160" i="5"/>
  <c r="BM177" i="5"/>
  <c r="CA117" i="5"/>
  <c r="CE179" i="5"/>
  <c r="BH156" i="5"/>
  <c r="CG177" i="5"/>
  <c r="CH160" i="5"/>
  <c r="AC156" i="7" s="1" a="1"/>
  <c r="CH168" i="5"/>
  <c r="AC164" i="7" s="1" a="1"/>
  <c r="BM146" i="5"/>
  <c r="BL148" i="5"/>
  <c r="BX111" i="5"/>
  <c r="BR157" i="5"/>
  <c r="BR161" i="5"/>
  <c r="BR151" i="5"/>
  <c r="BR107" i="5"/>
  <c r="BR155" i="5"/>
  <c r="BR160" i="5"/>
  <c r="BR85" i="5"/>
  <c r="BR146" i="5"/>
  <c r="BR149" i="5"/>
  <c r="BR120" i="5"/>
  <c r="BR152" i="5"/>
  <c r="BR131" i="5"/>
  <c r="BR165" i="5"/>
  <c r="BR22" i="5"/>
  <c r="CE25" i="5"/>
  <c r="BR48" i="5"/>
  <c r="BR92" i="5"/>
  <c r="BR126" i="5"/>
  <c r="CF129" i="5"/>
  <c r="CE30" i="5"/>
  <c r="BR47" i="5"/>
  <c r="BR70" i="5"/>
  <c r="BL68" i="5"/>
  <c r="BL47" i="5"/>
  <c r="BW45" i="5"/>
  <c r="BL51" i="5"/>
  <c r="BW56" i="5"/>
  <c r="BW175" i="5"/>
  <c r="BM186" i="5"/>
  <c r="BS157" i="5"/>
  <c r="BM174" i="5"/>
  <c r="BL76" i="5"/>
  <c r="CF89" i="5"/>
  <c r="BR102" i="5"/>
  <c r="BM157" i="5"/>
  <c r="BU162" i="5"/>
  <c r="BM173" i="5"/>
  <c r="CC98" i="5"/>
  <c r="BZ122" i="5"/>
  <c r="BU71" i="5"/>
  <c r="BM97" i="5"/>
  <c r="CG123" i="5"/>
  <c r="AB119" i="7" s="1" a="1"/>
  <c r="CH158" i="5"/>
  <c r="AC154" i="7" s="1" a="1"/>
  <c r="CG173" i="5"/>
  <c r="CH152" i="5"/>
  <c r="AC148" i="7" s="1" a="1"/>
  <c r="BU159" i="5"/>
  <c r="CH175" i="5"/>
  <c r="AC171" i="7" s="1" a="1"/>
  <c r="CH165" i="5"/>
  <c r="AC161" i="7" s="1" a="1"/>
  <c r="CH177" i="5"/>
  <c r="CE149" i="5"/>
  <c r="BR21" i="5"/>
  <c r="CE44" i="5"/>
  <c r="BR45" i="5"/>
  <c r="BR59" i="5"/>
  <c r="BR80" i="5"/>
  <c r="BR108" i="5"/>
  <c r="BL80" i="5"/>
  <c r="BL52" i="5"/>
  <c r="BR74" i="5"/>
  <c r="BR67" i="5"/>
  <c r="BR41" i="5"/>
  <c r="BR38" i="5"/>
  <c r="CF45" i="5"/>
  <c r="CE56" i="5"/>
  <c r="BW61" i="5"/>
  <c r="BR75" i="5"/>
  <c r="BR89" i="5"/>
  <c r="CF108" i="5"/>
  <c r="BR114" i="5"/>
  <c r="BL94" i="5"/>
  <c r="BL106" i="5"/>
  <c r="CF141" i="5"/>
  <c r="BW159" i="5"/>
  <c r="BL163" i="5"/>
  <c r="BW136" i="5"/>
  <c r="CC183" i="5"/>
  <c r="BL90" i="5"/>
  <c r="BZ127" i="5"/>
  <c r="BR143" i="5"/>
  <c r="BL110" i="5"/>
  <c r="BM85" i="5"/>
  <c r="CG112" i="5"/>
  <c r="AB108" i="7" s="1" a="1"/>
  <c r="BH98" i="5"/>
  <c r="BU80" i="5"/>
  <c r="BM104" i="5"/>
  <c r="BM124" i="5"/>
  <c r="BM136" i="5"/>
  <c r="CG185" i="5"/>
  <c r="CG187" i="5"/>
  <c r="BU166" i="5"/>
  <c r="BN146" i="5"/>
  <c r="BU143" i="5"/>
  <c r="CE27" i="5"/>
  <c r="BR32" i="5"/>
  <c r="BR19" i="5"/>
  <c r="BR26" i="5"/>
  <c r="BR16" i="5"/>
  <c r="BR72" i="5"/>
  <c r="CE133" i="5"/>
  <c r="BR137" i="5"/>
  <c r="BR31" i="5"/>
  <c r="BR104" i="5"/>
  <c r="BL50" i="5"/>
  <c r="BL59" i="5"/>
  <c r="CF81" i="5"/>
  <c r="BL60" i="5"/>
  <c r="BW64" i="5"/>
  <c r="BZ38" i="5"/>
  <c r="BW42" i="5"/>
  <c r="BL46" i="5"/>
  <c r="BR57" i="5"/>
  <c r="BS62" i="5"/>
  <c r="BL67" i="5"/>
  <c r="BL109" i="5"/>
  <c r="BR123" i="5"/>
  <c r="BW137" i="5"/>
  <c r="BL142" i="5"/>
  <c r="CF155" i="5"/>
  <c r="BM167" i="5"/>
  <c r="BL153" i="5"/>
  <c r="BW168" i="5"/>
  <c r="CC174" i="5"/>
  <c r="BW86" i="5"/>
  <c r="BM98" i="5"/>
  <c r="BL120" i="5"/>
  <c r="CC163" i="5"/>
  <c r="CF84" i="5"/>
  <c r="CC85" i="5"/>
  <c r="BU113" i="5"/>
  <c r="CF111" i="5"/>
  <c r="CC80" i="5"/>
  <c r="BS109" i="5"/>
  <c r="BU104" i="5"/>
  <c r="BH137" i="5"/>
  <c r="BW143" i="5"/>
  <c r="CH167" i="5"/>
  <c r="AC163" i="7" s="1" a="1"/>
  <c r="BL186" i="5"/>
  <c r="BU188" i="5"/>
  <c r="CC166" i="5"/>
  <c r="CH159" i="5"/>
  <c r="AC155" i="7" s="1" a="1"/>
  <c r="BM181" i="5"/>
  <c r="BR12" i="5"/>
  <c r="BR58" i="5"/>
  <c r="BR11" i="5"/>
  <c r="BR55" i="5"/>
  <c r="BR52" i="5"/>
  <c r="BR88" i="5"/>
  <c r="CF121" i="5"/>
  <c r="BR136" i="5"/>
  <c r="CF120" i="5"/>
  <c r="CF124" i="5"/>
  <c r="CE128" i="5"/>
  <c r="BL71" i="5"/>
  <c r="BL82" i="5"/>
  <c r="BW80" i="5"/>
  <c r="BR95" i="5"/>
  <c r="BL119" i="5"/>
  <c r="BR138" i="5"/>
  <c r="BW181" i="5"/>
  <c r="BL98" i="5"/>
  <c r="BM103" i="5"/>
  <c r="CF116" i="5"/>
  <c r="BW124" i="5"/>
  <c r="CF143" i="5"/>
  <c r="BL185" i="5"/>
  <c r="BH77" i="5"/>
  <c r="BM128" i="5"/>
  <c r="CC158" i="5"/>
  <c r="CF168" i="5"/>
  <c r="BZ184" i="5"/>
  <c r="CC113" i="5"/>
  <c r="BZ112" i="5"/>
  <c r="CH144" i="5"/>
  <c r="AC140" i="7" s="1" a="1"/>
  <c r="CG150" i="5"/>
  <c r="CC153" i="5"/>
  <c r="BR154" i="5"/>
  <c r="CG189" i="5"/>
  <c r="BM149" i="5"/>
  <c r="CH184" i="5"/>
  <c r="AC180" i="7" s="1" a="1"/>
  <c r="CF153" i="5"/>
  <c r="CF158" i="5"/>
  <c r="BI173" i="5"/>
  <c r="CA159" i="5"/>
  <c r="BT172" i="5"/>
  <c r="CE47" i="5"/>
  <c r="CE33" i="5"/>
  <c r="CE140" i="5"/>
  <c r="CE135" i="5"/>
  <c r="CE81" i="5"/>
  <c r="CE61" i="5"/>
  <c r="CE110" i="5"/>
  <c r="CF102" i="5"/>
  <c r="CE73" i="5"/>
  <c r="CE160" i="5"/>
  <c r="CE165" i="5"/>
  <c r="BR97" i="5"/>
  <c r="BR184" i="5"/>
  <c r="BU108" i="5"/>
  <c r="BU97" i="5"/>
  <c r="BZ109" i="5"/>
  <c r="CE90" i="5"/>
  <c r="BR96" i="5"/>
  <c r="CE108" i="5"/>
  <c r="CB129" i="5"/>
  <c r="CD137" i="5"/>
  <c r="BU148" i="5"/>
  <c r="BX169" i="5"/>
  <c r="BR176" i="5"/>
  <c r="BZ186" i="5"/>
  <c r="CE145" i="5"/>
  <c r="CE157" i="5"/>
  <c r="BX128" i="5"/>
  <c r="CE156" i="5"/>
  <c r="CD186" i="5"/>
  <c r="CD163" i="5"/>
  <c r="CD178" i="5"/>
  <c r="BU149" i="5"/>
  <c r="BX159" i="5"/>
  <c r="CB141" i="5"/>
  <c r="CD149" i="5"/>
  <c r="CE166" i="5"/>
  <c r="BU156" i="5"/>
  <c r="BN172" i="5"/>
  <c r="BN182" i="5"/>
  <c r="BX167" i="5"/>
  <c r="CD184" i="5"/>
  <c r="CE178" i="5"/>
  <c r="CE37" i="5"/>
  <c r="CE42" i="5"/>
  <c r="CE94" i="5"/>
  <c r="CE129" i="5"/>
  <c r="CE53" i="5"/>
  <c r="CE139" i="5"/>
  <c r="CE43" i="5"/>
  <c r="CF66" i="5"/>
  <c r="CE101" i="5"/>
  <c r="BR141" i="5"/>
  <c r="BR166" i="5"/>
  <c r="CF104" i="5"/>
  <c r="CF148" i="5"/>
  <c r="CF114" i="5"/>
  <c r="CB121" i="5"/>
  <c r="CD143" i="5"/>
  <c r="CE155" i="5"/>
  <c r="BU187" i="5"/>
  <c r="BR180" i="5"/>
  <c r="CE105" i="5"/>
  <c r="BX157" i="5"/>
  <c r="BR187" i="5"/>
  <c r="CB149" i="5"/>
  <c r="BU169" i="5"/>
  <c r="CC149" i="5"/>
  <c r="CF150" i="5"/>
  <c r="CD158" i="5"/>
  <c r="CD141" i="5"/>
  <c r="CE189" i="5"/>
  <c r="CE91" i="5"/>
  <c r="CE98" i="5"/>
  <c r="CE82" i="5"/>
  <c r="CE109" i="5"/>
  <c r="CE136" i="5"/>
  <c r="CE102" i="5"/>
  <c r="CE164" i="5"/>
  <c r="CE177" i="5"/>
  <c r="CE50" i="5"/>
  <c r="CE60" i="5"/>
  <c r="CE106" i="5"/>
  <c r="CE66" i="5"/>
  <c r="CE83" i="5"/>
  <c r="CE88" i="5"/>
  <c r="CE132" i="5"/>
  <c r="CE137" i="5"/>
  <c r="CE171" i="5"/>
  <c r="CE114" i="5"/>
  <c r="CE144" i="5"/>
  <c r="CE54" i="5"/>
  <c r="CE23" i="5"/>
  <c r="CE76" i="5"/>
  <c r="CE122" i="5"/>
  <c r="CE103" i="5"/>
  <c r="CE28" i="5"/>
  <c r="CE87" i="5"/>
  <c r="CE40" i="5"/>
  <c r="CE126" i="5"/>
  <c r="CE96" i="5"/>
  <c r="CE188" i="5"/>
  <c r="CE118" i="5"/>
  <c r="CE174" i="5"/>
  <c r="CE150" i="5"/>
  <c r="CE162" i="5"/>
  <c r="CE55" i="5"/>
  <c r="CE107" i="5"/>
  <c r="CE32" i="5"/>
  <c r="CE69" i="5"/>
  <c r="CE80" i="5"/>
  <c r="CE92" i="5"/>
  <c r="CE175" i="5"/>
  <c r="CE184" i="5"/>
  <c r="CE148" i="5"/>
  <c r="CE115" i="5"/>
  <c r="CE170" i="5"/>
  <c r="CE159" i="5"/>
  <c r="CE71" i="5"/>
  <c r="CE131" i="5"/>
  <c r="CE86" i="5"/>
  <c r="CE186" i="5"/>
  <c r="CE146" i="5"/>
  <c r="CE173" i="5"/>
  <c r="CE183" i="5"/>
  <c r="CD173" i="5"/>
  <c r="CE62" i="5"/>
  <c r="CE22" i="5"/>
  <c r="CE18" i="5"/>
  <c r="CE29" i="5"/>
  <c r="CE57" i="5"/>
  <c r="CE68" i="5"/>
  <c r="CE41" i="5"/>
  <c r="CE14" i="5"/>
  <c r="CE77" i="5"/>
  <c r="CE45" i="5"/>
  <c r="CE89" i="5"/>
  <c r="CE104" i="5"/>
  <c r="BU182" i="5"/>
  <c r="CF106" i="5"/>
  <c r="CE123" i="5"/>
  <c r="CE93" i="5"/>
  <c r="BR106" i="5"/>
  <c r="CD110" i="5"/>
  <c r="CE95" i="5"/>
  <c r="BU124" i="5"/>
  <c r="CE141" i="5"/>
  <c r="BX146" i="5"/>
  <c r="CD181" i="5"/>
  <c r="BX189" i="5"/>
  <c r="BX123" i="5"/>
  <c r="BY154" i="5"/>
  <c r="BX170" i="5"/>
  <c r="CF179" i="5"/>
  <c r="BU152" i="5"/>
  <c r="BN161" i="5"/>
  <c r="BN188" i="5"/>
  <c r="CE163" i="5"/>
  <c r="BX93" i="5"/>
  <c r="CD138" i="5"/>
  <c r="CE138" i="5"/>
  <c r="CB177" i="5"/>
  <c r="CE35" i="5"/>
  <c r="CE124" i="5"/>
  <c r="CE34" i="5"/>
  <c r="CE24" i="5"/>
  <c r="CE31" i="5"/>
  <c r="CE65" i="5"/>
  <c r="CE70" i="5"/>
  <c r="CE85" i="5"/>
  <c r="CE58" i="5"/>
  <c r="CE120" i="5"/>
  <c r="CE125" i="5"/>
  <c r="CE142" i="5"/>
  <c r="CE51" i="5"/>
  <c r="CE78" i="5"/>
  <c r="CE48" i="5"/>
  <c r="CE72" i="5"/>
  <c r="CE119" i="5"/>
  <c r="CE143" i="5"/>
  <c r="CF152" i="5"/>
  <c r="CE134" i="5"/>
  <c r="CE84" i="5"/>
  <c r="CE121" i="5"/>
  <c r="BR132" i="5"/>
  <c r="CE151" i="5"/>
  <c r="BU163" i="5"/>
  <c r="BS87" i="5"/>
  <c r="CE99" i="5"/>
  <c r="CF115" i="5"/>
  <c r="BU85" i="5"/>
  <c r="CE111" i="5"/>
  <c r="CF146" i="5"/>
  <c r="CE152" i="5"/>
  <c r="CF123" i="5"/>
  <c r="CD162" i="5"/>
  <c r="CB146" i="5"/>
  <c r="CB161" i="5"/>
  <c r="CD176" i="5"/>
  <c r="CE147" i="5"/>
  <c r="CD152" i="5"/>
  <c r="CF164" i="5"/>
  <c r="BX147" i="5"/>
  <c r="BR163" i="5"/>
  <c r="BU110" i="5"/>
  <c r="CD170" i="5"/>
  <c r="BU181" i="5"/>
  <c r="BO185" i="5"/>
  <c r="CB175" i="5"/>
  <c r="CE180" i="5"/>
  <c r="CE79" i="5"/>
  <c r="CE11" i="5"/>
  <c r="CE19" i="5"/>
  <c r="CE38" i="5"/>
  <c r="CE17" i="5"/>
  <c r="CE59" i="5"/>
  <c r="CE100" i="5"/>
  <c r="CE112" i="5"/>
  <c r="CE46" i="5"/>
  <c r="CE127" i="5"/>
  <c r="CE181" i="5"/>
  <c r="BR90" i="5"/>
  <c r="CE168" i="5"/>
  <c r="BU179" i="5"/>
  <c r="BU117" i="5"/>
  <c r="BU130" i="5"/>
  <c r="CD113" i="5"/>
  <c r="BU82" i="5"/>
  <c r="BU107" i="5"/>
  <c r="BS106" i="5"/>
  <c r="BU136" i="5"/>
  <c r="BU154" i="5"/>
  <c r="BU168" i="5"/>
  <c r="CB155" i="5"/>
  <c r="CB178" i="5"/>
  <c r="BU155" i="5"/>
  <c r="CB171" i="5"/>
  <c r="CE153" i="5"/>
  <c r="CE167" i="5"/>
  <c r="CD188" i="5"/>
  <c r="BR148" i="5"/>
  <c r="BN166" i="5"/>
  <c r="BR164" i="5"/>
  <c r="CB148" i="5"/>
  <c r="BX139" i="5"/>
  <c r="BU120" i="5"/>
  <c r="CB150" i="5"/>
  <c r="BR171" i="5"/>
  <c r="CE185" i="5"/>
  <c r="CE176" i="5"/>
  <c r="CB160" i="5"/>
  <c r="CE21" i="5"/>
  <c r="CE74" i="5"/>
  <c r="CE63" i="5"/>
  <c r="CE117" i="5"/>
  <c r="CE39" i="5"/>
  <c r="CE116" i="5"/>
  <c r="CE75" i="5"/>
  <c r="CE64" i="5"/>
  <c r="CE172" i="5"/>
  <c r="CE130" i="5"/>
  <c r="CE113" i="5"/>
  <c r="CE154" i="5"/>
  <c r="CF182" i="5"/>
  <c r="BN184" i="5"/>
  <c r="BH189" i="5"/>
  <c r="BH118" i="5"/>
  <c r="BH110" i="5"/>
  <c r="BH69" i="5"/>
  <c r="BH95" i="5"/>
  <c r="BH71" i="5"/>
  <c r="BH84" i="5"/>
  <c r="BH170" i="5"/>
  <c r="BH105" i="5"/>
  <c r="BH187" i="5"/>
  <c r="BH151" i="5"/>
  <c r="BH127" i="5"/>
  <c r="BH102" i="5"/>
  <c r="BH150" i="5"/>
  <c r="BH181" i="5"/>
  <c r="BH113" i="5"/>
  <c r="BH88" i="5"/>
  <c r="BH30" i="5"/>
  <c r="BH142" i="5"/>
  <c r="BH138" i="5"/>
  <c r="BH130" i="5"/>
  <c r="BH165" i="5"/>
  <c r="BH40" i="5"/>
  <c r="BH61" i="5"/>
  <c r="BH172" i="5"/>
  <c r="BH135" i="5"/>
  <c r="BH13" i="5"/>
  <c r="BH20" i="5"/>
  <c r="BH62" i="5"/>
  <c r="BH12" i="5"/>
  <c r="BI18" i="5"/>
  <c r="BI53" i="5"/>
  <c r="BI29" i="5"/>
  <c r="BI40" i="5"/>
  <c r="BI113" i="5"/>
  <c r="BI132" i="5"/>
  <c r="BH90" i="5"/>
  <c r="BI116" i="5"/>
  <c r="BI28" i="5"/>
  <c r="BH119" i="5"/>
  <c r="BH184" i="5"/>
  <c r="BI175" i="5"/>
  <c r="BI184" i="5"/>
  <c r="BI161" i="5"/>
  <c r="BH186" i="5"/>
  <c r="BH122" i="5"/>
  <c r="BH147" i="5"/>
  <c r="BI167" i="5"/>
  <c r="BI156" i="5"/>
  <c r="BI179" i="5"/>
  <c r="BI169" i="5"/>
  <c r="BI96" i="5"/>
  <c r="BI109" i="5"/>
  <c r="BI134" i="5"/>
  <c r="BI89" i="5"/>
  <c r="BI155" i="5"/>
  <c r="BI61" i="5"/>
  <c r="BI171" i="5"/>
  <c r="BI138" i="5"/>
  <c r="BI131" i="5"/>
  <c r="BI163" i="5"/>
  <c r="BI157" i="5"/>
  <c r="BI135" i="5"/>
  <c r="BI112" i="5"/>
  <c r="BI102" i="5"/>
  <c r="BI92" i="5"/>
  <c r="BI142" i="5"/>
  <c r="BI151" i="5"/>
  <c r="BI106" i="5"/>
  <c r="BI84" i="5"/>
  <c r="BI115" i="5"/>
  <c r="BI119" i="5"/>
  <c r="BI146" i="5"/>
  <c r="BI98" i="5"/>
  <c r="BI147" i="5"/>
  <c r="BI187" i="5"/>
  <c r="BI93" i="5"/>
  <c r="BI111" i="5"/>
  <c r="BI165" i="5"/>
  <c r="BI137" i="5"/>
  <c r="BI78" i="5"/>
  <c r="BI80" i="5"/>
  <c r="BI71" i="5"/>
  <c r="BI67" i="5"/>
  <c r="BI170" i="5"/>
  <c r="BI158" i="5"/>
  <c r="BI182" i="5"/>
  <c r="BI144" i="5"/>
  <c r="BI162" i="5"/>
  <c r="BI150" i="5"/>
  <c r="BI123" i="5"/>
  <c r="BI99" i="5"/>
  <c r="BI86" i="5"/>
  <c r="BI152" i="5"/>
  <c r="BI122" i="5"/>
  <c r="BI69" i="5"/>
  <c r="BH179" i="5"/>
  <c r="BH27" i="5"/>
  <c r="BH49" i="5"/>
  <c r="BI118" i="5"/>
  <c r="BI101" i="5"/>
  <c r="BI117" i="5"/>
  <c r="BI76" i="5"/>
  <c r="BI51" i="5"/>
  <c r="BI72" i="5"/>
  <c r="BI59" i="5"/>
  <c r="BI64" i="5"/>
  <c r="BH78" i="5"/>
  <c r="BI100" i="5"/>
  <c r="BH148" i="5"/>
  <c r="BI148" i="5"/>
  <c r="BI159" i="5"/>
  <c r="BH167" i="5"/>
  <c r="BH11" i="5"/>
  <c r="BH21" i="5"/>
  <c r="BH41" i="5"/>
  <c r="BH44" i="5"/>
  <c r="BH28" i="5"/>
  <c r="BH63" i="5"/>
  <c r="BI45" i="5"/>
  <c r="BH85" i="5"/>
  <c r="BI82" i="5"/>
  <c r="BI94" i="5"/>
  <c r="BH51" i="5"/>
  <c r="BI26" i="5"/>
  <c r="BH64" i="5"/>
  <c r="BI121" i="5"/>
  <c r="BH125" i="5"/>
  <c r="BI107" i="5"/>
  <c r="BI81" i="5"/>
  <c r="BH18" i="5"/>
  <c r="BH57" i="5"/>
  <c r="BH14" i="5"/>
  <c r="BH55" i="5"/>
  <c r="BH106" i="5"/>
  <c r="BH108" i="5"/>
  <c r="BH154" i="5"/>
  <c r="BI90" i="5"/>
  <c r="BI172" i="5"/>
  <c r="BS85" i="5"/>
  <c r="BS164" i="5"/>
  <c r="BS169" i="5"/>
  <c r="BS171" i="5"/>
  <c r="BS186" i="5"/>
  <c r="BS176" i="5"/>
  <c r="BS153" i="5"/>
  <c r="BS136" i="5"/>
  <c r="BS150" i="5"/>
  <c r="BH15" i="5"/>
  <c r="BH31" i="5"/>
  <c r="BH46" i="5"/>
  <c r="BH65" i="5"/>
  <c r="BH26" i="5"/>
  <c r="BI31" i="5"/>
  <c r="BH35" i="5"/>
  <c r="BH42" i="5"/>
  <c r="BH82" i="5"/>
  <c r="BI104" i="5"/>
  <c r="BI108" i="5"/>
  <c r="BI91" i="5"/>
  <c r="BH139" i="5"/>
  <c r="BH96" i="5"/>
  <c r="BH43" i="5"/>
  <c r="BH104" i="5"/>
  <c r="BI141" i="5"/>
  <c r="BI178" i="5"/>
  <c r="BI127" i="5"/>
  <c r="BI77" i="5"/>
  <c r="BI126" i="5"/>
  <c r="BH152" i="5"/>
  <c r="BH166" i="5"/>
  <c r="BH178" i="5"/>
  <c r="BI189" i="5"/>
  <c r="BI164" i="5"/>
  <c r="BI153" i="5"/>
  <c r="BK62" i="5"/>
  <c r="BK111" i="5"/>
  <c r="BK93" i="5"/>
  <c r="BM129" i="5"/>
  <c r="BK144" i="5"/>
  <c r="BY143" i="5"/>
  <c r="BK161" i="5"/>
  <c r="BK169" i="5"/>
  <c r="BK130" i="5"/>
  <c r="BM176" i="5"/>
  <c r="BY75" i="5"/>
  <c r="BK97" i="5"/>
  <c r="BY77" i="5"/>
  <c r="CA91" i="5"/>
  <c r="BM183" i="5"/>
  <c r="BK189" i="5"/>
  <c r="BL124" i="5"/>
  <c r="BM161" i="5"/>
  <c r="BL166" i="5"/>
  <c r="BK160" i="5"/>
  <c r="BX164" i="5"/>
  <c r="BK187" i="5"/>
  <c r="BL116" i="5"/>
  <c r="BX131" i="5"/>
  <c r="BX144" i="5"/>
  <c r="BK150" i="5"/>
  <c r="BX135" i="5"/>
  <c r="BK188" i="5"/>
  <c r="BK38" i="5"/>
  <c r="BK133" i="5"/>
  <c r="BM180" i="5"/>
  <c r="BM101" i="5"/>
  <c r="BJ141" i="5"/>
  <c r="BM163" i="5"/>
  <c r="BY184" i="5"/>
  <c r="BY145" i="5"/>
  <c r="BY160" i="5"/>
  <c r="BK100" i="5"/>
  <c r="BM108" i="5"/>
  <c r="BY112" i="5"/>
  <c r="BK129" i="5"/>
  <c r="BY81" i="5"/>
  <c r="BJ93" i="5"/>
  <c r="CA101" i="5"/>
  <c r="CA121" i="5"/>
  <c r="BM166" i="5"/>
  <c r="BY170" i="5"/>
  <c r="CA151" i="5"/>
  <c r="BP162" i="5"/>
  <c r="BP142" i="5"/>
  <c r="BN160" i="5"/>
  <c r="BM120" i="5"/>
  <c r="CA188" i="5"/>
  <c r="BN157" i="5"/>
  <c r="BK67" i="5"/>
  <c r="BM88" i="5"/>
  <c r="BY95" i="5"/>
  <c r="BM126" i="5"/>
  <c r="BM189" i="5"/>
  <c r="BJ119" i="5"/>
  <c r="BM133" i="5"/>
  <c r="BK146" i="5"/>
  <c r="BM156" i="5"/>
  <c r="BK178" i="5"/>
  <c r="BM182" i="5"/>
  <c r="BY73" i="5"/>
  <c r="BM82" i="5"/>
  <c r="CA150" i="5"/>
  <c r="BJ156" i="5"/>
  <c r="BJ179" i="5"/>
  <c r="CA171" i="5"/>
  <c r="BM178" i="5"/>
  <c r="BP150" i="5"/>
  <c r="BX162" i="5"/>
  <c r="BX142" i="5"/>
  <c r="BX158" i="5"/>
  <c r="BX183" i="5"/>
  <c r="BK177" i="5"/>
  <c r="BK84" i="5"/>
  <c r="BM106" i="5"/>
  <c r="BM91" i="5"/>
  <c r="BM150" i="5"/>
  <c r="BY141" i="5"/>
  <c r="BJ146" i="5"/>
  <c r="BK85" i="5"/>
  <c r="BY119" i="5"/>
  <c r="BM179" i="5"/>
  <c r="BJ89" i="5"/>
  <c r="BM117" i="5"/>
  <c r="BL97" i="5"/>
  <c r="BM113" i="5"/>
  <c r="BY121" i="5"/>
  <c r="BM130" i="5"/>
  <c r="BK94" i="5"/>
  <c r="BY120" i="5"/>
  <c r="CA126" i="5"/>
  <c r="CA174" i="5"/>
  <c r="BY179" i="5"/>
  <c r="BM187" i="5"/>
  <c r="BK131" i="5"/>
  <c r="BK119" i="5"/>
  <c r="BP170" i="5"/>
  <c r="BY150" i="5"/>
  <c r="BL172" i="5"/>
  <c r="BM132" i="5"/>
  <c r="BP169" i="5"/>
  <c r="BK57" i="5"/>
  <c r="BK102" i="5"/>
  <c r="BM158" i="5"/>
  <c r="BK173" i="5"/>
  <c r="BK185" i="5"/>
  <c r="BK120" i="5"/>
  <c r="BK138" i="5"/>
  <c r="BM142" i="5"/>
  <c r="BJ127" i="5"/>
  <c r="BK166" i="5"/>
  <c r="BM74" i="5"/>
  <c r="BL85" i="5"/>
  <c r="BY84" i="5"/>
  <c r="BY106" i="5"/>
  <c r="BK112" i="5"/>
  <c r="BM122" i="5"/>
  <c r="CA94" i="5"/>
  <c r="BM121" i="5"/>
  <c r="BM151" i="5"/>
  <c r="CA164" i="5"/>
  <c r="CA180" i="5"/>
  <c r="CA131" i="5"/>
  <c r="BM152" i="5"/>
  <c r="BP157" i="5"/>
  <c r="BM188" i="5"/>
  <c r="BP163" i="5"/>
  <c r="BK175" i="5"/>
  <c r="BM143" i="5"/>
  <c r="BY131" i="5"/>
  <c r="BP138" i="5"/>
  <c r="BM172" i="5"/>
  <c r="BP185" i="5"/>
  <c r="CA181" i="5"/>
  <c r="BN179" i="5"/>
  <c r="BR188" i="5"/>
  <c r="BT85" i="5"/>
  <c r="BT129" i="5"/>
  <c r="BY158" i="5"/>
  <c r="BY151" i="5"/>
  <c r="BY177" i="5"/>
  <c r="BT149" i="5"/>
  <c r="BY147" i="5"/>
  <c r="BL125" i="5"/>
  <c r="BL136" i="5"/>
  <c r="BQ180" i="5"/>
  <c r="BU172" i="5"/>
  <c r="BU157" i="5"/>
  <c r="BX174" i="5"/>
  <c r="BX182" i="5"/>
  <c r="BQ10" i="5"/>
  <c r="BL184" i="5"/>
  <c r="BX10" i="5"/>
  <c r="BT98" i="5"/>
  <c r="BL115" i="5"/>
  <c r="BR103" i="5"/>
  <c r="BL139" i="5"/>
  <c r="BR147" i="5"/>
  <c r="BY156" i="5"/>
  <c r="BZ176" i="5"/>
  <c r="BR182" i="5"/>
  <c r="BY189" i="5"/>
  <c r="BZ151" i="5"/>
  <c r="BL154" i="5"/>
  <c r="BY164" i="5"/>
  <c r="BL151" i="5"/>
  <c r="BZ150" i="5"/>
  <c r="BU137" i="5"/>
  <c r="BX185" i="5"/>
  <c r="BU10" i="5"/>
  <c r="BT110" i="5"/>
  <c r="BL107" i="5"/>
  <c r="BR129" i="5"/>
  <c r="BL91" i="5"/>
  <c r="BZ103" i="5"/>
  <c r="BR139" i="5"/>
  <c r="BZ163" i="5"/>
  <c r="BL167" i="5"/>
  <c r="BY182" i="5"/>
  <c r="BL129" i="5"/>
  <c r="BR145" i="5"/>
  <c r="BT151" i="5"/>
  <c r="BU141" i="5"/>
  <c r="BQ186" i="5"/>
  <c r="BQ183" i="5"/>
  <c r="BR115" i="5"/>
  <c r="BR124" i="5"/>
  <c r="BT82" i="5"/>
  <c r="BT107" i="5"/>
  <c r="BR112" i="5"/>
  <c r="BY103" i="5"/>
  <c r="BT91" i="5"/>
  <c r="BZ139" i="5"/>
  <c r="BR144" i="5"/>
  <c r="BY157" i="5"/>
  <c r="BL152" i="5"/>
  <c r="BT160" i="5"/>
  <c r="BL165" i="5"/>
  <c r="CC141" i="5"/>
  <c r="BT159" i="5"/>
  <c r="BX186" i="5"/>
  <c r="BU184" i="5"/>
  <c r="BU175" i="5"/>
  <c r="BR127" i="5"/>
  <c r="BT87" i="5"/>
  <c r="BL104" i="5"/>
  <c r="BR128" i="5"/>
  <c r="BZ144" i="5"/>
  <c r="BR153" i="5"/>
  <c r="BL164" i="5"/>
  <c r="BT152" i="5"/>
  <c r="BL178" i="5"/>
  <c r="BY187" i="5"/>
  <c r="BY168" i="5"/>
  <c r="BU146" i="5"/>
  <c r="BU160" i="5"/>
  <c r="BY124" i="5"/>
  <c r="BY144" i="5"/>
  <c r="BY139" i="5"/>
  <c r="BQ171" i="5"/>
  <c r="BU173" i="5"/>
  <c r="BI176" i="5"/>
  <c r="BN175" i="5"/>
  <c r="BR94" i="5"/>
  <c r="BT104" i="5"/>
  <c r="BY128" i="5"/>
  <c r="BY135" i="5"/>
  <c r="BY153" i="5"/>
  <c r="BZ158" i="5"/>
  <c r="BY173" i="5"/>
  <c r="BR119" i="5"/>
  <c r="BT178" i="5"/>
  <c r="BT169" i="5"/>
  <c r="BR177" i="5"/>
  <c r="BY167" i="5"/>
  <c r="BU145" i="5"/>
  <c r="CC179" i="5"/>
  <c r="BW138" i="5"/>
  <c r="BW182" i="5"/>
  <c r="BW185" i="5"/>
  <c r="BW169" i="5"/>
  <c r="BW158" i="5"/>
  <c r="BW147" i="5"/>
  <c r="BW170" i="5"/>
  <c r="BW127" i="5"/>
  <c r="BW164" i="5"/>
  <c r="BW153" i="5"/>
  <c r="BW184" i="5"/>
  <c r="BW180" i="5"/>
  <c r="BW31" i="5"/>
  <c r="BW54" i="5"/>
  <c r="BW21" i="5"/>
  <c r="BW55" i="5"/>
  <c r="BW63" i="5"/>
  <c r="BW112" i="5"/>
  <c r="BW48" i="5"/>
  <c r="BW66" i="5"/>
  <c r="BW133" i="5"/>
  <c r="BW123" i="5"/>
  <c r="BW130" i="5"/>
  <c r="BW156" i="5"/>
  <c r="BW144" i="5"/>
  <c r="BR150" i="5"/>
  <c r="BW88" i="5"/>
  <c r="BW99" i="5"/>
  <c r="BW72" i="5"/>
  <c r="BW90" i="5"/>
  <c r="BW152" i="5"/>
  <c r="BW39" i="5"/>
  <c r="BW176" i="5"/>
  <c r="BW188" i="5"/>
  <c r="BW179" i="5"/>
  <c r="BW186" i="5"/>
  <c r="BW149" i="5"/>
  <c r="BW189" i="5"/>
  <c r="BR174" i="5"/>
  <c r="BR183" i="5"/>
  <c r="BR10" i="5"/>
  <c r="BR168" i="5"/>
  <c r="BR185" i="5"/>
  <c r="BR162" i="5"/>
  <c r="BR109" i="5"/>
  <c r="BR181" i="5"/>
  <c r="BR159" i="5"/>
  <c r="BR81" i="5"/>
  <c r="BR111" i="5"/>
  <c r="BR84" i="5"/>
  <c r="BR189" i="5"/>
  <c r="BR175" i="5"/>
  <c r="BR179" i="5"/>
  <c r="BR170" i="5"/>
  <c r="BW114" i="5"/>
  <c r="BW105" i="5"/>
  <c r="BW173" i="5"/>
  <c r="BW111" i="5"/>
  <c r="BT140" i="5"/>
  <c r="BT165" i="5"/>
  <c r="BT155" i="5"/>
  <c r="BT150" i="5"/>
  <c r="BT143" i="5"/>
  <c r="BT188" i="5"/>
  <c r="BT154" i="5"/>
  <c r="BT170" i="5"/>
  <c r="BT121" i="5"/>
  <c r="BT122" i="5"/>
  <c r="BT168" i="5"/>
  <c r="BT187" i="5"/>
  <c r="BO118" i="5"/>
  <c r="BO132" i="5"/>
  <c r="BO127" i="5"/>
  <c r="BO114" i="5"/>
  <c r="BO153" i="5"/>
  <c r="BO184" i="5"/>
  <c r="BO92" i="5"/>
  <c r="BO173" i="5"/>
  <c r="BW157" i="5"/>
  <c r="BJ186" i="5"/>
  <c r="BJ138" i="5"/>
  <c r="BJ98" i="5"/>
  <c r="BJ103" i="5"/>
  <c r="BJ109" i="5"/>
  <c r="BJ168" i="5"/>
  <c r="BJ81" i="5"/>
  <c r="BW16" i="5"/>
  <c r="BW27" i="5"/>
  <c r="BW23" i="5"/>
  <c r="BW132" i="5"/>
  <c r="BW82" i="5"/>
  <c r="BW140" i="5"/>
  <c r="BW148" i="5"/>
  <c r="BW177" i="5"/>
  <c r="BT108" i="5"/>
  <c r="BR116" i="5"/>
  <c r="BW102" i="5"/>
  <c r="BT166" i="5"/>
  <c r="BT171" i="5"/>
  <c r="BO147" i="5"/>
  <c r="BW163" i="5"/>
  <c r="BW174" i="5"/>
  <c r="BW161" i="5"/>
  <c r="BR167" i="5"/>
  <c r="BW146" i="5"/>
  <c r="BW183" i="5"/>
  <c r="BW20" i="5"/>
  <c r="BW47" i="5"/>
  <c r="BW65" i="5"/>
  <c r="BW14" i="5"/>
  <c r="BW46" i="5"/>
  <c r="BW117" i="5"/>
  <c r="BW53" i="5"/>
  <c r="BW93" i="5"/>
  <c r="BW78" i="5"/>
  <c r="BW43" i="5"/>
  <c r="BW92" i="5"/>
  <c r="BW134" i="5"/>
  <c r="BR178" i="5"/>
  <c r="BR100" i="5"/>
  <c r="BW155" i="5"/>
  <c r="BW172" i="5"/>
  <c r="BW118" i="5"/>
  <c r="BO149" i="5"/>
  <c r="BO113" i="5"/>
  <c r="CG157" i="5"/>
  <c r="AB153" i="7" s="1" a="1"/>
  <c r="CG89" i="5"/>
  <c r="AB85" i="7" s="1" a="1"/>
  <c r="CG147" i="5"/>
  <c r="AB143" i="7" s="1" a="1"/>
  <c r="CG170" i="5"/>
  <c r="CG153" i="5"/>
  <c r="CG103" i="5"/>
  <c r="AB99" i="7" s="1" a="1"/>
  <c r="AG24" i="6"/>
  <c r="BW35" i="5"/>
  <c r="BW100" i="5"/>
  <c r="BW81" i="5"/>
  <c r="BW75" i="5"/>
  <c r="BR117" i="5"/>
  <c r="BR173" i="5"/>
  <c r="BT133" i="5"/>
  <c r="BT153" i="5"/>
  <c r="BT162" i="5"/>
  <c r="BW165" i="5"/>
  <c r="BR169" i="5"/>
  <c r="BT182" i="5"/>
  <c r="BT156" i="5"/>
  <c r="BW108" i="5"/>
  <c r="BO160" i="5"/>
  <c r="BR158" i="5"/>
  <c r="BW167" i="5"/>
  <c r="BW113" i="5"/>
  <c r="BT132" i="5"/>
  <c r="BR142" i="5"/>
  <c r="BM184" i="5"/>
  <c r="CA10" i="5"/>
  <c r="BQ174" i="5"/>
  <c r="CC172" i="5"/>
  <c r="CC182" i="5"/>
  <c r="BL188" i="5"/>
  <c r="BS160" i="5"/>
  <c r="CC146" i="5"/>
  <c r="BL143" i="5"/>
  <c r="BS148" i="5"/>
  <c r="BM160" i="5"/>
  <c r="BZ164" i="5"/>
  <c r="BS132" i="5"/>
  <c r="BL112" i="5"/>
  <c r="BQ144" i="5"/>
  <c r="BL183" i="5"/>
  <c r="CA187" i="5"/>
  <c r="BH169" i="5"/>
  <c r="BS100" i="5"/>
  <c r="BS122" i="5"/>
  <c r="CC107" i="5"/>
  <c r="BS142" i="5"/>
  <c r="BL150" i="5"/>
  <c r="CC134" i="5"/>
  <c r="BL155" i="5"/>
  <c r="BZ175" i="5"/>
  <c r="BS154" i="5"/>
  <c r="BQ164" i="5"/>
  <c r="CA148" i="5"/>
  <c r="BM165" i="5"/>
  <c r="BZ132" i="5"/>
  <c r="CA112" i="5"/>
  <c r="BQ131" i="5"/>
  <c r="BL140" i="5"/>
  <c r="CA189" i="5"/>
  <c r="AN3" i="5"/>
  <c r="BP182" i="5"/>
  <c r="BP183" i="5"/>
  <c r="BP173" i="5"/>
  <c r="BP176" i="5"/>
  <c r="BP10" i="5"/>
  <c r="BP180" i="5"/>
  <c r="BM154" i="5"/>
  <c r="BM171" i="5"/>
  <c r="BL180" i="5"/>
  <c r="BQ128" i="5"/>
  <c r="BL158" i="5"/>
  <c r="BM169" i="5"/>
  <c r="BQ189" i="5"/>
  <c r="BL146" i="5"/>
  <c r="BZ154" i="5"/>
  <c r="BS151" i="5"/>
  <c r="BL160" i="5"/>
  <c r="BH161" i="5"/>
  <c r="BM148" i="5"/>
  <c r="BM145" i="5"/>
  <c r="BQ139" i="5"/>
  <c r="BL159" i="5"/>
  <c r="BQ176" i="5"/>
  <c r="BN10" i="5"/>
  <c r="BY10" i="5"/>
  <c r="BI180" i="5"/>
  <c r="BI183" i="5"/>
  <c r="BX176" i="5"/>
  <c r="BI174" i="5"/>
  <c r="BN156" i="5"/>
  <c r="BX180" i="5"/>
  <c r="BX173" i="5"/>
  <c r="CH183" i="5"/>
  <c r="AC179" i="7" s="1" a="1"/>
  <c r="CI165" i="5"/>
  <c r="CH178" i="5"/>
  <c r="AC174" i="7" s="1" a="1"/>
  <c r="BV10" i="5"/>
  <c r="AC101" i="7" a="1"/>
  <c r="AB104" i="7" a="1"/>
  <c r="AB42" i="7" a="1"/>
  <c r="CF32" i="5"/>
  <c r="BS16" i="5"/>
  <c r="BS48" i="5"/>
  <c r="CF50" i="5"/>
  <c r="BS69" i="5"/>
  <c r="BS51" i="5"/>
  <c r="CF12" i="5"/>
  <c r="BS27" i="5"/>
  <c r="BZ61" i="5"/>
  <c r="BZ27" i="5"/>
  <c r="BS78" i="5"/>
  <c r="CF101" i="5"/>
  <c r="BS72" i="5"/>
  <c r="CF76" i="5"/>
  <c r="BZ108" i="5"/>
  <c r="CF133" i="5"/>
  <c r="CF140" i="5"/>
  <c r="BS31" i="5"/>
  <c r="BZ33" i="5"/>
  <c r="BZ71" i="5"/>
  <c r="BS110" i="5"/>
  <c r="BS126" i="5"/>
  <c r="BS47" i="5"/>
  <c r="CC66" i="5"/>
  <c r="BS65" i="5"/>
  <c r="CF54" i="5"/>
  <c r="BS90" i="5"/>
  <c r="BZ105" i="5"/>
  <c r="BS119" i="5"/>
  <c r="CF134" i="5"/>
  <c r="BJ137" i="5"/>
  <c r="CC91" i="5"/>
  <c r="CC154" i="5"/>
  <c r="BS185" i="5"/>
  <c r="CC77" i="5"/>
  <c r="BZ90" i="5"/>
  <c r="CF92" i="5"/>
  <c r="CC101" i="5"/>
  <c r="BJ116" i="5"/>
  <c r="BH134" i="5"/>
  <c r="BS138" i="5"/>
  <c r="CC142" i="5"/>
  <c r="BH145" i="5"/>
  <c r="BZ149" i="5"/>
  <c r="BJ152" i="5"/>
  <c r="BH159" i="5"/>
  <c r="CF161" i="5"/>
  <c r="BJ166" i="5"/>
  <c r="CF175" i="5"/>
  <c r="CC180" i="5"/>
  <c r="CC187" i="5"/>
  <c r="BZ100" i="5"/>
  <c r="CG143" i="5"/>
  <c r="BH158" i="5"/>
  <c r="BH171" i="5"/>
  <c r="CG178" i="5"/>
  <c r="AB174" i="7" s="1" a="1"/>
  <c r="BZ188" i="5"/>
  <c r="BS97" i="5"/>
  <c r="CF112" i="5"/>
  <c r="BJ115" i="5"/>
  <c r="CG84" i="5"/>
  <c r="AB80" i="7" s="1" a="1"/>
  <c r="CG109" i="5"/>
  <c r="AB105" i="7" s="1" a="1"/>
  <c r="BJ124" i="5"/>
  <c r="BZ84" i="5"/>
  <c r="BS124" i="5"/>
  <c r="BZ94" i="5"/>
  <c r="CG106" i="5"/>
  <c r="AB102" i="7" s="1" a="1"/>
  <c r="BS94" i="5"/>
  <c r="CG120" i="5"/>
  <c r="AB116" i="7" s="1" a="1"/>
  <c r="CC136" i="5"/>
  <c r="BJ144" i="5"/>
  <c r="BJ153" i="5"/>
  <c r="CG162" i="5"/>
  <c r="AB158" i="7" s="1" a="1"/>
  <c r="CC177" i="5"/>
  <c r="BS180" i="5"/>
  <c r="CG182" i="5"/>
  <c r="AB178" i="7" s="1" a="1"/>
  <c r="BZ185" i="5"/>
  <c r="BZ119" i="5"/>
  <c r="BS131" i="5"/>
  <c r="CF154" i="5"/>
  <c r="BZ180" i="5"/>
  <c r="CF128" i="5"/>
  <c r="CG154" i="5"/>
  <c r="AB150" i="7" s="1" a="1"/>
  <c r="BJ187" i="5"/>
  <c r="BZ168" i="5"/>
  <c r="BJ177" i="5"/>
  <c r="BZ187" i="5"/>
  <c r="BJ145" i="5"/>
  <c r="CF162" i="5"/>
  <c r="BZ159" i="5"/>
  <c r="CC181" i="5"/>
  <c r="BY176" i="5"/>
  <c r="BD3" i="5"/>
  <c r="CF176" i="5"/>
  <c r="CF183" i="5"/>
  <c r="CF119" i="5"/>
  <c r="CF131" i="5"/>
  <c r="CF159" i="5"/>
  <c r="CF173" i="5"/>
  <c r="CF186" i="5"/>
  <c r="CF144" i="5"/>
  <c r="CF147" i="5"/>
  <c r="CF157" i="5"/>
  <c r="CF185" i="5"/>
  <c r="CF163" i="5"/>
  <c r="CF135" i="5"/>
  <c r="CF142" i="5"/>
  <c r="AX3" i="5"/>
  <c r="BZ183" i="5"/>
  <c r="BZ10" i="5"/>
  <c r="BZ148" i="5"/>
  <c r="BZ174" i="5"/>
  <c r="BZ177" i="5"/>
  <c r="BZ172" i="5"/>
  <c r="BZ156" i="5"/>
  <c r="BZ145" i="5"/>
  <c r="BZ170" i="5"/>
  <c r="BZ181" i="5"/>
  <c r="BA3" i="5"/>
  <c r="CC10" i="5"/>
  <c r="CC175" i="5"/>
  <c r="CC143" i="5"/>
  <c r="CC169" i="5"/>
  <c r="CC176" i="5"/>
  <c r="CC155" i="5"/>
  <c r="CC184" i="5"/>
  <c r="CC145" i="5"/>
  <c r="CC161" i="5"/>
  <c r="CC170" i="5"/>
  <c r="CF10" i="5"/>
  <c r="AQ3" i="5"/>
  <c r="BS181" i="5"/>
  <c r="BS134" i="5"/>
  <c r="BS112" i="5"/>
  <c r="BS170" i="5"/>
  <c r="BS155" i="5"/>
  <c r="BS140" i="5"/>
  <c r="BS175" i="5"/>
  <c r="BS168" i="5"/>
  <c r="BS184" i="5"/>
  <c r="BS10" i="5"/>
  <c r="BS183" i="5"/>
  <c r="BS145" i="5"/>
  <c r="BS177" i="5"/>
  <c r="BS98" i="5"/>
  <c r="BS159" i="5"/>
  <c r="CF167" i="5"/>
  <c r="BZ178" i="5"/>
  <c r="BE3" i="5"/>
  <c r="CG142" i="5"/>
  <c r="AB138" i="7" s="1" a="1"/>
  <c r="CG159" i="5"/>
  <c r="AB155" i="7" s="1" a="1"/>
  <c r="CG167" i="5"/>
  <c r="AB163" i="7" s="1" a="1"/>
  <c r="CG145" i="5"/>
  <c r="AB141" i="7" s="1" a="1"/>
  <c r="CG180" i="5"/>
  <c r="AB176" i="7" s="1" a="1"/>
  <c r="CG174" i="5"/>
  <c r="AB170" i="7" s="1" a="1"/>
  <c r="AH3" i="5"/>
  <c r="BJ10" i="5"/>
  <c r="BJ183" i="5"/>
  <c r="BJ171" i="5"/>
  <c r="BJ159" i="5"/>
  <c r="BJ150" i="5"/>
  <c r="BJ164" i="5"/>
  <c r="BJ158" i="5"/>
  <c r="BJ139" i="5"/>
  <c r="BJ174" i="5"/>
  <c r="BH10" i="5"/>
  <c r="CG10" i="5"/>
  <c r="BH174" i="5"/>
  <c r="BH157" i="5"/>
  <c r="BH176" i="5"/>
  <c r="BH182" i="5"/>
  <c r="BH180" i="5"/>
  <c r="BH162" i="5"/>
  <c r="BH153" i="5"/>
  <c r="BH164" i="5"/>
  <c r="BH149" i="5"/>
  <c r="BH131" i="5"/>
  <c r="AD8" i="7" a="1"/>
  <c r="BS28" i="5"/>
  <c r="CF27" i="5"/>
  <c r="BS21" i="5"/>
  <c r="CF47" i="5"/>
  <c r="BS63" i="5"/>
  <c r="BS19" i="5"/>
  <c r="CF21" i="5"/>
  <c r="CF39" i="5"/>
  <c r="BS56" i="5"/>
  <c r="CF60" i="5"/>
  <c r="CF33" i="5"/>
  <c r="BZ86" i="5"/>
  <c r="BZ54" i="5"/>
  <c r="BS83" i="5"/>
  <c r="BS130" i="5"/>
  <c r="BZ137" i="5"/>
  <c r="BZ35" i="5"/>
  <c r="BZ77" i="5"/>
  <c r="CF79" i="5"/>
  <c r="CC111" i="5"/>
  <c r="CC127" i="5"/>
  <c r="BZ68" i="5"/>
  <c r="BS70" i="5"/>
  <c r="CC72" i="5"/>
  <c r="BZ79" i="5"/>
  <c r="BZ67" i="5"/>
  <c r="CF69" i="5"/>
  <c r="BZ41" i="5"/>
  <c r="CF59" i="5"/>
  <c r="BZ73" i="5"/>
  <c r="CC60" i="5"/>
  <c r="BJ75" i="5"/>
  <c r="BS84" i="5"/>
  <c r="BJ92" i="5"/>
  <c r="BH107" i="5"/>
  <c r="BS111" i="5"/>
  <c r="BZ123" i="5"/>
  <c r="CC125" i="5"/>
  <c r="BJ134" i="5"/>
  <c r="CF87" i="5"/>
  <c r="BS103" i="5"/>
  <c r="CF117" i="5"/>
  <c r="BJ120" i="5"/>
  <c r="BJ135" i="5"/>
  <c r="CC151" i="5"/>
  <c r="BS167" i="5"/>
  <c r="BS182" i="5"/>
  <c r="BZ98" i="5"/>
  <c r="BS117" i="5"/>
  <c r="BS120" i="5"/>
  <c r="CF127" i="5"/>
  <c r="BS135" i="5"/>
  <c r="CG141" i="5"/>
  <c r="AB137" i="7" s="1" a="1"/>
  <c r="BZ146" i="5"/>
  <c r="CG155" i="5"/>
  <c r="AB151" i="7" s="1" a="1"/>
  <c r="BZ169" i="5"/>
  <c r="CF172" i="5"/>
  <c r="CF75" i="5"/>
  <c r="BJ102" i="5"/>
  <c r="CC114" i="5"/>
  <c r="BJ143" i="5"/>
  <c r="BS146" i="5"/>
  <c r="BJ155" i="5"/>
  <c r="CG172" i="5"/>
  <c r="AB168" i="7" s="1" a="1"/>
  <c r="CG184" i="5"/>
  <c r="AB180" i="7" s="1" a="1"/>
  <c r="CC76" i="5"/>
  <c r="BH99" i="5"/>
  <c r="BZ107" i="5"/>
  <c r="CF109" i="5"/>
  <c r="BZ116" i="5"/>
  <c r="BJ73" i="5"/>
  <c r="CF96" i="5"/>
  <c r="CF99" i="5"/>
  <c r="BS116" i="5"/>
  <c r="CC71" i="5"/>
  <c r="BZ131" i="5"/>
  <c r="CG81" i="5"/>
  <c r="AB77" i="7" s="1" a="1"/>
  <c r="BS91" i="5"/>
  <c r="BJ96" i="5"/>
  <c r="BJ106" i="5"/>
  <c r="CG135" i="5"/>
  <c r="AB131" i="7" s="1" a="1"/>
  <c r="BH141" i="5"/>
  <c r="BZ147" i="5"/>
  <c r="CF149" i="5"/>
  <c r="BJ162" i="5"/>
  <c r="CF166" i="5"/>
  <c r="CC171" i="5"/>
  <c r="BS174" i="5"/>
  <c r="CG176" i="5"/>
  <c r="AB172" i="7" s="1" a="1"/>
  <c r="BJ182" i="5"/>
  <c r="CG186" i="5"/>
  <c r="AB182" i="7" s="1" a="1"/>
  <c r="BS189" i="5"/>
  <c r="CF151" i="5"/>
  <c r="CF189" i="5"/>
  <c r="BJ154" i="5"/>
  <c r="BZ160" i="5"/>
  <c r="BH163" i="5"/>
  <c r="CG165" i="5"/>
  <c r="AB161" i="7" s="1" a="1"/>
  <c r="CF170" i="5"/>
  <c r="CC178" i="5"/>
  <c r="CC188" i="5"/>
  <c r="CF145" i="5"/>
  <c r="BJ148" i="5"/>
  <c r="CC152" i="5"/>
  <c r="BZ165" i="5"/>
  <c r="CG164" i="5"/>
  <c r="AB160" i="7" s="1" a="1"/>
  <c r="BJ142" i="5"/>
  <c r="CG119" i="5"/>
  <c r="AB115" i="7" s="1" a="1"/>
  <c r="CG171" i="5"/>
  <c r="AB167" i="7" s="1" a="1"/>
  <c r="BK10" i="5"/>
  <c r="AW3" i="5"/>
  <c r="BY174" i="5"/>
  <c r="BY186" i="5"/>
  <c r="BY185" i="5"/>
  <c r="BY171" i="5"/>
  <c r="BY142" i="5"/>
  <c r="BY159" i="5"/>
  <c r="BY148" i="5"/>
  <c r="BY180" i="5"/>
  <c r="BY163" i="5"/>
  <c r="BY183" i="5"/>
  <c r="BK181" i="5"/>
  <c r="BS172" i="5"/>
  <c r="CF180" i="5"/>
  <c r="AY3" i="5"/>
  <c r="CA168" i="5"/>
  <c r="CA170" i="5"/>
  <c r="CA155" i="5"/>
  <c r="CA140" i="5"/>
  <c r="CA143" i="5"/>
  <c r="CA184" i="5"/>
  <c r="CA185" i="5"/>
  <c r="CA178" i="5"/>
  <c r="CA132" i="5"/>
  <c r="CA145" i="5"/>
  <c r="CA160" i="5"/>
  <c r="CA161" i="5"/>
  <c r="CA186" i="5"/>
  <c r="CA177" i="5"/>
  <c r="CA154" i="5"/>
  <c r="CA125" i="5"/>
  <c r="CA165" i="5"/>
  <c r="BS26" i="5"/>
  <c r="BS30" i="5"/>
  <c r="CF34" i="5"/>
  <c r="BS45" i="5"/>
  <c r="BS64" i="5"/>
  <c r="BS13" i="5"/>
  <c r="CF17" i="5"/>
  <c r="CF41" i="5"/>
  <c r="BZ63" i="5"/>
  <c r="CF65" i="5"/>
  <c r="BS24" i="5"/>
  <c r="BS75" i="5"/>
  <c r="BS89" i="5"/>
  <c r="CF110" i="5"/>
  <c r="BZ130" i="5"/>
  <c r="BZ31" i="5"/>
  <c r="BZ52" i="5"/>
  <c r="BZ83" i="5"/>
  <c r="CF85" i="5"/>
  <c r="CF122" i="5"/>
  <c r="CF49" i="5"/>
  <c r="BS54" i="5"/>
  <c r="BZ56" i="5"/>
  <c r="CF58" i="5"/>
  <c r="BZ91" i="5"/>
  <c r="BS121" i="5"/>
  <c r="CF125" i="5"/>
  <c r="CF28" i="5"/>
  <c r="CF51" i="5"/>
  <c r="BS68" i="5"/>
  <c r="BZ82" i="5"/>
  <c r="CF46" i="5"/>
  <c r="BZ65" i="5"/>
  <c r="BS46" i="5"/>
  <c r="CC58" i="5"/>
  <c r="CC63" i="5"/>
  <c r="CF72" i="5"/>
  <c r="BZ89" i="5"/>
  <c r="CC97" i="5"/>
  <c r="BS102" i="5"/>
  <c r="BZ111" i="5"/>
  <c r="CF113" i="5"/>
  <c r="CF118" i="5"/>
  <c r="CF78" i="5"/>
  <c r="CF105" i="5"/>
  <c r="BS147" i="5"/>
  <c r="BJ161" i="5"/>
  <c r="BH175" i="5"/>
  <c r="BZ182" i="5"/>
  <c r="BZ85" i="5"/>
  <c r="CF137" i="5"/>
  <c r="BS161" i="5"/>
  <c r="CF73" i="5"/>
  <c r="BZ97" i="5"/>
  <c r="BJ100" i="5"/>
  <c r="CC133" i="5"/>
  <c r="BS152" i="5"/>
  <c r="CC162" i="5"/>
  <c r="CC167" i="5"/>
  <c r="BJ188" i="5"/>
  <c r="CC74" i="5"/>
  <c r="BH86" i="5"/>
  <c r="CG107" i="5"/>
  <c r="AB103" i="7" s="1" a="1"/>
  <c r="CG116" i="5"/>
  <c r="AB112" i="7" s="1" a="1"/>
  <c r="BJ112" i="5"/>
  <c r="BH72" i="5"/>
  <c r="BJ84" i="5"/>
  <c r="CC110" i="5"/>
  <c r="BZ129" i="5"/>
  <c r="BJ94" i="5"/>
  <c r="CF103" i="5"/>
  <c r="BS79" i="5"/>
  <c r="BZ81" i="5"/>
  <c r="CF93" i="5"/>
  <c r="CC122" i="5"/>
  <c r="CG128" i="5"/>
  <c r="AB124" i="7" s="1" a="1"/>
  <c r="BZ133" i="5"/>
  <c r="BJ157" i="5"/>
  <c r="BJ185" i="5"/>
  <c r="CF177" i="5"/>
  <c r="CF187" i="5"/>
  <c r="BH123" i="5"/>
  <c r="CG151" i="5"/>
  <c r="AB147" i="7" s="1" a="1"/>
  <c r="CG160" i="5"/>
  <c r="AB156" i="7" s="1" a="1"/>
  <c r="CG168" i="5"/>
  <c r="AB164" i="7" s="1" a="1"/>
  <c r="BZ189" i="5"/>
  <c r="BJ163" i="5"/>
  <c r="BS165" i="5"/>
  <c r="BS125" i="5"/>
  <c r="CF139" i="5"/>
  <c r="CG144" i="5"/>
  <c r="AB140" i="7" s="1" a="1"/>
  <c r="AI3" i="5"/>
  <c r="BK172" i="5"/>
  <c r="BK174" i="5"/>
  <c r="BK183" i="5"/>
  <c r="BK159" i="5"/>
  <c r="BK139" i="5"/>
  <c r="BK186" i="5"/>
  <c r="BK147" i="5"/>
  <c r="BK164" i="5"/>
  <c r="BK170" i="5"/>
  <c r="BK155" i="5"/>
  <c r="BK114" i="5"/>
  <c r="BK140" i="5"/>
  <c r="BK148" i="5"/>
  <c r="BK184" i="5"/>
  <c r="BK145" i="5"/>
  <c r="CC157" i="5"/>
  <c r="CG183" i="5"/>
  <c r="AB179" i="7" s="1" a="1"/>
  <c r="BJ170" i="5"/>
  <c r="AM3" i="5"/>
  <c r="BO175" i="5"/>
  <c r="BO169" i="5"/>
  <c r="BO178" i="5"/>
  <c r="BO157" i="5"/>
  <c r="BO126" i="5"/>
  <c r="BO10" i="5"/>
  <c r="BO141" i="5"/>
  <c r="BO166" i="5"/>
  <c r="BO182" i="5"/>
  <c r="BO189" i="5"/>
  <c r="BO158" i="5"/>
  <c r="BO152" i="5"/>
  <c r="BZ14" i="5"/>
  <c r="CF16" i="5"/>
  <c r="BZ30" i="5"/>
  <c r="BZ45" i="5"/>
  <c r="BZ64" i="5"/>
  <c r="CF38" i="5"/>
  <c r="BS53" i="5"/>
  <c r="CF57" i="5"/>
  <c r="BS11" i="5"/>
  <c r="CC61" i="5"/>
  <c r="CF14" i="5"/>
  <c r="CF24" i="5"/>
  <c r="CF26" i="5"/>
  <c r="CC17" i="5"/>
  <c r="CF42" i="5"/>
  <c r="BS61" i="5"/>
  <c r="BZ43" i="5"/>
  <c r="CC51" i="5"/>
  <c r="BZ29" i="5"/>
  <c r="CC36" i="5"/>
  <c r="BS50" i="5"/>
  <c r="BZ88" i="5"/>
  <c r="BH103" i="5"/>
  <c r="BJ113" i="5"/>
  <c r="BJ118" i="5"/>
  <c r="BJ126" i="5"/>
  <c r="BJ136" i="5"/>
  <c r="CC38" i="5"/>
  <c r="BS52" i="5"/>
  <c r="BZ80" i="5"/>
  <c r="CF82" i="5"/>
  <c r="CC89" i="5"/>
  <c r="CF107" i="5"/>
  <c r="BJ117" i="5"/>
  <c r="BZ121" i="5"/>
  <c r="BZ24" i="5"/>
  <c r="BZ47" i="5"/>
  <c r="CG49" i="5"/>
  <c r="AB45" i="7" s="1" a="1"/>
  <c r="BS71" i="5"/>
  <c r="BJ76" i="5"/>
  <c r="CG82" i="5"/>
  <c r="AB78" i="7" s="1" a="1"/>
  <c r="BZ49" i="5"/>
  <c r="BZ44" i="5"/>
  <c r="BS49" i="5"/>
  <c r="BS44" i="5"/>
  <c r="BZ46" i="5"/>
  <c r="CF48" i="5"/>
  <c r="BZ62" i="5"/>
  <c r="BS67" i="5"/>
  <c r="BH45" i="5"/>
  <c r="BS73" i="5"/>
  <c r="BZ75" i="5"/>
  <c r="BJ78" i="5"/>
  <c r="CC82" i="5"/>
  <c r="CC87" i="5"/>
  <c r="CG92" i="5"/>
  <c r="AB88" i="7" s="1" a="1"/>
  <c r="BJ95" i="5"/>
  <c r="CF136" i="5"/>
  <c r="CF95" i="5"/>
  <c r="BZ120" i="5"/>
  <c r="BZ128" i="5"/>
  <c r="BS133" i="5"/>
  <c r="BZ135" i="5"/>
  <c r="CC140" i="5"/>
  <c r="BH143" i="5"/>
  <c r="CG149" i="5"/>
  <c r="AB145" i="7" s="1" a="1"/>
  <c r="CF156" i="5"/>
  <c r="BS163" i="5"/>
  <c r="BH188" i="5"/>
  <c r="CC94" i="5"/>
  <c r="BS128" i="5"/>
  <c r="BS149" i="5"/>
  <c r="BS156" i="5"/>
  <c r="BH168" i="5"/>
  <c r="BS173" i="5"/>
  <c r="BJ178" i="5"/>
  <c r="CF184" i="5"/>
  <c r="CC189" i="5"/>
  <c r="CC88" i="5"/>
  <c r="CG97" i="5"/>
  <c r="AB93" i="7" s="1" a="1"/>
  <c r="BZ102" i="5"/>
  <c r="BH121" i="5"/>
  <c r="BZ143" i="5"/>
  <c r="BZ152" i="5"/>
  <c r="BZ155" i="5"/>
  <c r="CF160" i="5"/>
  <c r="CF165" i="5"/>
  <c r="CG175" i="5"/>
  <c r="AB171" i="7" s="1" a="1"/>
  <c r="BS178" i="5"/>
  <c r="BH183" i="5"/>
  <c r="BS80" i="5"/>
  <c r="BS82" i="5"/>
  <c r="CF86" i="5"/>
  <c r="BS107" i="5"/>
  <c r="BH126" i="5"/>
  <c r="CG96" i="5"/>
  <c r="AB92" i="7" s="1" a="1"/>
  <c r="BZ96" i="5"/>
  <c r="BZ106" i="5"/>
  <c r="BJ111" i="5"/>
  <c r="BS96" i="5"/>
  <c r="CC104" i="5"/>
  <c r="CF138" i="5"/>
  <c r="BH146" i="5"/>
  <c r="BZ162" i="5"/>
  <c r="BZ167" i="5"/>
  <c r="CF169" i="5"/>
  <c r="CG148" i="5"/>
  <c r="AB144" i="7" s="1" a="1"/>
  <c r="BJ151" i="5"/>
  <c r="BS187" i="5"/>
  <c r="BJ147" i="5"/>
  <c r="BH144" i="5"/>
  <c r="BH173" i="5"/>
  <c r="BZ142" i="5"/>
  <c r="CC156" i="5"/>
  <c r="BS188" i="5"/>
  <c r="BH185" i="5"/>
  <c r="CF174" i="5"/>
  <c r="BJ181" i="5"/>
  <c r="BJ167" i="5"/>
  <c r="BF3" i="5"/>
  <c r="CH174" i="5"/>
  <c r="AC170" i="7" s="1" a="1"/>
  <c r="CH10" i="5"/>
  <c r="BT10" i="5"/>
  <c r="AK3" i="5"/>
  <c r="BL175" i="5"/>
  <c r="CH181" i="5"/>
  <c r="AC177" i="7" s="1" a="1"/>
  <c r="BL168" i="5"/>
  <c r="BT177" i="5"/>
  <c r="CE169" i="5"/>
  <c r="BL181" i="5"/>
  <c r="AO3" i="5"/>
  <c r="CH131" i="5"/>
  <c r="AC127" i="7" s="1" a="1"/>
  <c r="AR3" i="5"/>
  <c r="BT184" i="5"/>
  <c r="AJ3" i="5"/>
  <c r="BC3" i="5"/>
  <c r="CE10" i="5"/>
  <c r="BT175" i="5"/>
  <c r="BM175" i="5"/>
  <c r="BT181" i="5"/>
  <c r="AU3" i="5"/>
  <c r="BW10" i="5"/>
  <c r="BW178" i="5"/>
  <c r="AG3" i="5"/>
  <c r="BI10" i="5"/>
  <c r="BI185" i="5"/>
  <c r="BB3" i="5"/>
  <c r="CD10" i="5"/>
  <c r="CD182" i="5"/>
  <c r="CH187" i="5"/>
  <c r="AC183" i="7" s="1" a="1"/>
  <c r="AP3" i="5"/>
  <c r="BR172" i="5"/>
  <c r="BM10" i="5"/>
  <c r="CE158" i="5"/>
  <c r="BQ185" i="5"/>
  <c r="CH172" i="5"/>
  <c r="AC168" i="7" s="1" a="1"/>
  <c r="CE182" i="5"/>
  <c r="CH143" i="5"/>
  <c r="AC139" i="7" s="1" a="1"/>
  <c r="CH145" i="5"/>
  <c r="AC141" i="7" s="1" a="1"/>
  <c r="BL10" i="5"/>
  <c r="BL187" i="5"/>
  <c r="BR186" i="5"/>
  <c r="BM168" i="5"/>
  <c r="AS3" i="5"/>
  <c r="AZ3" i="5"/>
  <c r="CB181" i="5"/>
  <c r="CB168" i="5"/>
  <c r="CI10" i="5"/>
  <c r="AD6" i="7" s="1" a="1"/>
  <c r="A23" i="6"/>
  <c r="AC173" i="7" a="1"/>
  <c r="AD66" i="7" a="1"/>
  <c r="AD181" i="7" a="1"/>
  <c r="AD110" i="7" a="1"/>
  <c r="AD50" i="7" a="1"/>
  <c r="AD129" i="7" a="1"/>
  <c r="AD97" i="7" a="1"/>
  <c r="AD166" i="7" a="1"/>
  <c r="AB127" i="7" a="1"/>
  <c r="AD113" i="7" a="1"/>
  <c r="AD142" i="7" a="1"/>
  <c r="AB152" i="7" a="1"/>
  <c r="AD68" i="7" a="1"/>
  <c r="AD148" i="7" a="1"/>
  <c r="AD102" i="7" a="1"/>
  <c r="AD44" i="7" a="1"/>
  <c r="AD22" i="7" a="1"/>
  <c r="AD43" i="7" a="1"/>
  <c r="AD136" i="7" a="1"/>
  <c r="AD98" i="7" a="1"/>
  <c r="AD11" i="7" a="1"/>
  <c r="AD53" i="7" a="1"/>
  <c r="AD88" i="7" a="1"/>
  <c r="AD185" i="7" a="1"/>
  <c r="AD179" i="7" a="1"/>
  <c r="AD29" i="7" a="1"/>
  <c r="AD35" i="7" a="1"/>
  <c r="AD108" i="7" a="1"/>
  <c r="AD180" i="7" a="1"/>
  <c r="AD167" i="7" a="1"/>
  <c r="AD177" i="7" a="1"/>
  <c r="AD36" i="7" a="1"/>
  <c r="AD27" i="7" a="1"/>
  <c r="AD25" i="7" a="1"/>
  <c r="AD34" i="7" a="1"/>
  <c r="AD159" i="7" a="1"/>
  <c r="AD80" i="7" a="1"/>
  <c r="AD70" i="7" a="1"/>
  <c r="AD153" i="7" a="1"/>
  <c r="AB136" i="7" a="1"/>
  <c r="AB159" i="7" a="1"/>
  <c r="AB120" i="7" a="1"/>
  <c r="AB33" i="7" a="1"/>
  <c r="AB111" i="7" a="1"/>
  <c r="AB185" i="7" a="1"/>
  <c r="AB58" i="7" a="1"/>
  <c r="AB95" i="7" a="1"/>
  <c r="AB86" i="7" a="1"/>
  <c r="AD133" i="7" a="1"/>
  <c r="AD112" i="7" a="1"/>
  <c r="AD114" i="7" a="1"/>
  <c r="AD30" i="7" a="1"/>
  <c r="AD13" i="7" a="1"/>
  <c r="AD131" i="7" a="1"/>
  <c r="AD57" i="7" a="1"/>
  <c r="AD111" i="7" a="1"/>
  <c r="AD183" i="7" a="1"/>
  <c r="AD76" i="7" a="1"/>
  <c r="AD31" i="7" a="1"/>
  <c r="AD144" i="7" a="1"/>
  <c r="AD150" i="7" a="1"/>
  <c r="AD178" i="7" a="1"/>
  <c r="AD48" i="7" a="1"/>
  <c r="AD151" i="7" a="1"/>
  <c r="AD89" i="7" a="1"/>
  <c r="A20" i="6"/>
  <c r="AD40" i="7" a="1"/>
  <c r="AD32" i="7" a="1"/>
  <c r="AD37" i="7" a="1"/>
  <c r="AD140" i="7" a="1"/>
  <c r="AD146" i="7" a="1"/>
  <c r="AD74" i="7" a="1"/>
  <c r="AD46" i="7" a="1"/>
  <c r="AD149" i="7" a="1"/>
  <c r="AD85" i="7" a="1"/>
  <c r="AB49" i="7" a="1"/>
  <c r="AB41" i="7" a="1"/>
  <c r="AB181" i="7" a="1"/>
  <c r="AB89" i="7" a="1"/>
  <c r="AB51" i="7" a="1"/>
  <c r="AB43" i="7" a="1"/>
  <c r="AB82" i="7" a="1"/>
  <c r="AB166" i="7" a="1"/>
  <c r="AB134" i="7" a="1"/>
  <c r="AB118" i="7" a="1"/>
  <c r="AB72" i="7" a="1"/>
  <c r="AB56" i="7" a="1"/>
  <c r="AB19" i="7" a="1"/>
  <c r="AB40" i="7" a="1"/>
  <c r="AB173" i="7" a="1"/>
  <c r="AB157" i="7" a="1"/>
  <c r="AB125" i="7" a="1"/>
  <c r="AB109" i="7" a="1"/>
  <c r="AB183" i="7" a="1"/>
  <c r="AB22" i="7" a="1"/>
  <c r="AB177" i="7" a="1"/>
  <c r="AB81" i="7" a="1"/>
  <c r="AB47" i="7" a="1"/>
  <c r="AB39" i="7" a="1"/>
  <c r="AB148" i="7" a="1"/>
  <c r="AB132" i="7" a="1"/>
  <c r="AB100" i="7" a="1"/>
  <c r="AB70" i="7" a="1"/>
  <c r="AB54" i="7" a="1"/>
  <c r="AB17" i="7" a="1"/>
  <c r="AB38" i="7" a="1"/>
  <c r="AB139" i="7" a="1"/>
  <c r="AB123" i="7" a="1"/>
  <c r="AB107" i="7" a="1"/>
  <c r="AB91" i="7" a="1"/>
  <c r="AB37" i="7" a="1"/>
  <c r="AB83" i="7" a="1"/>
  <c r="AB73" i="7" a="1"/>
  <c r="AB16" i="7" a="1"/>
  <c r="AB35" i="7" a="1"/>
  <c r="AB74" i="7" a="1"/>
  <c r="AB162" i="7" a="1"/>
  <c r="AB146" i="7" a="1"/>
  <c r="AB130" i="7" a="1"/>
  <c r="AB114" i="7" a="1"/>
  <c r="AB98" i="7" a="1"/>
  <c r="AB68" i="7" a="1"/>
  <c r="AB52" i="7" a="1"/>
  <c r="AB15" i="7" a="1"/>
  <c r="AB36" i="7" a="1"/>
  <c r="AB169" i="7" a="1"/>
  <c r="AB121" i="7" a="1"/>
  <c r="AB34" i="7" a="1"/>
  <c r="AB135" i="7" a="1"/>
  <c r="AB10" i="7" a="1"/>
  <c r="AB11" i="7" a="1"/>
  <c r="AB25" i="7" a="1"/>
  <c r="AB69" i="7" a="1"/>
  <c r="AB12" i="7" a="1"/>
  <c r="AB66" i="7" a="1"/>
  <c r="AB50" i="7" a="1"/>
  <c r="AB65" i="7" a="1"/>
  <c r="AB142" i="7" a="1"/>
  <c r="AB110" i="7" a="1"/>
  <c r="AB64" i="7" a="1"/>
  <c r="AB32" i="7" a="1"/>
  <c r="AB133" i="7" a="1"/>
  <c r="AB24" i="7" a="1"/>
  <c r="AB84" i="7" a="1"/>
  <c r="AB184" i="7" a="1"/>
  <c r="AB61" i="7" a="1"/>
  <c r="AB63" i="7" a="1"/>
  <c r="AB18" i="7" a="1"/>
  <c r="AB62" i="7" a="1"/>
  <c r="AB46" i="7" a="1"/>
  <c r="AB9" i="7" a="1"/>
  <c r="AB30" i="7" a="1"/>
  <c r="AB87" i="7" a="1"/>
  <c r="AB75" i="7" a="1"/>
  <c r="AB71" i="7" a="1"/>
  <c r="AB31" i="7" a="1"/>
  <c r="AB128" i="7" a="1"/>
  <c r="AB96" i="7" a="1"/>
  <c r="AB13" i="7" a="1"/>
  <c r="AB79" i="7" a="1"/>
  <c r="AB6" i="7" a="1"/>
  <c r="AB67" i="7" a="1"/>
  <c r="AB27" i="7" a="1"/>
  <c r="AB126" i="7" a="1"/>
  <c r="AB94" i="7" a="1"/>
  <c r="AB48" i="7" a="1"/>
  <c r="AB165" i="7" a="1"/>
  <c r="AB149" i="7" a="1"/>
  <c r="AB117" i="7" a="1"/>
  <c r="AB101" i="7" a="1"/>
  <c r="AB14" i="7" a="1"/>
  <c r="AB76" i="7" a="1"/>
  <c r="AB57" i="7" a="1"/>
  <c r="AB59" i="7" a="1"/>
  <c r="AB154" i="7" a="1"/>
  <c r="AB122" i="7" a="1"/>
  <c r="AB106" i="7" a="1"/>
  <c r="AB90" i="7" a="1"/>
  <c r="AB60" i="7" a="1"/>
  <c r="AB44" i="7" a="1"/>
  <c r="AB7" i="7" a="1"/>
  <c r="AB28" i="7" a="1"/>
  <c r="AB129" i="7" a="1"/>
  <c r="AB113" i="7" a="1"/>
  <c r="AB97" i="7" a="1"/>
  <c r="AD161" i="7" a="1"/>
  <c r="AD117" i="7" a="1"/>
  <c r="AD55" i="7" a="1"/>
  <c r="AD83" i="7" a="1"/>
  <c r="AD51" i="7" a="1"/>
  <c r="AD24" i="7" a="1"/>
  <c r="AD45" i="7" a="1"/>
  <c r="AD175" i="7" a="1"/>
  <c r="AD28" i="7" a="1"/>
  <c r="AD172" i="7" a="1"/>
  <c r="AD104" i="7" a="1"/>
  <c r="AD138" i="7" a="1"/>
  <c r="AD176" i="7" a="1"/>
  <c r="AD64" i="7" a="1"/>
  <c r="AD9" i="7" a="1"/>
  <c r="AD137" i="7" a="1"/>
  <c r="AD105" i="7" a="1"/>
  <c r="AD73" i="7" a="1"/>
  <c r="AD84" i="7" a="1"/>
  <c r="AD152" i="7" a="1"/>
  <c r="AD100" i="7" a="1"/>
  <c r="AD118" i="7" a="1"/>
  <c r="AD86" i="7" a="1"/>
  <c r="AD54" i="7" a="1"/>
  <c r="AD169" i="7" a="1"/>
  <c r="AD135" i="7" a="1"/>
  <c r="AD103" i="7" a="1"/>
  <c r="AD69" i="7" a="1"/>
  <c r="AD127" i="7" a="1"/>
  <c r="AD95" i="7" a="1"/>
  <c r="AD71" i="7" a="1"/>
  <c r="AD20" i="7" a="1"/>
  <c r="AD39" i="7" a="1"/>
  <c r="AD33" i="7" a="1"/>
  <c r="AD132" i="7" a="1"/>
  <c r="AD162" i="7" a="1"/>
  <c r="AD106" i="7" a="1"/>
  <c r="AD23" i="7" a="1"/>
  <c r="AD52" i="7" a="1"/>
  <c r="AD7" i="7" a="1"/>
  <c r="AD147" i="7" a="1"/>
  <c r="AD115" i="7" a="1"/>
  <c r="AD87" i="7" a="1"/>
  <c r="AD67" i="7" a="1"/>
  <c r="AD168" i="7" a="1"/>
  <c r="AD120" i="7" a="1"/>
  <c r="AD174" i="7" a="1"/>
  <c r="AD134" i="7" a="1"/>
  <c r="AD184" i="7" a="1"/>
  <c r="AD42" i="7" a="1"/>
  <c r="AD62" i="7" a="1"/>
  <c r="AD17" i="7" a="1"/>
  <c r="AD165" i="7" a="1"/>
  <c r="AD145" i="7" a="1"/>
  <c r="AD121" i="7" a="1"/>
  <c r="AD101" i="7" a="1"/>
  <c r="AD81" i="7" a="1"/>
  <c r="AD61" i="7" a="1"/>
  <c r="AD18" i="7" a="1"/>
  <c r="AD164" i="7" a="1"/>
  <c r="AD116" i="7" a="1"/>
  <c r="AD170" i="7" a="1"/>
  <c r="AD130" i="7" a="1"/>
  <c r="AD182" i="7" a="1"/>
  <c r="AD38" i="7" a="1"/>
  <c r="AD60" i="7" a="1"/>
  <c r="AD15" i="7" a="1"/>
  <c r="AD163" i="7" a="1"/>
  <c r="AD143" i="7" a="1"/>
  <c r="AD119" i="7" a="1"/>
  <c r="AD99" i="7" a="1"/>
  <c r="AD79" i="7" a="1"/>
  <c r="AD59" i="7" a="1"/>
  <c r="AD12" i="7" a="1"/>
  <c r="AD16" i="7" a="1"/>
  <c r="AD14" i="7" a="1"/>
  <c r="AD160" i="7" a="1"/>
  <c r="AD128" i="7" a="1"/>
  <c r="AD96" i="7" a="1"/>
  <c r="AD158" i="7" a="1"/>
  <c r="AD126" i="7" a="1"/>
  <c r="AD94" i="7" a="1"/>
  <c r="AD82" i="7" a="1"/>
  <c r="AD26" i="7" a="1"/>
  <c r="AD58" i="7" a="1"/>
  <c r="AD21" i="7" a="1"/>
  <c r="AD173" i="7" a="1"/>
  <c r="AD157" i="7" a="1"/>
  <c r="AD141" i="7" a="1"/>
  <c r="AD125" i="7" a="1"/>
  <c r="AD109" i="7" a="1"/>
  <c r="AD93" i="7" a="1"/>
  <c r="AD77" i="7" a="1"/>
  <c r="AD65" i="7" a="1"/>
  <c r="AD49" i="7" a="1"/>
  <c r="AD10" i="7" a="1"/>
  <c r="AD156" i="7" a="1"/>
  <c r="AD124" i="7" a="1"/>
  <c r="AD92" i="7" a="1"/>
  <c r="AD154" i="7" a="1"/>
  <c r="AD122" i="7" a="1"/>
  <c r="AD90" i="7" a="1"/>
  <c r="AD78" i="7" a="1"/>
  <c r="AD72" i="7" a="1"/>
  <c r="AD56" i="7" a="1"/>
  <c r="AD19" i="7" a="1"/>
  <c r="AD171" i="7" a="1"/>
  <c r="AD155" i="7" a="1"/>
  <c r="AD139" i="7" a="1"/>
  <c r="AD123" i="7" a="1"/>
  <c r="AD107" i="7" a="1"/>
  <c r="AD91" i="7" a="1"/>
  <c r="AD75" i="7" a="1"/>
  <c r="AD63" i="7" a="1"/>
  <c r="AD47" i="7" a="1"/>
  <c r="BV4" i="5" l="1"/>
  <c r="BN3" i="5"/>
  <c r="BN4" i="5"/>
  <c r="BR3" i="5"/>
  <c r="BQ4" i="5"/>
  <c r="BP4" i="5"/>
  <c r="CB4" i="5"/>
  <c r="BU3" i="5"/>
  <c r="BR4" i="5"/>
  <c r="BQ3" i="5"/>
  <c r="D29" i="6" a="1"/>
  <c r="D30" i="6" s="1"/>
  <c r="D31" i="6" s="1"/>
  <c r="AA64" i="7" s="1" a="1"/>
  <c r="BE64" i="7" s="1"/>
  <c r="BX4" i="5"/>
  <c r="CA4" i="5"/>
  <c r="CA3" i="5"/>
  <c r="BY4" i="5"/>
  <c r="D3" i="6" a="1"/>
  <c r="M3" i="6" s="1"/>
  <c r="BV3" i="5"/>
  <c r="CF3" i="5"/>
  <c r="CF4" i="5"/>
  <c r="BU4" i="5"/>
  <c r="BL3" i="5"/>
  <c r="BL4" i="5"/>
  <c r="BT4" i="5"/>
  <c r="BT3" i="5"/>
  <c r="BK3" i="5"/>
  <c r="BK4" i="5"/>
  <c r="BX3" i="5"/>
  <c r="BM4" i="5"/>
  <c r="BM3" i="5"/>
  <c r="BI4" i="5"/>
  <c r="BI3" i="5"/>
  <c r="BP3" i="5"/>
  <c r="CG3" i="5"/>
  <c r="CG4" i="5"/>
  <c r="BJ4" i="5"/>
  <c r="BJ3" i="5"/>
  <c r="BZ3" i="5"/>
  <c r="BZ4" i="5"/>
  <c r="BY3" i="5"/>
  <c r="BS3" i="5"/>
  <c r="BS4" i="5"/>
  <c r="CB3" i="5"/>
  <c r="CI3" i="5"/>
  <c r="CI4" i="5"/>
  <c r="CH3" i="5"/>
  <c r="CH4" i="5"/>
  <c r="AC6" i="7" a="1"/>
  <c r="CD3" i="5"/>
  <c r="CD4" i="5"/>
  <c r="BW3" i="5"/>
  <c r="BW4" i="5"/>
  <c r="CE4" i="5"/>
  <c r="CE3" i="5"/>
  <c r="BO3" i="5"/>
  <c r="BO4" i="5"/>
  <c r="BH4" i="5"/>
  <c r="BH3" i="5"/>
  <c r="CC4" i="5"/>
  <c r="CC3" i="5"/>
  <c r="A24" i="6"/>
  <c r="X3" i="6" l="1"/>
  <c r="AA32" i="7" a="1"/>
  <c r="BE32" i="7" s="1"/>
  <c r="AA55" i="7" a="1"/>
  <c r="BE55" i="7" s="1"/>
  <c r="AA121" i="7" a="1"/>
  <c r="BE121" i="7" s="1"/>
  <c r="AA42" i="7" a="1"/>
  <c r="BE42" i="7" s="1"/>
  <c r="AA80" i="7" a="1"/>
  <c r="BE80" i="7" s="1"/>
  <c r="AA150" i="7" a="1"/>
  <c r="BE150" i="7" s="1"/>
  <c r="AA93" i="7" a="1"/>
  <c r="BE93" i="7" s="1"/>
  <c r="AA19" i="7" a="1"/>
  <c r="BE19" i="7" s="1"/>
  <c r="AA84" i="7" a="1"/>
  <c r="BE84" i="7" s="1"/>
  <c r="AA124" i="7" a="1"/>
  <c r="BE124" i="7" s="1"/>
  <c r="AA114" i="7" a="1"/>
  <c r="BE114" i="7" s="1"/>
  <c r="AA168" i="7" a="1"/>
  <c r="BE168" i="7" s="1"/>
  <c r="AA147" i="7" a="1"/>
  <c r="BE147" i="7" s="1"/>
  <c r="AA60" i="7" a="1"/>
  <c r="BE60" i="7" s="1"/>
  <c r="AA72" i="7" a="1"/>
  <c r="BE72" i="7" s="1"/>
  <c r="AA27" i="7" a="1"/>
  <c r="BE27" i="7" s="1"/>
  <c r="AA73" i="7" a="1"/>
  <c r="BE73" i="7" s="1"/>
  <c r="AA141" i="7" a="1"/>
  <c r="BE141" i="7" s="1"/>
  <c r="AA146" i="7" a="1"/>
  <c r="BE146" i="7" s="1"/>
  <c r="AA165" i="7" a="1"/>
  <c r="BE165" i="7" s="1"/>
  <c r="AA63" i="7" a="1"/>
  <c r="BE63" i="7" s="1"/>
  <c r="AA59" i="7" a="1"/>
  <c r="BE59" i="7" s="1"/>
  <c r="AA116" i="7" a="1"/>
  <c r="BE116" i="7" s="1"/>
  <c r="AA25" i="7" a="1"/>
  <c r="BE25" i="7" s="1"/>
  <c r="AA69" i="7" a="1"/>
  <c r="BE69" i="7" s="1"/>
  <c r="AA26" i="7" a="1"/>
  <c r="BE26" i="7" s="1"/>
  <c r="AA155" i="7" a="1"/>
  <c r="BE155" i="7" s="1"/>
  <c r="AA43" i="7" a="1"/>
  <c r="BE43" i="7" s="1"/>
  <c r="AA170" i="7" a="1"/>
  <c r="BE170" i="7" s="1"/>
  <c r="AA57" i="7" a="1"/>
  <c r="BE57" i="7" s="1"/>
  <c r="AA151" i="7" a="1"/>
  <c r="BE151" i="7" s="1"/>
  <c r="AA143" i="7" a="1"/>
  <c r="BE143" i="7" s="1"/>
  <c r="AA44" i="7" a="1"/>
  <c r="BE44" i="7" s="1"/>
  <c r="AA56" i="7" a="1"/>
  <c r="BE56" i="7" s="1"/>
  <c r="AA67" i="7" a="1"/>
  <c r="BE67" i="7" s="1"/>
  <c r="AA138" i="7" a="1"/>
  <c r="BE138" i="7" s="1"/>
  <c r="AA40" i="7" a="1"/>
  <c r="BE40" i="7" s="1"/>
  <c r="AA139" i="7" a="1"/>
  <c r="BE139" i="7" s="1"/>
  <c r="AA21" i="7" a="1"/>
  <c r="BE21" i="7" s="1"/>
  <c r="AA33" i="7" a="1"/>
  <c r="BE33" i="7" s="1"/>
  <c r="AA31" i="7" a="1"/>
  <c r="BE31" i="7" s="1"/>
  <c r="AA178" i="7" a="1"/>
  <c r="BE178" i="7" s="1"/>
  <c r="AA12" i="7" a="1"/>
  <c r="BE12" i="7" s="1"/>
  <c r="AA91" i="7" a="1"/>
  <c r="BE91" i="7" s="1"/>
  <c r="AA172" i="7" a="1"/>
  <c r="BE172" i="7" s="1"/>
  <c r="AA133" i="7" a="1"/>
  <c r="BE133" i="7" s="1"/>
  <c r="AA125" i="7" a="1"/>
  <c r="BE125" i="7" s="1"/>
  <c r="AA7" i="7" a="1"/>
  <c r="BE7" i="7" s="1"/>
  <c r="AA30" i="7" a="1"/>
  <c r="BE30" i="7" s="1"/>
  <c r="AA58" i="7" a="1"/>
  <c r="BE58" i="7" s="1"/>
  <c r="AA85" i="7" a="1"/>
  <c r="BE85" i="7" s="1"/>
  <c r="AA94" i="7" a="1"/>
  <c r="BE94" i="7" s="1"/>
  <c r="AA90" i="7" a="1"/>
  <c r="BE90" i="7" s="1"/>
  <c r="AA167" i="7" a="1"/>
  <c r="BE167" i="7" s="1"/>
  <c r="AA164" i="7" a="1"/>
  <c r="BE164" i="7" s="1"/>
  <c r="AA180" i="7" a="1"/>
  <c r="BE180" i="7" s="1"/>
  <c r="AA131" i="7" a="1"/>
  <c r="BE131" i="7" s="1"/>
  <c r="AA148" i="7" a="1"/>
  <c r="BE148" i="7" s="1"/>
  <c r="AA140" i="7" a="1"/>
  <c r="BE140" i="7" s="1"/>
  <c r="AA24" i="7" a="1"/>
  <c r="BE24" i="7" s="1"/>
  <c r="AA156" i="7" a="1"/>
  <c r="BE156" i="7" s="1"/>
  <c r="AA132" i="7" a="1"/>
  <c r="BE132" i="7" s="1"/>
  <c r="AA149" i="7" a="1"/>
  <c r="BE149" i="7" s="1"/>
  <c r="AA14" i="7" a="1"/>
  <c r="BE14" i="7" s="1"/>
  <c r="AA98" i="7" a="1"/>
  <c r="BE98" i="7" s="1"/>
  <c r="AA145" i="7" a="1"/>
  <c r="BE145" i="7" s="1"/>
  <c r="AA52" i="7" a="1"/>
  <c r="BE52" i="7" s="1"/>
  <c r="AA137" i="7" a="1"/>
  <c r="BE137" i="7" s="1"/>
  <c r="AA50" i="7" a="1"/>
  <c r="BE50" i="7" s="1"/>
  <c r="AA142" i="7" a="1"/>
  <c r="BE142" i="7" s="1"/>
  <c r="AA163" i="7" a="1"/>
  <c r="BE163" i="7" s="1"/>
  <c r="AA48" i="7" a="1"/>
  <c r="BE48" i="7" s="1"/>
  <c r="AA78" i="7" a="1"/>
  <c r="BE78" i="7" s="1"/>
  <c r="AA183" i="7" a="1"/>
  <c r="BE183" i="7" s="1"/>
  <c r="AA61" i="7" a="1"/>
  <c r="BE61" i="7" s="1"/>
  <c r="AA6" i="7" a="1"/>
  <c r="BE6" i="7" s="1"/>
  <c r="AA130" i="7" a="1"/>
  <c r="BE130" i="7" s="1"/>
  <c r="AA68" i="7" a="1"/>
  <c r="BE68" i="7" s="1"/>
  <c r="AA66" i="7" a="1"/>
  <c r="BE66" i="7" s="1"/>
  <c r="AA100" i="7" a="1"/>
  <c r="BE100" i="7" s="1"/>
  <c r="AA118" i="7" a="1"/>
  <c r="BE118" i="7" s="1"/>
  <c r="AA120" i="7" a="1"/>
  <c r="BE120" i="7" s="1"/>
  <c r="AA8" i="7" a="1"/>
  <c r="BE8" i="7" s="1"/>
  <c r="AA70" i="7" a="1"/>
  <c r="BE70" i="7" s="1"/>
  <c r="AA15" i="7" a="1"/>
  <c r="BE15" i="7" s="1"/>
  <c r="AA184" i="7" a="1"/>
  <c r="BE184" i="7" s="1"/>
  <c r="AA13" i="7" a="1"/>
  <c r="BE13" i="7" s="1"/>
  <c r="AA110" i="7" a="1"/>
  <c r="BE110" i="7" s="1"/>
  <c r="AA161" i="7" a="1"/>
  <c r="BE161" i="7" s="1"/>
  <c r="AA35" i="7" a="1"/>
  <c r="BE35" i="7" s="1"/>
  <c r="AA99" i="7" a="1"/>
  <c r="BE99" i="7" s="1"/>
  <c r="AA11" i="7" a="1"/>
  <c r="BE11" i="7" s="1"/>
  <c r="AA108" i="7" a="1"/>
  <c r="BE108" i="7" s="1"/>
  <c r="AA103" i="7" a="1"/>
  <c r="BE103" i="7" s="1"/>
  <c r="AA53" i="7" a="1"/>
  <c r="BE53" i="7" s="1"/>
  <c r="AA45" i="7" a="1"/>
  <c r="BE45" i="7" s="1"/>
  <c r="AA113" i="7" a="1"/>
  <c r="BE113" i="7" s="1"/>
  <c r="AA65" i="7" a="1"/>
  <c r="BE65" i="7" s="1"/>
  <c r="AA144" i="7" a="1"/>
  <c r="BE144" i="7" s="1"/>
  <c r="AA49" i="7" a="1"/>
  <c r="BE49" i="7" s="1"/>
  <c r="AA134" i="7" a="1"/>
  <c r="BE134" i="7" s="1"/>
  <c r="AA38" i="7" a="1"/>
  <c r="BE38" i="7" s="1"/>
  <c r="AA81" i="7" a="1"/>
  <c r="BE81" i="7" s="1"/>
  <c r="AA36" i="7" a="1"/>
  <c r="BE36" i="7" s="1"/>
  <c r="AA77" i="7" a="1"/>
  <c r="BE77" i="7" s="1"/>
  <c r="AA34" i="7" a="1"/>
  <c r="BE34" i="7" s="1"/>
  <c r="AA41" i="7" a="1"/>
  <c r="BE41" i="7" s="1"/>
  <c r="AA89" i="7" a="1"/>
  <c r="BE89" i="7" s="1"/>
  <c r="AA54" i="7" a="1"/>
  <c r="BE54" i="7" s="1"/>
  <c r="AA95" i="7" a="1"/>
  <c r="BE95" i="7" s="1"/>
  <c r="AA136" i="7" a="1"/>
  <c r="BE136" i="7" s="1"/>
  <c r="AA119" i="7" a="1"/>
  <c r="BE119" i="7" s="1"/>
  <c r="AA37" i="7" a="1"/>
  <c r="BE37" i="7" s="1"/>
  <c r="AA87" i="7" a="1"/>
  <c r="BE87" i="7" s="1"/>
  <c r="AA112" i="7" a="1"/>
  <c r="BE112" i="7" s="1"/>
  <c r="AA83" i="7" a="1"/>
  <c r="BE83" i="7" s="1"/>
  <c r="AA88" i="7" a="1"/>
  <c r="BE88" i="7" s="1"/>
  <c r="AA71" i="7" a="1"/>
  <c r="BE71" i="7" s="1"/>
  <c r="S3" i="6"/>
  <c r="H3" i="6"/>
  <c r="V3" i="6"/>
  <c r="F3" i="6"/>
  <c r="K3" i="6"/>
  <c r="J3" i="6"/>
  <c r="Q3" i="6"/>
  <c r="D3" i="6"/>
  <c r="U3" i="6"/>
  <c r="W3" i="6"/>
  <c r="O3" i="6"/>
  <c r="L3" i="6"/>
  <c r="G3" i="6"/>
  <c r="AA3" i="6"/>
  <c r="AA127" i="7" a="1"/>
  <c r="BE127" i="7" s="1"/>
  <c r="AA185" i="7" a="1"/>
  <c r="BE185" i="7" s="1"/>
  <c r="AA74" i="7" a="1"/>
  <c r="BE74" i="7" s="1"/>
  <c r="AA16" i="7" a="1"/>
  <c r="BE16" i="7" s="1"/>
  <c r="AA169" i="7" a="1"/>
  <c r="BE169" i="7" s="1"/>
  <c r="AA106" i="7" a="1"/>
  <c r="BE106" i="7" s="1"/>
  <c r="AA159" i="7" a="1"/>
  <c r="BE159" i="7" s="1"/>
  <c r="AA10" i="7" a="1"/>
  <c r="BE10" i="7" s="1"/>
  <c r="AA171" i="7" a="1"/>
  <c r="BE171" i="7" s="1"/>
  <c r="AA160" i="7" a="1"/>
  <c r="BE160" i="7" s="1"/>
  <c r="AA47" i="7" a="1"/>
  <c r="BE47" i="7" s="1"/>
  <c r="AA28" i="7" a="1"/>
  <c r="BE28" i="7" s="1"/>
  <c r="AA123" i="7" a="1"/>
  <c r="BE123" i="7" s="1"/>
  <c r="AA129" i="7" a="1"/>
  <c r="BE129" i="7" s="1"/>
  <c r="AA18" i="7" a="1"/>
  <c r="BE18" i="7" s="1"/>
  <c r="P3" i="6"/>
  <c r="Z3" i="6"/>
  <c r="AA162" i="7" a="1"/>
  <c r="BE162" i="7" s="1"/>
  <c r="AA109" i="7" a="1"/>
  <c r="BE109" i="7" s="1"/>
  <c r="AA75" i="7" a="1"/>
  <c r="BE75" i="7" s="1"/>
  <c r="AA62" i="7" a="1"/>
  <c r="BE62" i="7" s="1"/>
  <c r="AA105" i="7" a="1"/>
  <c r="BE105" i="7" s="1"/>
  <c r="AA39" i="7" a="1"/>
  <c r="BE39" i="7" s="1"/>
  <c r="AA97" i="7" a="1"/>
  <c r="BE97" i="7" s="1"/>
  <c r="AA128" i="7" a="1"/>
  <c r="BE128" i="7" s="1"/>
  <c r="AA115" i="7" a="1"/>
  <c r="BE115" i="7" s="1"/>
  <c r="AA107" i="7" a="1"/>
  <c r="BE107" i="7" s="1"/>
  <c r="AA153" i="7" a="1"/>
  <c r="BE153" i="7" s="1"/>
  <c r="AA152" i="7" a="1"/>
  <c r="BE152" i="7" s="1"/>
  <c r="AA182" i="7" a="1"/>
  <c r="BE182" i="7" s="1"/>
  <c r="AA29" i="7" a="1"/>
  <c r="BE29" i="7" s="1"/>
  <c r="R3" i="6"/>
  <c r="E3" i="6"/>
  <c r="AA82" i="7" a="1"/>
  <c r="BE82" i="7" s="1"/>
  <c r="AA51" i="7" a="1"/>
  <c r="BE51" i="7" s="1"/>
  <c r="AA46" i="7" a="1"/>
  <c r="BE46" i="7" s="1"/>
  <c r="AA175" i="7" a="1"/>
  <c r="BE175" i="7" s="1"/>
  <c r="AA176" i="7" a="1"/>
  <c r="BE176" i="7" s="1"/>
  <c r="AA86" i="7" a="1"/>
  <c r="BE86" i="7" s="1"/>
  <c r="AA20" i="7" a="1"/>
  <c r="BE20" i="7" s="1"/>
  <c r="AA179" i="7" a="1"/>
  <c r="BE179" i="7" s="1"/>
  <c r="AA92" i="7" a="1"/>
  <c r="BE92" i="7" s="1"/>
  <c r="AA158" i="7" a="1"/>
  <c r="BE158" i="7" s="1"/>
  <c r="AA154" i="7" a="1"/>
  <c r="BE154" i="7" s="1"/>
  <c r="AA101" i="7" a="1"/>
  <c r="BE101" i="7" s="1"/>
  <c r="AA104" i="7" a="1"/>
  <c r="BE104" i="7" s="1"/>
  <c r="AA166" i="7" a="1"/>
  <c r="BE166" i="7" s="1"/>
  <c r="AA177" i="7" a="1"/>
  <c r="BE177" i="7" s="1"/>
  <c r="AA135" i="7" a="1"/>
  <c r="BE135" i="7" s="1"/>
  <c r="AA22" i="7" a="1"/>
  <c r="BE22" i="7" s="1"/>
  <c r="AA76" i="7" a="1"/>
  <c r="BE76" i="7" s="1"/>
  <c r="T3" i="6"/>
  <c r="I3" i="6"/>
  <c r="Y3" i="6"/>
  <c r="AA17" i="7" a="1"/>
  <c r="BE17" i="7" s="1"/>
  <c r="AA9" i="7" a="1"/>
  <c r="BE9" i="7" s="1"/>
  <c r="AA111" i="7" a="1"/>
  <c r="BE111" i="7" s="1"/>
  <c r="AA181" i="7" a="1"/>
  <c r="BE181" i="7" s="1"/>
  <c r="AA23" i="7" a="1"/>
  <c r="BE23" i="7" s="1"/>
  <c r="AA174" i="7" a="1"/>
  <c r="BE174" i="7" s="1"/>
  <c r="AA173" i="7" a="1"/>
  <c r="BE173" i="7" s="1"/>
  <c r="AA126" i="7" a="1"/>
  <c r="BE126" i="7" s="1"/>
  <c r="AA157" i="7" a="1"/>
  <c r="BE157" i="7" s="1"/>
  <c r="AA122" i="7" a="1"/>
  <c r="BE122" i="7" s="1"/>
  <c r="AA96" i="7" a="1"/>
  <c r="BE96" i="7" s="1"/>
  <c r="AA102" i="7" a="1"/>
  <c r="BE102" i="7" s="1"/>
  <c r="AA117" i="7" a="1"/>
  <c r="BE117" i="7" s="1"/>
  <c r="AA79" i="7" a="1"/>
  <c r="BE79" i="7" s="1"/>
  <c r="N3" i="6"/>
  <c r="D6" i="6" a="1"/>
  <c r="F6" i="6" l="1"/>
  <c r="H6" i="6"/>
  <c r="G6" i="6"/>
  <c r="X6" i="6"/>
  <c r="S6" i="6"/>
  <c r="Z6" i="6"/>
  <c r="K6" i="6"/>
  <c r="D6" i="6"/>
  <c r="J6" i="6"/>
  <c r="Y6" i="6"/>
  <c r="T6" i="6"/>
  <c r="L6" i="6"/>
  <c r="M6" i="6"/>
  <c r="N6" i="6"/>
  <c r="I6" i="6"/>
  <c r="O6" i="6"/>
  <c r="Q6" i="6"/>
  <c r="V6" i="6"/>
  <c r="U6" i="6"/>
  <c r="AA6" i="6"/>
  <c r="W6" i="6"/>
  <c r="P6" i="6"/>
  <c r="R6" i="6"/>
  <c r="E6" i="6"/>
  <c r="E45" i="6" l="1"/>
  <c r="E7" i="6"/>
  <c r="O45" i="6"/>
  <c r="O7" i="6"/>
  <c r="D7" i="6"/>
  <c r="D45" i="6"/>
  <c r="R7" i="6"/>
  <c r="R45" i="6"/>
  <c r="I45" i="6"/>
  <c r="I7" i="6"/>
  <c r="K45" i="6"/>
  <c r="K7" i="6"/>
  <c r="P45" i="6"/>
  <c r="P7" i="6"/>
  <c r="N45" i="6"/>
  <c r="N7" i="6"/>
  <c r="Z45" i="6"/>
  <c r="Z7" i="6"/>
  <c r="W45" i="6"/>
  <c r="W7" i="6"/>
  <c r="M45" i="6"/>
  <c r="M7" i="6"/>
  <c r="S45" i="6"/>
  <c r="S7" i="6"/>
  <c r="AA7" i="6"/>
  <c r="AA45" i="6"/>
  <c r="L7" i="6"/>
  <c r="L45" i="6"/>
  <c r="X45" i="6"/>
  <c r="X7" i="6"/>
  <c r="U7" i="6"/>
  <c r="U45" i="6"/>
  <c r="T7" i="6"/>
  <c r="T45" i="6"/>
  <c r="G45" i="6"/>
  <c r="G7" i="6"/>
  <c r="V7" i="6"/>
  <c r="V45" i="6"/>
  <c r="Y45" i="6"/>
  <c r="Y7" i="6"/>
  <c r="H45" i="6"/>
  <c r="H7" i="6"/>
  <c r="Q7" i="6"/>
  <c r="Q45" i="6"/>
  <c r="J7" i="6"/>
  <c r="J45" i="6"/>
  <c r="F45" i="6"/>
  <c r="F7" i="6"/>
  <c r="AD45" i="6" l="1"/>
  <c r="AF45" i="6" s="1"/>
  <c r="D52" i="7" a="1"/>
  <c r="AH52" i="7" s="1" a="1"/>
  <c r="BI52" i="7" s="1"/>
  <c r="D117" i="7" a="1"/>
  <c r="AH117" i="7" s="1" a="1"/>
  <c r="BI117" i="7" s="1"/>
  <c r="D81" i="7" a="1"/>
  <c r="AH81" i="7" s="1" a="1"/>
  <c r="BI81" i="7" s="1"/>
  <c r="D86" i="7" a="1"/>
  <c r="AH86" i="7" s="1" a="1"/>
  <c r="BI86" i="7" s="1"/>
  <c r="D46" i="7" a="1"/>
  <c r="AH46" i="7" s="1" a="1"/>
  <c r="BI46" i="7" s="1"/>
  <c r="D56" i="7" a="1"/>
  <c r="AH56" i="7" s="1" a="1"/>
  <c r="BI56" i="7" s="1"/>
  <c r="D121" i="7" a="1"/>
  <c r="AH121" i="7" s="1" a="1"/>
  <c r="BI121" i="7" s="1"/>
  <c r="D136" i="7" a="1"/>
  <c r="AH136" i="7" s="1" a="1"/>
  <c r="BI136" i="7" s="1"/>
  <c r="D101" i="7" a="1"/>
  <c r="AH101" i="7" s="1" a="1"/>
  <c r="BI101" i="7" s="1"/>
  <c r="D50" i="7" a="1"/>
  <c r="AH50" i="7" s="1" a="1"/>
  <c r="BI50" i="7" s="1"/>
  <c r="D13" i="7" a="1"/>
  <c r="AH13" i="7" s="1" a="1"/>
  <c r="BI13" i="7" s="1"/>
  <c r="D12" i="7" a="1"/>
  <c r="AH12" i="7" s="1" a="1"/>
  <c r="BI12" i="7" s="1"/>
  <c r="D125" i="7" a="1"/>
  <c r="AH125" i="7" s="1" a="1"/>
  <c r="BI125" i="7" s="1"/>
  <c r="D65" i="7" a="1"/>
  <c r="AH65" i="7" s="1" a="1"/>
  <c r="BI65" i="7" s="1"/>
  <c r="D109" i="7" a="1"/>
  <c r="AH109" i="7" s="1" a="1"/>
  <c r="BI109" i="7" s="1"/>
  <c r="D40" i="7" a="1"/>
  <c r="AH40" i="7" s="1" a="1"/>
  <c r="BI40" i="7" s="1"/>
  <c r="D49" i="7" a="1"/>
  <c r="AH49" i="7" s="1" a="1"/>
  <c r="BI49" i="7" s="1"/>
  <c r="D113" i="7" a="1"/>
  <c r="AH113" i="7" s="1" a="1"/>
  <c r="BI113" i="7" s="1"/>
  <c r="D157" i="7" a="1"/>
  <c r="AH157" i="7" s="1" a="1"/>
  <c r="BI157" i="7" s="1"/>
  <c r="D78" i="7" a="1"/>
  <c r="AH78" i="7" s="1" a="1"/>
  <c r="BI78" i="7" s="1"/>
  <c r="D181" i="7" a="1"/>
  <c r="AH181" i="7" s="1" a="1"/>
  <c r="BI181" i="7" s="1"/>
  <c r="D31" i="7" a="1"/>
  <c r="AH31" i="7" s="1" a="1"/>
  <c r="BI31" i="7" s="1"/>
  <c r="D10" i="7" a="1"/>
  <c r="AH10" i="7" s="1" a="1"/>
  <c r="BI10" i="7" s="1"/>
  <c r="D144" i="7" a="1"/>
  <c r="AH144" i="7" s="1" a="1"/>
  <c r="BI144" i="7" s="1"/>
  <c r="D15" i="7" a="1"/>
  <c r="AH15" i="7" s="1" a="1"/>
  <c r="BI15" i="7" s="1"/>
  <c r="D112" i="7" a="1"/>
  <c r="AH112" i="7" s="1" a="1"/>
  <c r="BI112" i="7" s="1"/>
  <c r="D41" i="7" a="1"/>
  <c r="AH41" i="7" s="1" a="1"/>
  <c r="BI41" i="7" s="1"/>
  <c r="D154" i="7" a="1"/>
  <c r="AH154" i="7" s="1" a="1"/>
  <c r="BI154" i="7" s="1"/>
  <c r="D170" i="7" a="1"/>
  <c r="AH170" i="7" s="1" a="1"/>
  <c r="BI170" i="7" s="1"/>
  <c r="D20" i="7" a="1"/>
  <c r="AH20" i="7" s="1" a="1"/>
  <c r="BI20" i="7" s="1"/>
  <c r="D59" i="7" a="1"/>
  <c r="AH59" i="7" s="1" a="1"/>
  <c r="BI59" i="7" s="1"/>
  <c r="D127" i="7" a="1"/>
  <c r="AH127" i="7" s="1" a="1"/>
  <c r="BI127" i="7" s="1"/>
  <c r="D91" i="7" a="1"/>
  <c r="AH91" i="7" s="1" a="1"/>
  <c r="BI91" i="7" s="1"/>
  <c r="D99" i="7" a="1"/>
  <c r="AH99" i="7" s="1" a="1"/>
  <c r="BI99" i="7" s="1"/>
  <c r="D76" i="7" a="1"/>
  <c r="AH76" i="7" s="1" a="1"/>
  <c r="BI76" i="7" s="1"/>
  <c r="D142" i="7" a="1"/>
  <c r="AH142" i="7" s="1" a="1"/>
  <c r="BI142" i="7" s="1"/>
  <c r="D164" i="7" a="1"/>
  <c r="AH164" i="7" s="1" a="1"/>
  <c r="BI164" i="7" s="1"/>
  <c r="D87" i="7" a="1"/>
  <c r="AH87" i="7" s="1" a="1"/>
  <c r="BI87" i="7" s="1"/>
  <c r="D182" i="7" a="1"/>
  <c r="AH182" i="7" s="1" a="1"/>
  <c r="BI182" i="7" s="1"/>
  <c r="D124" i="7" a="1"/>
  <c r="AH124" i="7" s="1" a="1"/>
  <c r="BI124" i="7" s="1"/>
  <c r="D165" i="7" a="1"/>
  <c r="AH165" i="7" s="1" a="1"/>
  <c r="BI165" i="7" s="1"/>
  <c r="D111" i="7" a="1"/>
  <c r="AH111" i="7" s="1" a="1"/>
  <c r="BI111" i="7" s="1"/>
  <c r="D152" i="7" a="1"/>
  <c r="AH152" i="7" s="1" a="1"/>
  <c r="BI152" i="7" s="1"/>
  <c r="D23" i="7" a="1"/>
  <c r="AH23" i="7" s="1" a="1"/>
  <c r="BI23" i="7" s="1"/>
  <c r="D70" i="7" a="1"/>
  <c r="AH70" i="7" s="1" a="1"/>
  <c r="BI70" i="7" s="1"/>
  <c r="D105" i="7" a="1"/>
  <c r="AH105" i="7" s="1" a="1"/>
  <c r="BI105" i="7" s="1"/>
  <c r="D73" i="7" a="1"/>
  <c r="AH73" i="7" s="1" a="1"/>
  <c r="BI73" i="7" s="1"/>
  <c r="D178" i="7" a="1"/>
  <c r="AH178" i="7" s="1" a="1"/>
  <c r="BI178" i="7" s="1"/>
  <c r="D24" i="7" a="1"/>
  <c r="AH24" i="7" s="1" a="1"/>
  <c r="BI24" i="7" s="1"/>
  <c r="D63" i="7" a="1"/>
  <c r="AH63" i="7" s="1" a="1"/>
  <c r="BI63" i="7" s="1"/>
  <c r="D131" i="7" a="1"/>
  <c r="AH131" i="7" s="1" a="1"/>
  <c r="BI131" i="7" s="1"/>
  <c r="D140" i="7" a="1"/>
  <c r="AH140" i="7" s="1" a="1"/>
  <c r="BI140" i="7" s="1"/>
  <c r="D92" i="7" a="1"/>
  <c r="AH92" i="7" s="1" a="1"/>
  <c r="BI92" i="7" s="1"/>
  <c r="D21" i="7" a="1"/>
  <c r="AH21" i="7" s="1" a="1"/>
  <c r="BI21" i="7" s="1"/>
  <c r="D84" i="7" a="1"/>
  <c r="AH84" i="7" s="1" a="1"/>
  <c r="BI84" i="7" s="1"/>
  <c r="D150" i="7" a="1"/>
  <c r="AH150" i="7" s="1" a="1"/>
  <c r="BI150" i="7" s="1"/>
  <c r="D166" i="7" a="1"/>
  <c r="AH166" i="7" s="1" a="1"/>
  <c r="BI166" i="7" s="1"/>
  <c r="D6" i="7" a="1"/>
  <c r="D17" i="7" a="1"/>
  <c r="AH17" i="7" s="1" a="1"/>
  <c r="BI17" i="7" s="1"/>
  <c r="D68" i="7" a="1"/>
  <c r="AH68" i="7" s="1" a="1"/>
  <c r="BI68" i="7" s="1"/>
  <c r="D69" i="7" a="1"/>
  <c r="AH69" i="7" s="1" a="1"/>
  <c r="BI69" i="7" s="1"/>
  <c r="D27" i="7" a="1"/>
  <c r="AH27" i="7" s="1" a="1"/>
  <c r="BI27" i="7" s="1"/>
  <c r="D114" i="7" a="1"/>
  <c r="AH114" i="7" s="1" a="1"/>
  <c r="BI114" i="7" s="1"/>
  <c r="D36" i="7" a="1"/>
  <c r="AH36" i="7" s="1" a="1"/>
  <c r="BI36" i="7" s="1"/>
  <c r="D80" i="7" a="1"/>
  <c r="AH80" i="7" s="1" a="1"/>
  <c r="BI80" i="7" s="1"/>
  <c r="D28" i="7" a="1"/>
  <c r="AH28" i="7" s="1" a="1"/>
  <c r="BI28" i="7" s="1"/>
  <c r="D18" i="7" a="1"/>
  <c r="AH18" i="7" s="1" a="1"/>
  <c r="BI18" i="7" s="1"/>
  <c r="D35" i="7" a="1"/>
  <c r="AH35" i="7" s="1" a="1"/>
  <c r="BI35" i="7" s="1"/>
  <c r="D148" i="7" a="1"/>
  <c r="AH148" i="7" s="1" a="1"/>
  <c r="BI148" i="7" s="1"/>
  <c r="D149" i="7" a="1"/>
  <c r="AH149" i="7" s="1" a="1"/>
  <c r="BI149" i="7" s="1"/>
  <c r="D48" i="7" a="1"/>
  <c r="AH48" i="7" s="1" a="1"/>
  <c r="BI48" i="7" s="1"/>
  <c r="D180" i="7" a="1"/>
  <c r="AH180" i="7" s="1" a="1"/>
  <c r="BI180" i="7" s="1"/>
  <c r="D94" i="7" a="1"/>
  <c r="AH94" i="7" s="1" a="1"/>
  <c r="BI94" i="7" s="1"/>
  <c r="D25" i="7" a="1"/>
  <c r="AH25" i="7" s="1" a="1"/>
  <c r="BI25" i="7" s="1"/>
  <c r="D96" i="7" a="1"/>
  <c r="AH96" i="7" s="1" a="1"/>
  <c r="BI96" i="7" s="1"/>
  <c r="D34" i="7" a="1"/>
  <c r="AH34" i="7" s="1" a="1"/>
  <c r="BI34" i="7" s="1"/>
  <c r="D42" i="7" a="1"/>
  <c r="AH42" i="7" s="1" a="1"/>
  <c r="BI42" i="7" s="1"/>
  <c r="D184" i="7" a="1"/>
  <c r="AH184" i="7" s="1" a="1"/>
  <c r="BI184" i="7" s="1"/>
  <c r="D22" i="7" a="1"/>
  <c r="AH22" i="7" s="1" a="1"/>
  <c r="BI22" i="7" s="1"/>
  <c r="D129" i="7" a="1"/>
  <c r="AH129" i="7" s="1" a="1"/>
  <c r="BI129" i="7" s="1"/>
  <c r="D53" i="7" a="1"/>
  <c r="AH53" i="7" s="1" a="1"/>
  <c r="BI53" i="7" s="1"/>
  <c r="D118" i="7" a="1"/>
  <c r="AH118" i="7" s="1" a="1"/>
  <c r="BI118" i="7" s="1"/>
  <c r="D83" i="7" a="1"/>
  <c r="AH83" i="7" s="1" a="1"/>
  <c r="BI83" i="7" s="1"/>
  <c r="D135" i="7" a="1"/>
  <c r="AH135" i="7" s="1" a="1"/>
  <c r="BI135" i="7" s="1"/>
  <c r="D32" i="7" a="1"/>
  <c r="AH32" i="7" s="1" a="1"/>
  <c r="BI32" i="7" s="1"/>
  <c r="D16" i="7" a="1"/>
  <c r="AH16" i="7" s="1" a="1"/>
  <c r="BI16" i="7" s="1"/>
  <c r="D43" i="7" a="1"/>
  <c r="AH43" i="7" s="1" a="1"/>
  <c r="BI43" i="7" s="1"/>
  <c r="D156" i="7" a="1"/>
  <c r="AH156" i="7" s="1" a="1"/>
  <c r="BI156" i="7" s="1"/>
  <c r="D173" i="7" a="1"/>
  <c r="AH173" i="7" s="1" a="1"/>
  <c r="BI173" i="7" s="1"/>
  <c r="D60" i="7" a="1"/>
  <c r="AH60" i="7" s="1" a="1"/>
  <c r="BI60" i="7" s="1"/>
  <c r="D103" i="7" a="1"/>
  <c r="AH103" i="7" s="1" a="1"/>
  <c r="BI103" i="7" s="1"/>
  <c r="D51" i="7" a="1"/>
  <c r="AH51" i="7" s="1" a="1"/>
  <c r="BI51" i="7" s="1"/>
  <c r="D163" i="7" a="1"/>
  <c r="AH163" i="7" s="1" a="1"/>
  <c r="BI163" i="7" s="1"/>
  <c r="D139" i="7" a="1"/>
  <c r="AH139" i="7" s="1" a="1"/>
  <c r="BI139" i="7" s="1"/>
  <c r="D29" i="7" a="1"/>
  <c r="AH29" i="7" s="1" a="1"/>
  <c r="BI29" i="7" s="1"/>
  <c r="D153" i="7" a="1"/>
  <c r="AH153" i="7" s="1" a="1"/>
  <c r="BI153" i="7" s="1"/>
  <c r="D158" i="7" a="1"/>
  <c r="AH158" i="7" s="1" a="1"/>
  <c r="BI158" i="7" s="1"/>
  <c r="D104" i="7" a="1"/>
  <c r="AH104" i="7" s="1" a="1"/>
  <c r="BI104" i="7" s="1"/>
  <c r="D62" i="7" a="1"/>
  <c r="AH62" i="7" s="1" a="1"/>
  <c r="BI62" i="7" s="1"/>
  <c r="D97" i="7" a="1"/>
  <c r="AH97" i="7" s="1" a="1"/>
  <c r="BI97" i="7" s="1"/>
  <c r="D159" i="7" a="1"/>
  <c r="AH159" i="7" s="1" a="1"/>
  <c r="BI159" i="7" s="1"/>
  <c r="D119" i="7" a="1"/>
  <c r="AH119" i="7" s="1" a="1"/>
  <c r="BI119" i="7" s="1"/>
  <c r="D137" i="7" a="1"/>
  <c r="AH137" i="7" s="1" a="1"/>
  <c r="BI137" i="7" s="1"/>
  <c r="D108" i="7" a="1"/>
  <c r="AH108" i="7" s="1" a="1"/>
  <c r="BI108" i="7" s="1"/>
  <c r="D120" i="7" a="1"/>
  <c r="AH120" i="7" s="1" a="1"/>
  <c r="BI120" i="7" s="1"/>
  <c r="D151" i="7" a="1"/>
  <c r="AH151" i="7" s="1" a="1"/>
  <c r="BI151" i="7" s="1"/>
  <c r="D100" i="7" a="1"/>
  <c r="AH100" i="7" s="1" a="1"/>
  <c r="BI100" i="7" s="1"/>
  <c r="D155" i="7" a="1"/>
  <c r="AH155" i="7" s="1" a="1"/>
  <c r="BI155" i="7" s="1"/>
  <c r="D95" i="7" a="1"/>
  <c r="AH95" i="7" s="1" a="1"/>
  <c r="BI95" i="7" s="1"/>
  <c r="D14" i="7" a="1"/>
  <c r="AH14" i="7" s="1" a="1"/>
  <c r="BI14" i="7" s="1"/>
  <c r="D146" i="7" a="1"/>
  <c r="AH146" i="7" s="1" a="1"/>
  <c r="BI146" i="7" s="1"/>
  <c r="D9" i="7" a="1"/>
  <c r="AH9" i="7" s="1" a="1"/>
  <c r="BI9" i="7" s="1"/>
  <c r="D123" i="7" a="1"/>
  <c r="AH123" i="7" s="1" a="1"/>
  <c r="BI123" i="7" s="1"/>
  <c r="D93" i="7" a="1"/>
  <c r="AH93" i="7" s="1" a="1"/>
  <c r="BI93" i="7" s="1"/>
  <c r="D161" i="7" a="1"/>
  <c r="AH161" i="7" s="1" a="1"/>
  <c r="BI161" i="7" s="1"/>
  <c r="D37" i="7" a="1"/>
  <c r="AH37" i="7" s="1" a="1"/>
  <c r="BI37" i="7" s="1"/>
  <c r="D172" i="7" a="1"/>
  <c r="AH172" i="7" s="1" a="1"/>
  <c r="BI172" i="7" s="1"/>
  <c r="D162" i="7" a="1"/>
  <c r="AH162" i="7" s="1" a="1"/>
  <c r="BI162" i="7" s="1"/>
  <c r="D26" i="7" a="1"/>
  <c r="AH26" i="7" s="1" a="1"/>
  <c r="BI26" i="7" s="1"/>
  <c r="D141" i="7" a="1"/>
  <c r="AH141" i="7" s="1" a="1"/>
  <c r="BI141" i="7" s="1"/>
  <c r="D122" i="7" a="1"/>
  <c r="AH122" i="7" s="1" a="1"/>
  <c r="BI122" i="7" s="1"/>
  <c r="D175" i="7" a="1"/>
  <c r="AH175" i="7" s="1" a="1"/>
  <c r="BI175" i="7" s="1"/>
  <c r="D47" i="7" a="1"/>
  <c r="AH47" i="7" s="1" a="1"/>
  <c r="BI47" i="7" s="1"/>
  <c r="D106" i="7" a="1"/>
  <c r="AH106" i="7" s="1" a="1"/>
  <c r="BI106" i="7" s="1"/>
  <c r="D179" i="7" a="1"/>
  <c r="AH179" i="7" s="1" a="1"/>
  <c r="BI179" i="7" s="1"/>
  <c r="D168" i="7" a="1"/>
  <c r="AH168" i="7" s="1" a="1"/>
  <c r="BI168" i="7" s="1"/>
  <c r="D64" i="7" a="1"/>
  <c r="AH64" i="7" s="1" a="1"/>
  <c r="BI64" i="7" s="1"/>
  <c r="D147" i="7" a="1"/>
  <c r="AH147" i="7" s="1" a="1"/>
  <c r="BI147" i="7" s="1"/>
  <c r="D11" i="7" a="1"/>
  <c r="AH11" i="7" s="1" a="1"/>
  <c r="BI11" i="7" s="1"/>
  <c r="D133" i="7" a="1"/>
  <c r="AH133" i="7" s="1" a="1"/>
  <c r="BI133" i="7" s="1"/>
  <c r="D57" i="7" a="1"/>
  <c r="AH57" i="7" s="1" a="1"/>
  <c r="BI57" i="7" s="1"/>
  <c r="D138" i="7" a="1"/>
  <c r="AH138" i="7" s="1" a="1"/>
  <c r="BI138" i="7" s="1"/>
  <c r="D72" i="7" a="1"/>
  <c r="AH72" i="7" s="1" a="1"/>
  <c r="BI72" i="7" s="1"/>
  <c r="D38" i="7" a="1"/>
  <c r="AH38" i="7" s="1" a="1"/>
  <c r="BI38" i="7" s="1"/>
  <c r="D74" i="7" a="1"/>
  <c r="AH74" i="7" s="1" a="1"/>
  <c r="BI74" i="7" s="1"/>
  <c r="D75" i="7" a="1"/>
  <c r="AH75" i="7" s="1" a="1"/>
  <c r="BI75" i="7" s="1"/>
  <c r="D107" i="7" a="1"/>
  <c r="AH107" i="7" s="1" a="1"/>
  <c r="BI107" i="7" s="1"/>
  <c r="D55" i="7" a="1"/>
  <c r="AH55" i="7" s="1" a="1"/>
  <c r="BI55" i="7" s="1"/>
  <c r="D183" i="7" a="1"/>
  <c r="AH183" i="7" s="1" a="1"/>
  <c r="BI183" i="7" s="1"/>
  <c r="D71" i="7" a="1"/>
  <c r="AH71" i="7" s="1" a="1"/>
  <c r="BI71" i="7" s="1"/>
  <c r="D143" i="7" a="1"/>
  <c r="AH143" i="7" s="1" a="1"/>
  <c r="BI143" i="7" s="1"/>
  <c r="D167" i="7" a="1"/>
  <c r="AH167" i="7" s="1" a="1"/>
  <c r="BI167" i="7" s="1"/>
  <c r="D77" i="7" a="1"/>
  <c r="AH77" i="7" s="1" a="1"/>
  <c r="BI77" i="7" s="1"/>
  <c r="D116" i="7" a="1"/>
  <c r="AH116" i="7" s="1" a="1"/>
  <c r="BI116" i="7" s="1"/>
  <c r="D177" i="7" a="1"/>
  <c r="AH177" i="7" s="1" a="1"/>
  <c r="BI177" i="7" s="1"/>
  <c r="D85" i="7" a="1"/>
  <c r="AH85" i="7" s="1" a="1"/>
  <c r="BI85" i="7" s="1"/>
  <c r="D132" i="7" a="1"/>
  <c r="AH132" i="7" s="1" a="1"/>
  <c r="BI132" i="7" s="1"/>
  <c r="D174" i="7" a="1"/>
  <c r="AH174" i="7" s="1" a="1"/>
  <c r="BI174" i="7" s="1"/>
  <c r="D185" i="7" a="1"/>
  <c r="AH185" i="7" s="1" a="1"/>
  <c r="BI185" i="7" s="1"/>
  <c r="D7" i="7" a="1"/>
  <c r="AH7" i="7" s="1" a="1"/>
  <c r="BI7" i="7" s="1"/>
  <c r="D145" i="7" a="1"/>
  <c r="AH145" i="7" s="1" a="1"/>
  <c r="BI145" i="7" s="1"/>
  <c r="D160" i="7" a="1"/>
  <c r="AH160" i="7" s="1" a="1"/>
  <c r="BI160" i="7" s="1"/>
  <c r="D102" i="7" a="1"/>
  <c r="AH102" i="7" s="1" a="1"/>
  <c r="BI102" i="7" s="1"/>
  <c r="D79" i="7" a="1"/>
  <c r="AH79" i="7" s="1" a="1"/>
  <c r="BI79" i="7" s="1"/>
  <c r="D19" i="7" a="1"/>
  <c r="AH19" i="7" s="1" a="1"/>
  <c r="BI19" i="7" s="1"/>
  <c r="D88" i="7" a="1"/>
  <c r="AH88" i="7" s="1" a="1"/>
  <c r="BI88" i="7" s="1"/>
  <c r="D82" i="7" a="1"/>
  <c r="AH82" i="7" s="1" a="1"/>
  <c r="BI82" i="7" s="1"/>
  <c r="D110" i="7" a="1"/>
  <c r="AH110" i="7" s="1" a="1"/>
  <c r="BI110" i="7" s="1"/>
  <c r="D30" i="7" a="1"/>
  <c r="AH30" i="7" s="1" a="1"/>
  <c r="BI30" i="7" s="1"/>
  <c r="D126" i="7" a="1"/>
  <c r="AH126" i="7" s="1" a="1"/>
  <c r="BI126" i="7" s="1"/>
  <c r="D33" i="7" a="1"/>
  <c r="AH33" i="7" s="1" a="1"/>
  <c r="BI33" i="7" s="1"/>
  <c r="D98" i="7" a="1"/>
  <c r="AH98" i="7" s="1" a="1"/>
  <c r="BI98" i="7" s="1"/>
  <c r="D169" i="7" a="1"/>
  <c r="AH169" i="7" s="1" a="1"/>
  <c r="BI169" i="7" s="1"/>
  <c r="D44" i="7" a="1"/>
  <c r="AH44" i="7" s="1" a="1"/>
  <c r="BI44" i="7" s="1"/>
  <c r="D45" i="7" a="1"/>
  <c r="AH45" i="7" s="1" a="1"/>
  <c r="BI45" i="7" s="1"/>
  <c r="D130" i="7" a="1"/>
  <c r="AH130" i="7" s="1" a="1"/>
  <c r="BI130" i="7" s="1"/>
  <c r="D54" i="7" a="1"/>
  <c r="AH54" i="7" s="1" a="1"/>
  <c r="BI54" i="7" s="1"/>
  <c r="D90" i="7" a="1"/>
  <c r="AH90" i="7" s="1" a="1"/>
  <c r="BI90" i="7" s="1"/>
  <c r="D8" i="7" a="1"/>
  <c r="AH8" i="7" s="1" a="1"/>
  <c r="BI8" i="7" s="1"/>
  <c r="D61" i="7" a="1"/>
  <c r="AH61" i="7" s="1" a="1"/>
  <c r="BI61" i="7" s="1"/>
  <c r="D134" i="7" a="1"/>
  <c r="AH134" i="7" s="1" a="1"/>
  <c r="BI134" i="7" s="1"/>
  <c r="D58" i="7" a="1"/>
  <c r="AH58" i="7" s="1" a="1"/>
  <c r="BI58" i="7" s="1"/>
  <c r="D67" i="7" a="1"/>
  <c r="AH67" i="7" s="1" a="1"/>
  <c r="BI67" i="7" s="1"/>
  <c r="D66" i="7" a="1"/>
  <c r="AH66" i="7" s="1" a="1"/>
  <c r="BI66" i="7" s="1"/>
  <c r="D39" i="7" a="1"/>
  <c r="AH39" i="7" s="1" a="1"/>
  <c r="BI39" i="7" s="1"/>
  <c r="D89" i="7" a="1"/>
  <c r="AH89" i="7" s="1" a="1"/>
  <c r="BI89" i="7" s="1"/>
  <c r="D115" i="7" a="1"/>
  <c r="AH115" i="7" s="1" a="1"/>
  <c r="BI115" i="7" s="1"/>
  <c r="D128" i="7" a="1"/>
  <c r="AH128" i="7" s="1" a="1"/>
  <c r="BI128" i="7" s="1"/>
  <c r="D171" i="7" a="1"/>
  <c r="AH171" i="7" s="1" a="1"/>
  <c r="BI171" i="7" s="1"/>
  <c r="D176" i="7" a="1"/>
  <c r="AH176" i="7" s="1" a="1"/>
  <c r="BI176" i="7" s="1"/>
  <c r="W15" i="7" a="1"/>
  <c r="BA15" i="7" s="1" a="1"/>
  <c r="CB15" i="7" s="1"/>
  <c r="W99" i="7" a="1"/>
  <c r="BA99" i="7" s="1" a="1"/>
  <c r="CB99" i="7" s="1"/>
  <c r="W83" i="7" a="1"/>
  <c r="BA83" i="7" s="1" a="1"/>
  <c r="CB83" i="7" s="1"/>
  <c r="W118" i="7" a="1"/>
  <c r="BA118" i="7" s="1" a="1"/>
  <c r="CB118" i="7" s="1"/>
  <c r="W33" i="7" a="1"/>
  <c r="BA33" i="7" s="1" a="1"/>
  <c r="CB33" i="7" s="1"/>
  <c r="W108" i="7" a="1"/>
  <c r="BA108" i="7" s="1" a="1"/>
  <c r="CB108" i="7" s="1"/>
  <c r="W141" i="7" a="1"/>
  <c r="BA141" i="7" s="1" a="1"/>
  <c r="CB141" i="7" s="1"/>
  <c r="W70" i="7" a="1"/>
  <c r="BA70" i="7" s="1" a="1"/>
  <c r="CB70" i="7" s="1"/>
  <c r="W127" i="7" a="1"/>
  <c r="BA127" i="7" s="1" a="1"/>
  <c r="CB127" i="7" s="1"/>
  <c r="W9" i="7" a="1"/>
  <c r="BA9" i="7" s="1" a="1"/>
  <c r="CB9" i="7" s="1"/>
  <c r="W42" i="7" a="1"/>
  <c r="BA42" i="7" s="1" a="1"/>
  <c r="CB42" i="7" s="1"/>
  <c r="W77" i="7" a="1"/>
  <c r="BA77" i="7" s="1" a="1"/>
  <c r="CB77" i="7" s="1"/>
  <c r="W72" i="7" a="1"/>
  <c r="BA72" i="7" s="1" a="1"/>
  <c r="CB72" i="7" s="1"/>
  <c r="W18" i="7" a="1"/>
  <c r="BA18" i="7" s="1" a="1"/>
  <c r="CB18" i="7" s="1"/>
  <c r="W102" i="7" a="1"/>
  <c r="BA102" i="7" s="1" a="1"/>
  <c r="CB102" i="7" s="1"/>
  <c r="W86" i="7" a="1"/>
  <c r="BA86" i="7" s="1" a="1"/>
  <c r="CB86" i="7" s="1"/>
  <c r="W124" i="7" a="1"/>
  <c r="BA124" i="7" s="1" a="1"/>
  <c r="CB124" i="7" s="1"/>
  <c r="W95" i="7" a="1"/>
  <c r="BA95" i="7" s="1" a="1"/>
  <c r="CB95" i="7" s="1"/>
  <c r="W138" i="7" a="1"/>
  <c r="BA138" i="7" s="1" a="1"/>
  <c r="CB138" i="7" s="1"/>
  <c r="W125" i="7" a="1"/>
  <c r="BA125" i="7" s="1" a="1"/>
  <c r="CB125" i="7" s="1"/>
  <c r="W168" i="7" a="1"/>
  <c r="BA168" i="7" s="1" a="1"/>
  <c r="CB168" i="7" s="1"/>
  <c r="W117" i="7" a="1"/>
  <c r="BA117" i="7" s="1" a="1"/>
  <c r="CB117" i="7" s="1"/>
  <c r="W19" i="7" a="1"/>
  <c r="BA19" i="7" s="1" a="1"/>
  <c r="CB19" i="7" s="1"/>
  <c r="W32" i="7" a="1"/>
  <c r="BA32" i="7" s="1" a="1"/>
  <c r="CB32" i="7" s="1"/>
  <c r="W134" i="7" a="1"/>
  <c r="BA134" i="7" s="1" a="1"/>
  <c r="CB134" i="7" s="1"/>
  <c r="W126" i="7" a="1"/>
  <c r="BA126" i="7" s="1" a="1"/>
  <c r="CB126" i="7" s="1"/>
  <c r="W140" i="7" a="1"/>
  <c r="BA140" i="7" s="1" a="1"/>
  <c r="CB140" i="7" s="1"/>
  <c r="W37" i="7" a="1"/>
  <c r="BA37" i="7" s="1" a="1"/>
  <c r="CB37" i="7" s="1"/>
  <c r="W49" i="7" a="1"/>
  <c r="BA49" i="7" s="1" a="1"/>
  <c r="CB49" i="7" s="1"/>
  <c r="W149" i="7" a="1"/>
  <c r="BA149" i="7" s="1" a="1"/>
  <c r="CB149" i="7" s="1"/>
  <c r="W156" i="7" a="1"/>
  <c r="BA156" i="7" s="1" a="1"/>
  <c r="CB156" i="7" s="1"/>
  <c r="W13" i="7" a="1"/>
  <c r="BA13" i="7" s="1" a="1"/>
  <c r="CB13" i="7" s="1"/>
  <c r="W48" i="7" a="1"/>
  <c r="BA48" i="7" s="1" a="1"/>
  <c r="CB48" i="7" s="1"/>
  <c r="W81" i="7" a="1"/>
  <c r="BA81" i="7" s="1" a="1"/>
  <c r="CB81" i="7" s="1"/>
  <c r="W114" i="7" a="1"/>
  <c r="BA114" i="7" s="1" a="1"/>
  <c r="CB114" i="7" s="1"/>
  <c r="W130" i="7" a="1"/>
  <c r="BA130" i="7" s="1" a="1"/>
  <c r="CB130" i="7" s="1"/>
  <c r="W22" i="7" a="1"/>
  <c r="BA22" i="7" s="1" a="1"/>
  <c r="CB22" i="7" s="1"/>
  <c r="W54" i="7" a="1"/>
  <c r="BA54" i="7" s="1" a="1"/>
  <c r="CB54" i="7" s="1"/>
  <c r="W137" i="7" a="1"/>
  <c r="BA137" i="7" s="1" a="1"/>
  <c r="CB137" i="7" s="1"/>
  <c r="W161" i="7" a="1"/>
  <c r="BA161" i="7" s="1" a="1"/>
  <c r="CB161" i="7" s="1"/>
  <c r="W152" i="7" a="1"/>
  <c r="BA152" i="7" s="1" a="1"/>
  <c r="CB152" i="7" s="1"/>
  <c r="W154" i="7" a="1"/>
  <c r="BA154" i="7" s="1" a="1"/>
  <c r="CB154" i="7" s="1"/>
  <c r="W113" i="7" a="1"/>
  <c r="BA113" i="7" s="1" a="1"/>
  <c r="CB113" i="7" s="1"/>
  <c r="W6" i="7" a="1"/>
  <c r="W167" i="7" a="1"/>
  <c r="BA167" i="7" s="1" a="1"/>
  <c r="CB167" i="7" s="1"/>
  <c r="W23" i="7" a="1"/>
  <c r="BA23" i="7" s="1" a="1"/>
  <c r="CB23" i="7" s="1"/>
  <c r="W56" i="7" a="1"/>
  <c r="BA56" i="7" s="1" a="1"/>
  <c r="CB56" i="7" s="1"/>
  <c r="W65" i="7" a="1"/>
  <c r="BA65" i="7" s="1" a="1"/>
  <c r="CB65" i="7" s="1"/>
  <c r="W162" i="7" a="1"/>
  <c r="BA162" i="7" s="1" a="1"/>
  <c r="CB162" i="7" s="1"/>
  <c r="W8" i="7" a="1"/>
  <c r="BA8" i="7" s="1" a="1"/>
  <c r="CB8" i="7" s="1"/>
  <c r="W41" i="7" a="1"/>
  <c r="BA41" i="7" s="1" a="1"/>
  <c r="CB41" i="7" s="1"/>
  <c r="W76" i="7" a="1"/>
  <c r="BA76" i="7" s="1" a="1"/>
  <c r="CB76" i="7" s="1"/>
  <c r="W68" i="7" a="1"/>
  <c r="BA68" i="7" s="1" a="1"/>
  <c r="CB68" i="7" s="1"/>
  <c r="W17" i="7" a="1"/>
  <c r="BA17" i="7" s="1" a="1"/>
  <c r="CB17" i="7" s="1"/>
  <c r="W101" i="7" a="1"/>
  <c r="BA101" i="7" s="1" a="1"/>
  <c r="CB101" i="7" s="1"/>
  <c r="W85" i="7" a="1"/>
  <c r="BA85" i="7" s="1" a="1"/>
  <c r="CB85" i="7" s="1"/>
  <c r="W122" i="7" a="1"/>
  <c r="BA122" i="7" s="1" a="1"/>
  <c r="CB122" i="7" s="1"/>
  <c r="W91" i="7" a="1"/>
  <c r="BA91" i="7" s="1" a="1"/>
  <c r="CB91" i="7" s="1"/>
  <c r="W97" i="7" a="1"/>
  <c r="BA97" i="7" s="1" a="1"/>
  <c r="CB97" i="7" s="1"/>
  <c r="W26" i="7" a="1"/>
  <c r="BA26" i="7" s="1" a="1"/>
  <c r="CB26" i="7" s="1"/>
  <c r="W105" i="7" a="1"/>
  <c r="BA105" i="7" s="1" a="1"/>
  <c r="CB105" i="7" s="1"/>
  <c r="W88" i="7" a="1"/>
  <c r="BA88" i="7" s="1" a="1"/>
  <c r="CB88" i="7" s="1"/>
  <c r="W55" i="7" a="1"/>
  <c r="BA55" i="7" s="1" a="1"/>
  <c r="CB55" i="7" s="1"/>
  <c r="W178" i="7" a="1"/>
  <c r="BA178" i="7" s="1" a="1"/>
  <c r="CB178" i="7" s="1"/>
  <c r="W185" i="7" a="1"/>
  <c r="BA185" i="7" s="1" a="1"/>
  <c r="CB185" i="7" s="1"/>
  <c r="W123" i="7" a="1"/>
  <c r="BA123" i="7" s="1" a="1"/>
  <c r="CB123" i="7" s="1"/>
  <c r="W133" i="7" a="1"/>
  <c r="BA133" i="7" s="1" a="1"/>
  <c r="CB133" i="7" s="1"/>
  <c r="W142" i="7" a="1"/>
  <c r="BA142" i="7" s="1" a="1"/>
  <c r="CB142" i="7" s="1"/>
  <c r="W166" i="7" a="1"/>
  <c r="BA166" i="7" s="1" a="1"/>
  <c r="CB166" i="7" s="1"/>
  <c r="W11" i="7" a="1"/>
  <c r="BA11" i="7" s="1" a="1"/>
  <c r="CB11" i="7" s="1"/>
  <c r="W44" i="7" a="1"/>
  <c r="BA44" i="7" s="1" a="1"/>
  <c r="CB44" i="7" s="1"/>
  <c r="W79" i="7" a="1"/>
  <c r="BA79" i="7" s="1" a="1"/>
  <c r="CB79" i="7" s="1"/>
  <c r="W158" i="7" a="1"/>
  <c r="BA158" i="7" s="1" a="1"/>
  <c r="CB158" i="7" s="1"/>
  <c r="W28" i="7" a="1"/>
  <c r="BA28" i="7" s="1" a="1"/>
  <c r="CB28" i="7" s="1"/>
  <c r="W60" i="7" a="1"/>
  <c r="BA60" i="7" s="1" a="1"/>
  <c r="CB60" i="7" s="1"/>
  <c r="W92" i="7" a="1"/>
  <c r="BA92" i="7" s="1" a="1"/>
  <c r="CB92" i="7" s="1"/>
  <c r="W71" i="7" a="1"/>
  <c r="BA71" i="7" s="1" a="1"/>
  <c r="CB71" i="7" s="1"/>
  <c r="W180" i="7" a="1"/>
  <c r="BA180" i="7" s="1" a="1"/>
  <c r="CB180" i="7" s="1"/>
  <c r="W38" i="7" a="1"/>
  <c r="BA38" i="7" s="1" a="1"/>
  <c r="CB38" i="7" s="1"/>
  <c r="W59" i="7" a="1"/>
  <c r="BA59" i="7" s="1" a="1"/>
  <c r="CB59" i="7" s="1"/>
  <c r="W151" i="7" a="1"/>
  <c r="BA151" i="7" s="1" a="1"/>
  <c r="CB151" i="7" s="1"/>
  <c r="W159" i="7" a="1"/>
  <c r="BA159" i="7" s="1" a="1"/>
  <c r="CB159" i="7" s="1"/>
  <c r="W14" i="7" a="1"/>
  <c r="BA14" i="7" s="1" a="1"/>
  <c r="CB14" i="7" s="1"/>
  <c r="W98" i="7" a="1"/>
  <c r="BA98" i="7" s="1" a="1"/>
  <c r="CB98" i="7" s="1"/>
  <c r="W82" i="7" a="1"/>
  <c r="BA82" i="7" s="1" a="1"/>
  <c r="CB82" i="7" s="1"/>
  <c r="W116" i="7" a="1"/>
  <c r="BA116" i="7" s="1" a="1"/>
  <c r="CB116" i="7" s="1"/>
  <c r="W57" i="7" a="1"/>
  <c r="BA57" i="7" s="1" a="1"/>
  <c r="CB57" i="7" s="1"/>
  <c r="W181" i="7" a="1"/>
  <c r="BA181" i="7" s="1" a="1"/>
  <c r="CB181" i="7" s="1"/>
  <c r="W183" i="7" a="1"/>
  <c r="BA183" i="7" s="1" a="1"/>
  <c r="CB183" i="7" s="1"/>
  <c r="W107" i="7" a="1"/>
  <c r="BA107" i="7" s="1" a="1"/>
  <c r="CB107" i="7" s="1"/>
  <c r="W66" i="7" a="1"/>
  <c r="BA66" i="7" s="1" a="1"/>
  <c r="CB66" i="7" s="1"/>
  <c r="W100" i="7" a="1"/>
  <c r="BA100" i="7" s="1" a="1"/>
  <c r="CB100" i="7" s="1"/>
  <c r="W120" i="7" a="1"/>
  <c r="BA120" i="7" s="1" a="1"/>
  <c r="CB120" i="7" s="1"/>
  <c r="W93" i="7" a="1"/>
  <c r="BA93" i="7" s="1" a="1"/>
  <c r="CB93" i="7" s="1"/>
  <c r="W25" i="7" a="1"/>
  <c r="BA25" i="7" s="1" a="1"/>
  <c r="CB25" i="7" s="1"/>
  <c r="W73" i="7" a="1"/>
  <c r="BA73" i="7" s="1" a="1"/>
  <c r="CB73" i="7" s="1"/>
  <c r="W45" i="7" a="1"/>
  <c r="BA45" i="7" s="1" a="1"/>
  <c r="CB45" i="7" s="1"/>
  <c r="W109" i="7" a="1"/>
  <c r="BA109" i="7" s="1" a="1"/>
  <c r="CB109" i="7" s="1"/>
  <c r="W157" i="7" a="1"/>
  <c r="BA157" i="7" s="1" a="1"/>
  <c r="CB157" i="7" s="1"/>
  <c r="W170" i="7" a="1"/>
  <c r="BA170" i="7" s="1" a="1"/>
  <c r="CB170" i="7" s="1"/>
  <c r="W47" i="7" a="1"/>
  <c r="BA47" i="7" s="1" a="1"/>
  <c r="CB47" i="7" s="1"/>
  <c r="W111" i="7" a="1"/>
  <c r="BA111" i="7" s="1" a="1"/>
  <c r="CB111" i="7" s="1"/>
  <c r="W50" i="7" a="1"/>
  <c r="BA50" i="7" s="1" a="1"/>
  <c r="CB50" i="7" s="1"/>
  <c r="W128" i="7" a="1"/>
  <c r="BA128" i="7" s="1" a="1"/>
  <c r="CB128" i="7" s="1"/>
  <c r="W146" i="7" a="1"/>
  <c r="BA146" i="7" s="1" a="1"/>
  <c r="CB146" i="7" s="1"/>
  <c r="W29" i="7" a="1"/>
  <c r="BA29" i="7" s="1" a="1"/>
  <c r="CB29" i="7" s="1"/>
  <c r="W94" i="7" a="1"/>
  <c r="BA94" i="7" s="1" a="1"/>
  <c r="CB94" i="7" s="1"/>
  <c r="W115" i="7" a="1"/>
  <c r="BA115" i="7" s="1" a="1"/>
  <c r="CB115" i="7" s="1"/>
  <c r="W61" i="7" a="1"/>
  <c r="BA61" i="7" s="1" a="1"/>
  <c r="CB61" i="7" s="1"/>
  <c r="W53" i="7" a="1"/>
  <c r="BA53" i="7" s="1" a="1"/>
  <c r="CB53" i="7" s="1"/>
  <c r="W172" i="7" a="1"/>
  <c r="BA172" i="7" s="1" a="1"/>
  <c r="CB172" i="7" s="1"/>
  <c r="W7" i="7" a="1"/>
  <c r="BA7" i="7" s="1" a="1"/>
  <c r="CB7" i="7" s="1"/>
  <c r="W63" i="7" a="1"/>
  <c r="BA63" i="7" s="1" a="1"/>
  <c r="CB63" i="7" s="1"/>
  <c r="W132" i="7" a="1"/>
  <c r="BA132" i="7" s="1" a="1"/>
  <c r="CB132" i="7" s="1"/>
  <c r="W103" i="7" a="1"/>
  <c r="BA103" i="7" s="1" a="1"/>
  <c r="CB103" i="7" s="1"/>
  <c r="W163" i="7" a="1"/>
  <c r="BA163" i="7" s="1" a="1"/>
  <c r="CB163" i="7" s="1"/>
  <c r="W176" i="7" a="1"/>
  <c r="BA176" i="7" s="1" a="1"/>
  <c r="CB176" i="7" s="1"/>
  <c r="W34" i="7" a="1"/>
  <c r="BA34" i="7" s="1" a="1"/>
  <c r="CB34" i="7" s="1"/>
  <c r="W143" i="7" a="1"/>
  <c r="BA143" i="7" s="1" a="1"/>
  <c r="CB143" i="7" s="1"/>
  <c r="W164" i="7" a="1"/>
  <c r="BA164" i="7" s="1" a="1"/>
  <c r="CB164" i="7" s="1"/>
  <c r="W10" i="7" a="1"/>
  <c r="BA10" i="7" s="1" a="1"/>
  <c r="CB10" i="7" s="1"/>
  <c r="W78" i="7" a="1"/>
  <c r="BA78" i="7" s="1" a="1"/>
  <c r="CB78" i="7" s="1"/>
  <c r="W121" i="7" a="1"/>
  <c r="BA121" i="7" s="1" a="1"/>
  <c r="CB121" i="7" s="1"/>
  <c r="W129" i="7" a="1"/>
  <c r="BA129" i="7" s="1" a="1"/>
  <c r="CB129" i="7" s="1"/>
  <c r="W182" i="7" a="1"/>
  <c r="BA182" i="7" s="1" a="1"/>
  <c r="CB182" i="7" s="1"/>
  <c r="W184" i="7" a="1"/>
  <c r="BA184" i="7" s="1" a="1"/>
  <c r="CB184" i="7" s="1"/>
  <c r="W27" i="7" a="1"/>
  <c r="BA27" i="7" s="1" a="1"/>
  <c r="CB27" i="7" s="1"/>
  <c r="W90" i="7" a="1"/>
  <c r="BA90" i="7" s="1" a="1"/>
  <c r="CB90" i="7" s="1"/>
  <c r="W12" i="7" a="1"/>
  <c r="BA12" i="7" s="1" a="1"/>
  <c r="CB12" i="7" s="1"/>
  <c r="W80" i="7" a="1"/>
  <c r="BA80" i="7" s="1" a="1"/>
  <c r="CB80" i="7" s="1"/>
  <c r="W52" i="7" a="1"/>
  <c r="BA52" i="7" s="1" a="1"/>
  <c r="CB52" i="7" s="1"/>
  <c r="W160" i="7" a="1"/>
  <c r="BA160" i="7" s="1" a="1"/>
  <c r="CB160" i="7" s="1"/>
  <c r="W150" i="7" a="1"/>
  <c r="BA150" i="7" s="1" a="1"/>
  <c r="CB150" i="7" s="1"/>
  <c r="W30" i="7" a="1"/>
  <c r="BA30" i="7" s="1" a="1"/>
  <c r="CB30" i="7" s="1"/>
  <c r="W96" i="7" a="1"/>
  <c r="BA96" i="7" s="1" a="1"/>
  <c r="CB96" i="7" s="1"/>
  <c r="W119" i="7" a="1"/>
  <c r="BA119" i="7" s="1" a="1"/>
  <c r="CB119" i="7" s="1"/>
  <c r="W169" i="7" a="1"/>
  <c r="BA169" i="7" s="1" a="1"/>
  <c r="CB169" i="7" s="1"/>
  <c r="W155" i="7" a="1"/>
  <c r="BA155" i="7" s="1" a="1"/>
  <c r="CB155" i="7" s="1"/>
  <c r="W69" i="7" a="1"/>
  <c r="BA69" i="7" s="1" a="1"/>
  <c r="CB69" i="7" s="1"/>
  <c r="W173" i="7" a="1"/>
  <c r="BA173" i="7" s="1" a="1"/>
  <c r="CB173" i="7" s="1"/>
  <c r="W74" i="7" a="1"/>
  <c r="BA74" i="7" s="1" a="1"/>
  <c r="CB74" i="7" s="1"/>
  <c r="W64" i="7" a="1"/>
  <c r="BA64" i="7" s="1" a="1"/>
  <c r="CB64" i="7" s="1"/>
  <c r="W67" i="7" a="1"/>
  <c r="BA67" i="7" s="1" a="1"/>
  <c r="CB67" i="7" s="1"/>
  <c r="W112" i="7" a="1"/>
  <c r="BA112" i="7" s="1" a="1"/>
  <c r="CB112" i="7" s="1"/>
  <c r="W21" i="7" a="1"/>
  <c r="BA21" i="7" s="1" a="1"/>
  <c r="CB21" i="7" s="1"/>
  <c r="W148" i="7" a="1"/>
  <c r="BA148" i="7" s="1" a="1"/>
  <c r="CB148" i="7" s="1"/>
  <c r="W106" i="7" a="1"/>
  <c r="BA106" i="7" s="1" a="1"/>
  <c r="CB106" i="7" s="1"/>
  <c r="W89" i="7" a="1"/>
  <c r="BA89" i="7" s="1" a="1"/>
  <c r="CB89" i="7" s="1"/>
  <c r="W31" i="7" a="1"/>
  <c r="BA31" i="7" s="1" a="1"/>
  <c r="CB31" i="7" s="1"/>
  <c r="W16" i="7" a="1"/>
  <c r="BA16" i="7" s="1" a="1"/>
  <c r="CB16" i="7" s="1"/>
  <c r="W104" i="7" a="1"/>
  <c r="BA104" i="7" s="1" a="1"/>
  <c r="CB104" i="7" s="1"/>
  <c r="W177" i="7" a="1"/>
  <c r="BA177" i="7" s="1" a="1"/>
  <c r="CB177" i="7" s="1"/>
  <c r="W145" i="7" a="1"/>
  <c r="BA145" i="7" s="1" a="1"/>
  <c r="CB145" i="7" s="1"/>
  <c r="W139" i="7" a="1"/>
  <c r="BA139" i="7" s="1" a="1"/>
  <c r="CB139" i="7" s="1"/>
  <c r="W84" i="7" a="1"/>
  <c r="BA84" i="7" s="1" a="1"/>
  <c r="CB84" i="7" s="1"/>
  <c r="W51" i="7" a="1"/>
  <c r="BA51" i="7" s="1" a="1"/>
  <c r="CB51" i="7" s="1"/>
  <c r="W35" i="7" a="1"/>
  <c r="BA35" i="7" s="1" a="1"/>
  <c r="CB35" i="7" s="1"/>
  <c r="W165" i="7" a="1"/>
  <c r="BA165" i="7" s="1" a="1"/>
  <c r="CB165" i="7" s="1"/>
  <c r="W174" i="7" a="1"/>
  <c r="BA174" i="7" s="1" a="1"/>
  <c r="CB174" i="7" s="1"/>
  <c r="W20" i="7" a="1"/>
  <c r="BA20" i="7" s="1" a="1"/>
  <c r="CB20" i="7" s="1"/>
  <c r="W62" i="7" a="1"/>
  <c r="BA62" i="7" s="1" a="1"/>
  <c r="CB62" i="7" s="1"/>
  <c r="W153" i="7" a="1"/>
  <c r="BA153" i="7" s="1" a="1"/>
  <c r="CB153" i="7" s="1"/>
  <c r="W131" i="7" a="1"/>
  <c r="BA131" i="7" s="1" a="1"/>
  <c r="CB131" i="7" s="1"/>
  <c r="W24" i="7" a="1"/>
  <c r="BA24" i="7" s="1" a="1"/>
  <c r="CB24" i="7" s="1"/>
  <c r="W43" i="7" a="1"/>
  <c r="BA43" i="7" s="1" a="1"/>
  <c r="CB43" i="7" s="1"/>
  <c r="W110" i="7" a="1"/>
  <c r="BA110" i="7" s="1" a="1"/>
  <c r="CB110" i="7" s="1"/>
  <c r="W46" i="7" a="1"/>
  <c r="BA46" i="7" s="1" a="1"/>
  <c r="CB46" i="7" s="1"/>
  <c r="W136" i="7" a="1"/>
  <c r="BA136" i="7" s="1" a="1"/>
  <c r="CB136" i="7" s="1"/>
  <c r="W87" i="7" a="1"/>
  <c r="BA87" i="7" s="1" a="1"/>
  <c r="CB87" i="7" s="1"/>
  <c r="W135" i="7" a="1"/>
  <c r="BA135" i="7" s="1" a="1"/>
  <c r="CB135" i="7" s="1"/>
  <c r="W75" i="7" a="1"/>
  <c r="BA75" i="7" s="1" a="1"/>
  <c r="CB75" i="7" s="1"/>
  <c r="W175" i="7" a="1"/>
  <c r="BA175" i="7" s="1" a="1"/>
  <c r="CB175" i="7" s="1"/>
  <c r="W36" i="7" a="1"/>
  <c r="BA36" i="7" s="1" a="1"/>
  <c r="CB36" i="7" s="1"/>
  <c r="W144" i="7" a="1"/>
  <c r="BA144" i="7" s="1" a="1"/>
  <c r="CB144" i="7" s="1"/>
  <c r="W179" i="7" a="1"/>
  <c r="BA179" i="7" s="1" a="1"/>
  <c r="CB179" i="7" s="1"/>
  <c r="W40" i="7" a="1"/>
  <c r="BA40" i="7" s="1" a="1"/>
  <c r="CB40" i="7" s="1"/>
  <c r="W171" i="7" a="1"/>
  <c r="BA171" i="7" s="1" a="1"/>
  <c r="CB171" i="7" s="1"/>
  <c r="W58" i="7" a="1"/>
  <c r="BA58" i="7" s="1" a="1"/>
  <c r="CB58" i="7" s="1"/>
  <c r="W147" i="7" a="1"/>
  <c r="BA147" i="7" s="1" a="1"/>
  <c r="CB147" i="7" s="1"/>
  <c r="W39" i="7" a="1"/>
  <c r="BA39" i="7" s="1" a="1"/>
  <c r="CB39" i="7" s="1"/>
  <c r="Q51" i="7" a="1"/>
  <c r="AU51" i="7" s="1" a="1"/>
  <c r="BV51" i="7" s="1"/>
  <c r="Q87" i="7" a="1"/>
  <c r="AU87" i="7" s="1" a="1"/>
  <c r="BV87" i="7" s="1"/>
  <c r="Q159" i="7" a="1"/>
  <c r="AU159" i="7" s="1" a="1"/>
  <c r="BV159" i="7" s="1"/>
  <c r="Q117" i="7" a="1"/>
  <c r="AU117" i="7" s="1" a="1"/>
  <c r="BV117" i="7" s="1"/>
  <c r="Q66" i="7" a="1"/>
  <c r="AU66" i="7" s="1" a="1"/>
  <c r="BV66" i="7" s="1"/>
  <c r="Q86" i="7" a="1"/>
  <c r="AU86" i="7" s="1" a="1"/>
  <c r="BV86" i="7" s="1"/>
  <c r="Q148" i="7" a="1"/>
  <c r="AU148" i="7" s="1" a="1"/>
  <c r="BV148" i="7" s="1"/>
  <c r="Q38" i="7" a="1"/>
  <c r="AU38" i="7" s="1" a="1"/>
  <c r="BV38" i="7" s="1"/>
  <c r="Q105" i="7" a="1"/>
  <c r="AU105" i="7" s="1" a="1"/>
  <c r="BV105" i="7" s="1"/>
  <c r="Q30" i="7" a="1"/>
  <c r="AU30" i="7" s="1" a="1"/>
  <c r="BV30" i="7" s="1"/>
  <c r="Q97" i="7" a="1"/>
  <c r="AU97" i="7" s="1" a="1"/>
  <c r="BV97" i="7" s="1"/>
  <c r="Q102" i="7" a="1"/>
  <c r="AU102" i="7" s="1" a="1"/>
  <c r="BV102" i="7" s="1"/>
  <c r="Q127" i="7" a="1"/>
  <c r="AU127" i="7" s="1" a="1"/>
  <c r="BV127" i="7" s="1"/>
  <c r="Q161" i="7" a="1"/>
  <c r="AU161" i="7" s="1" a="1"/>
  <c r="BV161" i="7" s="1"/>
  <c r="Q109" i="7" a="1"/>
  <c r="AU109" i="7" s="1" a="1"/>
  <c r="BV109" i="7" s="1"/>
  <c r="Q54" i="7" a="1"/>
  <c r="AU54" i="7" s="1" a="1"/>
  <c r="BV54" i="7" s="1"/>
  <c r="Q90" i="7" a="1"/>
  <c r="AU90" i="7" s="1" a="1"/>
  <c r="BV90" i="7" s="1"/>
  <c r="Q45" i="7" a="1"/>
  <c r="AU45" i="7" s="1" a="1"/>
  <c r="BV45" i="7" s="1"/>
  <c r="Q120" i="7" a="1"/>
  <c r="AU120" i="7" s="1" a="1"/>
  <c r="BV120" i="7" s="1"/>
  <c r="Q184" i="7" a="1"/>
  <c r="AU184" i="7" s="1" a="1"/>
  <c r="BV184" i="7" s="1"/>
  <c r="Q181" i="7" a="1"/>
  <c r="AU181" i="7" s="1" a="1"/>
  <c r="BV181" i="7" s="1"/>
  <c r="Q31" i="7" a="1"/>
  <c r="AU31" i="7" s="1" a="1"/>
  <c r="BV31" i="7" s="1"/>
  <c r="Q6" i="7" a="1"/>
  <c r="Q8" i="7" a="1"/>
  <c r="AU8" i="7" s="1" a="1"/>
  <c r="BV8" i="7" s="1"/>
  <c r="Q21" i="7" a="1"/>
  <c r="AU21" i="7" s="1" a="1"/>
  <c r="BV21" i="7" s="1"/>
  <c r="Q88" i="7" a="1"/>
  <c r="AU88" i="7" s="1" a="1"/>
  <c r="BV88" i="7" s="1"/>
  <c r="Q182" i="7" a="1"/>
  <c r="AU182" i="7" s="1" a="1"/>
  <c r="BV182" i="7" s="1"/>
  <c r="Q149" i="7" a="1"/>
  <c r="AU149" i="7" s="1" a="1"/>
  <c r="BV149" i="7" s="1"/>
  <c r="Q14" i="7" a="1"/>
  <c r="AU14" i="7" s="1" a="1"/>
  <c r="BV14" i="7" s="1"/>
  <c r="Q20" i="7" a="1"/>
  <c r="AU20" i="7" s="1" a="1"/>
  <c r="BV20" i="7" s="1"/>
  <c r="Q175" i="7" a="1"/>
  <c r="AU175" i="7" s="1" a="1"/>
  <c r="BV175" i="7" s="1"/>
  <c r="Q143" i="7" a="1"/>
  <c r="AU143" i="7" s="1" a="1"/>
  <c r="BV143" i="7" s="1"/>
  <c r="Q56" i="7" a="1"/>
  <c r="AU56" i="7" s="1" a="1"/>
  <c r="BV56" i="7" s="1"/>
  <c r="Q122" i="7" a="1"/>
  <c r="AU122" i="7" s="1" a="1"/>
  <c r="BV122" i="7" s="1"/>
  <c r="Q48" i="7" a="1"/>
  <c r="AU48" i="7" s="1" a="1"/>
  <c r="BV48" i="7" s="1"/>
  <c r="Q84" i="7" a="1"/>
  <c r="AU84" i="7" s="1" a="1"/>
  <c r="BV84" i="7" s="1"/>
  <c r="Q63" i="7" a="1"/>
  <c r="AU63" i="7" s="1" a="1"/>
  <c r="BV63" i="7" s="1"/>
  <c r="Q55" i="7" a="1"/>
  <c r="AU55" i="7" s="1" a="1"/>
  <c r="BV55" i="7" s="1"/>
  <c r="Q91" i="7" a="1"/>
  <c r="AU91" i="7" s="1" a="1"/>
  <c r="BV91" i="7" s="1"/>
  <c r="Q47" i="7" a="1"/>
  <c r="AU47" i="7" s="1" a="1"/>
  <c r="BV47" i="7" s="1"/>
  <c r="Q121" i="7" a="1"/>
  <c r="AU121" i="7" s="1" a="1"/>
  <c r="BV121" i="7" s="1"/>
  <c r="Q70" i="7" a="1"/>
  <c r="AU70" i="7" s="1" a="1"/>
  <c r="BV70" i="7" s="1"/>
  <c r="Q137" i="7" a="1"/>
  <c r="AU137" i="7" s="1" a="1"/>
  <c r="BV137" i="7" s="1"/>
  <c r="Q152" i="7" a="1"/>
  <c r="AU152" i="7" s="1" a="1"/>
  <c r="BV152" i="7" s="1"/>
  <c r="Q46" i="7" a="1"/>
  <c r="AU46" i="7" s="1" a="1"/>
  <c r="BV46" i="7" s="1"/>
  <c r="Q32" i="7" a="1"/>
  <c r="AU32" i="7" s="1" a="1"/>
  <c r="BV32" i="7" s="1"/>
  <c r="Q12" i="7" a="1"/>
  <c r="AU12" i="7" s="1" a="1"/>
  <c r="BV12" i="7" s="1"/>
  <c r="Q79" i="7" a="1"/>
  <c r="AU79" i="7" s="1" a="1"/>
  <c r="BV79" i="7" s="1"/>
  <c r="Q141" i="7" a="1"/>
  <c r="AU141" i="7" s="1" a="1"/>
  <c r="BV141" i="7" s="1"/>
  <c r="Q29" i="7" a="1"/>
  <c r="AU29" i="7" s="1" a="1"/>
  <c r="BV29" i="7" s="1"/>
  <c r="Q60" i="7" a="1"/>
  <c r="AU60" i="7" s="1" a="1"/>
  <c r="BV60" i="7" s="1"/>
  <c r="Q174" i="7" a="1"/>
  <c r="AU174" i="7" s="1" a="1"/>
  <c r="BV174" i="7" s="1"/>
  <c r="Q58" i="7" a="1"/>
  <c r="AU58" i="7" s="1" a="1"/>
  <c r="BV58" i="7" s="1"/>
  <c r="Q94" i="7" a="1"/>
  <c r="AU94" i="7" s="1" a="1"/>
  <c r="BV94" i="7" s="1"/>
  <c r="Q99" i="7" a="1"/>
  <c r="AU99" i="7" s="1" a="1"/>
  <c r="BV99" i="7" s="1"/>
  <c r="Q124" i="7" a="1"/>
  <c r="AU124" i="7" s="1" a="1"/>
  <c r="BV124" i="7" s="1"/>
  <c r="Q168" i="7" a="1"/>
  <c r="AU168" i="7" s="1" a="1"/>
  <c r="BV168" i="7" s="1"/>
  <c r="Q139" i="7" a="1"/>
  <c r="AU139" i="7" s="1" a="1"/>
  <c r="BV139" i="7" s="1"/>
  <c r="Q52" i="7" a="1"/>
  <c r="AU52" i="7" s="1" a="1"/>
  <c r="BV52" i="7" s="1"/>
  <c r="Q118" i="7" a="1"/>
  <c r="AU118" i="7" s="1" a="1"/>
  <c r="BV118" i="7" s="1"/>
  <c r="Q134" i="7" a="1"/>
  <c r="AU134" i="7" s="1" a="1"/>
  <c r="BV134" i="7" s="1"/>
  <c r="Q19" i="7" a="1"/>
  <c r="AU19" i="7" s="1" a="1"/>
  <c r="BV19" i="7" s="1"/>
  <c r="Q142" i="7" a="1"/>
  <c r="AU142" i="7" s="1" a="1"/>
  <c r="BV142" i="7" s="1"/>
  <c r="Q7" i="7" a="1"/>
  <c r="AU7" i="7" s="1" a="1"/>
  <c r="BV7" i="7" s="1"/>
  <c r="Q24" i="7" a="1"/>
  <c r="AU24" i="7" s="1" a="1"/>
  <c r="BV24" i="7" s="1"/>
  <c r="Q92" i="7" a="1"/>
  <c r="AU92" i="7" s="1" a="1"/>
  <c r="BV92" i="7" s="1"/>
  <c r="Q71" i="7" a="1"/>
  <c r="AU71" i="7" s="1" a="1"/>
  <c r="BV71" i="7" s="1"/>
  <c r="Q153" i="7" a="1"/>
  <c r="AU153" i="7" s="1" a="1"/>
  <c r="BV153" i="7" s="1"/>
  <c r="Q146" i="7" a="1"/>
  <c r="AU146" i="7" s="1" a="1"/>
  <c r="BV146" i="7" s="1"/>
  <c r="Q22" i="7" a="1"/>
  <c r="AU22" i="7" s="1" a="1"/>
  <c r="BV22" i="7" s="1"/>
  <c r="Q95" i="7" a="1"/>
  <c r="AU95" i="7" s="1" a="1"/>
  <c r="BV95" i="7" s="1"/>
  <c r="Q100" i="7" a="1"/>
  <c r="AU100" i="7" s="1" a="1"/>
  <c r="BV100" i="7" s="1"/>
  <c r="Q125" i="7" a="1"/>
  <c r="AU125" i="7" s="1" a="1"/>
  <c r="BV125" i="7" s="1"/>
  <c r="Q74" i="7" a="1"/>
  <c r="AU74" i="7" s="1" a="1"/>
  <c r="BV74" i="7" s="1"/>
  <c r="Q37" i="7" a="1"/>
  <c r="AU37" i="7" s="1" a="1"/>
  <c r="BV37" i="7" s="1"/>
  <c r="Q156" i="7" a="1"/>
  <c r="AU156" i="7" s="1" a="1"/>
  <c r="BV156" i="7" s="1"/>
  <c r="Q114" i="7" a="1"/>
  <c r="AU114" i="7" s="1" a="1"/>
  <c r="BV114" i="7" s="1"/>
  <c r="Q104" i="7" a="1"/>
  <c r="AU104" i="7" s="1" a="1"/>
  <c r="BV104" i="7" s="1"/>
  <c r="Q164" i="7" a="1"/>
  <c r="AU164" i="7" s="1" a="1"/>
  <c r="BV164" i="7" s="1"/>
  <c r="Q15" i="7" a="1"/>
  <c r="AU15" i="7" s="1" a="1"/>
  <c r="BV15" i="7" s="1"/>
  <c r="Q83" i="7" a="1"/>
  <c r="AU83" i="7" s="1" a="1"/>
  <c r="BV83" i="7" s="1"/>
  <c r="Q145" i="7" a="1"/>
  <c r="AU145" i="7" s="1" a="1"/>
  <c r="BV145" i="7" s="1"/>
  <c r="Q9" i="7" a="1"/>
  <c r="AU9" i="7" s="1" a="1"/>
  <c r="BV9" i="7" s="1"/>
  <c r="Q59" i="7" a="1"/>
  <c r="AU59" i="7" s="1" a="1"/>
  <c r="BV59" i="7" s="1"/>
  <c r="Q112" i="7" a="1"/>
  <c r="AU112" i="7" s="1" a="1"/>
  <c r="BV112" i="7" s="1"/>
  <c r="Q76" i="7" a="1"/>
  <c r="AU76" i="7" s="1" a="1"/>
  <c r="BV76" i="7" s="1"/>
  <c r="Q138" i="7" a="1"/>
  <c r="AU138" i="7" s="1" a="1"/>
  <c r="BV138" i="7" s="1"/>
  <c r="Q16" i="7" a="1"/>
  <c r="AU16" i="7" s="1" a="1"/>
  <c r="BV16" i="7" s="1"/>
  <c r="Q128" i="7" a="1"/>
  <c r="AU128" i="7" s="1" a="1"/>
  <c r="BV128" i="7" s="1"/>
  <c r="Q163" i="7" a="1"/>
  <c r="AU163" i="7" s="1" a="1"/>
  <c r="BV163" i="7" s="1"/>
  <c r="Q133" i="7" a="1"/>
  <c r="AU133" i="7" s="1" a="1"/>
  <c r="BV133" i="7" s="1"/>
  <c r="Q77" i="7" a="1"/>
  <c r="AU77" i="7" s="1" a="1"/>
  <c r="BV77" i="7" s="1"/>
  <c r="Q129" i="7" a="1"/>
  <c r="AU129" i="7" s="1" a="1"/>
  <c r="BV129" i="7" s="1"/>
  <c r="Q160" i="7" a="1"/>
  <c r="AU160" i="7" s="1" a="1"/>
  <c r="BV160" i="7" s="1"/>
  <c r="Q67" i="7" a="1"/>
  <c r="AU67" i="7" s="1" a="1"/>
  <c r="BV67" i="7" s="1"/>
  <c r="Q40" i="7" a="1"/>
  <c r="AU40" i="7" s="1" a="1"/>
  <c r="BV40" i="7" s="1"/>
  <c r="Q80" i="7" a="1"/>
  <c r="AU80" i="7" s="1" a="1"/>
  <c r="BV80" i="7" s="1"/>
  <c r="Q130" i="7" a="1"/>
  <c r="AU130" i="7" s="1" a="1"/>
  <c r="BV130" i="7" s="1"/>
  <c r="Q61" i="7" a="1"/>
  <c r="AU61" i="7" s="1" a="1"/>
  <c r="BV61" i="7" s="1"/>
  <c r="Q81" i="7" a="1"/>
  <c r="AU81" i="7" s="1" a="1"/>
  <c r="BV81" i="7" s="1"/>
  <c r="Q132" i="7" a="1"/>
  <c r="AU132" i="7" s="1" a="1"/>
  <c r="BV132" i="7" s="1"/>
  <c r="Q49" i="7" a="1"/>
  <c r="AU49" i="7" s="1" a="1"/>
  <c r="BV49" i="7" s="1"/>
  <c r="Q13" i="7" a="1"/>
  <c r="AU13" i="7" s="1" a="1"/>
  <c r="BV13" i="7" s="1"/>
  <c r="Q62" i="7" a="1"/>
  <c r="AU62" i="7" s="1" a="1"/>
  <c r="BV62" i="7" s="1"/>
  <c r="Q64" i="7" a="1"/>
  <c r="AU64" i="7" s="1" a="1"/>
  <c r="BV64" i="7" s="1"/>
  <c r="Q34" i="7" a="1"/>
  <c r="AU34" i="7" s="1" a="1"/>
  <c r="BV34" i="7" s="1"/>
  <c r="Q177" i="7" a="1"/>
  <c r="AU177" i="7" s="1" a="1"/>
  <c r="BV177" i="7" s="1"/>
  <c r="Q169" i="7" a="1"/>
  <c r="AU169" i="7" s="1" a="1"/>
  <c r="BV169" i="7" s="1"/>
  <c r="Q185" i="7" a="1"/>
  <c r="AU185" i="7" s="1" a="1"/>
  <c r="BV185" i="7" s="1"/>
  <c r="Q69" i="7" a="1"/>
  <c r="AU69" i="7" s="1" a="1"/>
  <c r="BV69" i="7" s="1"/>
  <c r="Q136" i="7" a="1"/>
  <c r="AU136" i="7" s="1" a="1"/>
  <c r="BV136" i="7" s="1"/>
  <c r="Q151" i="7" a="1"/>
  <c r="AU151" i="7" s="1" a="1"/>
  <c r="BV151" i="7" s="1"/>
  <c r="Q44" i="7" a="1"/>
  <c r="AU44" i="7" s="1" a="1"/>
  <c r="BV44" i="7" s="1"/>
  <c r="Q10" i="7" a="1"/>
  <c r="AU10" i="7" s="1" a="1"/>
  <c r="BV10" i="7" s="1"/>
  <c r="Q78" i="7" a="1"/>
  <c r="AU78" i="7" s="1" a="1"/>
  <c r="BV78" i="7" s="1"/>
  <c r="Q140" i="7" a="1"/>
  <c r="AU140" i="7" s="1" a="1"/>
  <c r="BV140" i="7" s="1"/>
  <c r="Q25" i="7" a="1"/>
  <c r="AU25" i="7" s="1" a="1"/>
  <c r="BV25" i="7" s="1"/>
  <c r="Q27" i="7" a="1"/>
  <c r="AU27" i="7" s="1" a="1"/>
  <c r="BV27" i="7" s="1"/>
  <c r="Q172" i="7" a="1"/>
  <c r="AU172" i="7" s="1" a="1"/>
  <c r="BV172" i="7" s="1"/>
  <c r="Q167" i="7" a="1"/>
  <c r="AU167" i="7" s="1" a="1"/>
  <c r="BV167" i="7" s="1"/>
  <c r="Q53" i="7" a="1"/>
  <c r="AU53" i="7" s="1" a="1"/>
  <c r="BV53" i="7" s="1"/>
  <c r="Q89" i="7" a="1"/>
  <c r="AU89" i="7" s="1" a="1"/>
  <c r="BV89" i="7" s="1"/>
  <c r="Q43" i="7" a="1"/>
  <c r="AU43" i="7" s="1" a="1"/>
  <c r="BV43" i="7" s="1"/>
  <c r="Q119" i="7" a="1"/>
  <c r="AU119" i="7" s="1" a="1"/>
  <c r="BV119" i="7" s="1"/>
  <c r="Q183" i="7" a="1"/>
  <c r="AU183" i="7" s="1" a="1"/>
  <c r="BV183" i="7" s="1"/>
  <c r="Q72" i="7" a="1"/>
  <c r="AU72" i="7" s="1" a="1"/>
  <c r="BV72" i="7" s="1"/>
  <c r="Q33" i="7" a="1"/>
  <c r="AU33" i="7" s="1" a="1"/>
  <c r="BV33" i="7" s="1"/>
  <c r="Q154" i="7" a="1"/>
  <c r="AU154" i="7" s="1" a="1"/>
  <c r="BV154" i="7" s="1"/>
  <c r="Q50" i="7" a="1"/>
  <c r="AU50" i="7" s="1" a="1"/>
  <c r="BV50" i="7" s="1"/>
  <c r="Q23" i="7" a="1"/>
  <c r="AU23" i="7" s="1" a="1"/>
  <c r="BV23" i="7" s="1"/>
  <c r="Q165" i="7" a="1"/>
  <c r="AU165" i="7" s="1" a="1"/>
  <c r="BV165" i="7" s="1"/>
  <c r="Q162" i="7" a="1"/>
  <c r="AU162" i="7" s="1" a="1"/>
  <c r="BV162" i="7" s="1"/>
  <c r="Q180" i="7" a="1"/>
  <c r="AU180" i="7" s="1" a="1"/>
  <c r="BV180" i="7" s="1"/>
  <c r="Q106" i="7" a="1"/>
  <c r="AU106" i="7" s="1" a="1"/>
  <c r="BV106" i="7" s="1"/>
  <c r="Q73" i="7" a="1"/>
  <c r="AU73" i="7" s="1" a="1"/>
  <c r="BV73" i="7" s="1"/>
  <c r="Q35" i="7" a="1"/>
  <c r="AU35" i="7" s="1" a="1"/>
  <c r="BV35" i="7" s="1"/>
  <c r="Q155" i="7" a="1"/>
  <c r="AU155" i="7" s="1" a="1"/>
  <c r="BV155" i="7" s="1"/>
  <c r="Q113" i="7" a="1"/>
  <c r="AU113" i="7" s="1" a="1"/>
  <c r="BV113" i="7" s="1"/>
  <c r="Q82" i="7" a="1"/>
  <c r="AU82" i="7" s="1" a="1"/>
  <c r="BV82" i="7" s="1"/>
  <c r="Q144" i="7" a="1"/>
  <c r="AU144" i="7" s="1" a="1"/>
  <c r="BV144" i="7" s="1"/>
  <c r="Q28" i="7" a="1"/>
  <c r="AU28" i="7" s="1" a="1"/>
  <c r="BV28" i="7" s="1"/>
  <c r="Q17" i="7" a="1"/>
  <c r="AU17" i="7" s="1" a="1"/>
  <c r="BV17" i="7" s="1"/>
  <c r="Q93" i="7" a="1"/>
  <c r="AU93" i="7" s="1" a="1"/>
  <c r="BV93" i="7" s="1"/>
  <c r="Q98" i="7" a="1"/>
  <c r="AU98" i="7" s="1" a="1"/>
  <c r="BV98" i="7" s="1"/>
  <c r="Q123" i="7" a="1"/>
  <c r="AU123" i="7" s="1" a="1"/>
  <c r="BV123" i="7" s="1"/>
  <c r="Q108" i="7" a="1"/>
  <c r="AU108" i="7" s="1" a="1"/>
  <c r="BV108" i="7" s="1"/>
  <c r="Q18" i="7" a="1"/>
  <c r="AU18" i="7" s="1" a="1"/>
  <c r="BV18" i="7" s="1"/>
  <c r="Q158" i="7" a="1"/>
  <c r="AU158" i="7" s="1" a="1"/>
  <c r="BV158" i="7" s="1"/>
  <c r="Q116" i="7" a="1"/>
  <c r="AU116" i="7" s="1" a="1"/>
  <c r="BV116" i="7" s="1"/>
  <c r="Q166" i="7" a="1"/>
  <c r="AU166" i="7" s="1" a="1"/>
  <c r="BV166" i="7" s="1"/>
  <c r="Q11" i="7" a="1"/>
  <c r="AU11" i="7" s="1" a="1"/>
  <c r="BV11" i="7" s="1"/>
  <c r="Q57" i="7" a="1"/>
  <c r="AU57" i="7" s="1" a="1"/>
  <c r="BV57" i="7" s="1"/>
  <c r="Q41" i="7" a="1"/>
  <c r="AU41" i="7" s="1" a="1"/>
  <c r="BV41" i="7" s="1"/>
  <c r="Q85" i="7" a="1"/>
  <c r="AU85" i="7" s="1" a="1"/>
  <c r="BV85" i="7" s="1"/>
  <c r="Q131" i="7" a="1"/>
  <c r="AU131" i="7" s="1" a="1"/>
  <c r="BV131" i="7" s="1"/>
  <c r="Q111" i="7" a="1"/>
  <c r="AU111" i="7" s="1" a="1"/>
  <c r="BV111" i="7" s="1"/>
  <c r="Q107" i="7" a="1"/>
  <c r="AU107" i="7" s="1" a="1"/>
  <c r="BV107" i="7" s="1"/>
  <c r="Q75" i="7" a="1"/>
  <c r="AU75" i="7" s="1" a="1"/>
  <c r="BV75" i="7" s="1"/>
  <c r="Q135" i="7" a="1"/>
  <c r="AU135" i="7" s="1" a="1"/>
  <c r="BV135" i="7" s="1"/>
  <c r="Q150" i="7" a="1"/>
  <c r="AU150" i="7" s="1" a="1"/>
  <c r="BV150" i="7" s="1"/>
  <c r="Q126" i="7" a="1"/>
  <c r="AU126" i="7" s="1" a="1"/>
  <c r="BV126" i="7" s="1"/>
  <c r="Q147" i="7" a="1"/>
  <c r="AU147" i="7" s="1" a="1"/>
  <c r="BV147" i="7" s="1"/>
  <c r="Q110" i="7" a="1"/>
  <c r="AU110" i="7" s="1" a="1"/>
  <c r="BV110" i="7" s="1"/>
  <c r="Q173" i="7" a="1"/>
  <c r="AU173" i="7" s="1" a="1"/>
  <c r="BV173" i="7" s="1"/>
  <c r="Q26" i="7" a="1"/>
  <c r="AU26" i="7" s="1" a="1"/>
  <c r="BV26" i="7" s="1"/>
  <c r="Q170" i="7" a="1"/>
  <c r="AU170" i="7" s="1" a="1"/>
  <c r="BV170" i="7" s="1"/>
  <c r="Q101" i="7" a="1"/>
  <c r="AU101" i="7" s="1" a="1"/>
  <c r="BV101" i="7" s="1"/>
  <c r="Q115" i="7" a="1"/>
  <c r="AU115" i="7" s="1" a="1"/>
  <c r="BV115" i="7" s="1"/>
  <c r="Q36" i="7" a="1"/>
  <c r="AU36" i="7" s="1" a="1"/>
  <c r="BV36" i="7" s="1"/>
  <c r="Q178" i="7" a="1"/>
  <c r="AU178" i="7" s="1" a="1"/>
  <c r="BV178" i="7" s="1"/>
  <c r="Q96" i="7" a="1"/>
  <c r="AU96" i="7" s="1" a="1"/>
  <c r="BV96" i="7" s="1"/>
  <c r="Q179" i="7" a="1"/>
  <c r="AU179" i="7" s="1" a="1"/>
  <c r="BV179" i="7" s="1"/>
  <c r="Q65" i="7" a="1"/>
  <c r="AU65" i="7" s="1" a="1"/>
  <c r="BV65" i="7" s="1"/>
  <c r="Q42" i="7" a="1"/>
  <c r="AU42" i="7" s="1" a="1"/>
  <c r="BV42" i="7" s="1"/>
  <c r="Q103" i="7" a="1"/>
  <c r="AU103" i="7" s="1" a="1"/>
  <c r="BV103" i="7" s="1"/>
  <c r="Q176" i="7" a="1"/>
  <c r="AU176" i="7" s="1" a="1"/>
  <c r="BV176" i="7" s="1"/>
  <c r="Q171" i="7" a="1"/>
  <c r="AU171" i="7" s="1" a="1"/>
  <c r="BV171" i="7" s="1"/>
  <c r="Q68" i="7" a="1"/>
  <c r="AU68" i="7" s="1" a="1"/>
  <c r="BV68" i="7" s="1"/>
  <c r="Q39" i="7" a="1"/>
  <c r="AU39" i="7" s="1" a="1"/>
  <c r="BV39" i="7" s="1"/>
  <c r="Q157" i="7" a="1"/>
  <c r="AU157" i="7" s="1" a="1"/>
  <c r="BV157" i="7" s="1"/>
  <c r="L54" i="7" a="1"/>
  <c r="AP54" i="7" s="1" a="1"/>
  <c r="BQ54" i="7" s="1"/>
  <c r="L119" i="7" a="1"/>
  <c r="AP119" i="7" s="1" a="1"/>
  <c r="BQ119" i="7" s="1"/>
  <c r="L78" i="7" a="1"/>
  <c r="AP78" i="7" s="1" a="1"/>
  <c r="BQ78" i="7" s="1"/>
  <c r="L39" i="7" a="1"/>
  <c r="AP39" i="7" s="1" a="1"/>
  <c r="BQ39" i="7" s="1"/>
  <c r="L8" i="7" a="1"/>
  <c r="AP8" i="7" s="1" a="1"/>
  <c r="BQ8" i="7" s="1"/>
  <c r="L55" i="7" a="1"/>
  <c r="AP55" i="7" s="1" a="1"/>
  <c r="BQ55" i="7" s="1"/>
  <c r="L120" i="7" a="1"/>
  <c r="AP120" i="7" s="1" a="1"/>
  <c r="BQ120" i="7" s="1"/>
  <c r="L80" i="7" a="1"/>
  <c r="AP80" i="7" s="1" a="1"/>
  <c r="BQ80" i="7" s="1"/>
  <c r="L98" i="7" a="1"/>
  <c r="AP98" i="7" s="1" a="1"/>
  <c r="BQ98" i="7" s="1"/>
  <c r="L52" i="7" a="1"/>
  <c r="AP52" i="7" s="1" a="1"/>
  <c r="BQ52" i="7" s="1"/>
  <c r="L117" i="7" a="1"/>
  <c r="AP117" i="7" s="1" a="1"/>
  <c r="BQ117" i="7" s="1"/>
  <c r="L41" i="7" a="1"/>
  <c r="AP41" i="7" s="1" a="1"/>
  <c r="BQ41" i="7" s="1"/>
  <c r="L85" i="7" a="1"/>
  <c r="AP85" i="7" s="1" a="1"/>
  <c r="BQ85" i="7" s="1"/>
  <c r="L49" i="7" a="1"/>
  <c r="AP49" i="7" s="1" a="1"/>
  <c r="BQ49" i="7" s="1"/>
  <c r="L114" i="7" a="1"/>
  <c r="AP114" i="7" s="1" a="1"/>
  <c r="BQ114" i="7" s="1"/>
  <c r="L158" i="7" a="1"/>
  <c r="AP158" i="7" s="1" a="1"/>
  <c r="BQ158" i="7" s="1"/>
  <c r="L79" i="7" a="1"/>
  <c r="AP79" i="7" s="1" a="1"/>
  <c r="BQ79" i="7" s="1"/>
  <c r="L179" i="7" a="1"/>
  <c r="AP179" i="7" s="1" a="1"/>
  <c r="BQ179" i="7" s="1"/>
  <c r="L174" i="7" a="1"/>
  <c r="AP174" i="7" s="1" a="1"/>
  <c r="BQ174" i="7" s="1"/>
  <c r="L140" i="7" a="1"/>
  <c r="AP140" i="7" s="1" a="1"/>
  <c r="BQ140" i="7" s="1"/>
  <c r="L27" i="7" a="1"/>
  <c r="AP27" i="7" s="1" a="1"/>
  <c r="BQ27" i="7" s="1"/>
  <c r="L139" i="7" a="1"/>
  <c r="AP139" i="7" s="1" a="1"/>
  <c r="BQ139" i="7" s="1"/>
  <c r="L28" i="7" a="1"/>
  <c r="AP28" i="7" s="1" a="1"/>
  <c r="BQ28" i="7" s="1"/>
  <c r="L141" i="7" a="1"/>
  <c r="AP141" i="7" s="1" a="1"/>
  <c r="BQ141" i="7" s="1"/>
  <c r="L25" i="7" a="1"/>
  <c r="AP25" i="7" s="1" a="1"/>
  <c r="BQ25" i="7" s="1"/>
  <c r="L173" i="7" a="1"/>
  <c r="AP173" i="7" s="1" a="1"/>
  <c r="BQ173" i="7" s="1"/>
  <c r="L152" i="7" a="1"/>
  <c r="AP152" i="7" s="1" a="1"/>
  <c r="BQ152" i="7" s="1"/>
  <c r="L59" i="7" a="1"/>
  <c r="AP59" i="7" s="1" a="1"/>
  <c r="BQ59" i="7" s="1"/>
  <c r="L88" i="7" a="1"/>
  <c r="AP88" i="7" s="1" a="1"/>
  <c r="BQ88" i="7" s="1"/>
  <c r="L184" i="7" a="1"/>
  <c r="AP184" i="7" s="1" a="1"/>
  <c r="BQ184" i="7" s="1"/>
  <c r="L14" i="7" a="1"/>
  <c r="AP14" i="7" s="1" a="1"/>
  <c r="BQ14" i="7" s="1"/>
  <c r="L58" i="7" a="1"/>
  <c r="AP58" i="7" s="1" a="1"/>
  <c r="BQ58" i="7" s="1"/>
  <c r="L123" i="7" a="1"/>
  <c r="AP123" i="7" s="1" a="1"/>
  <c r="BQ123" i="7" s="1"/>
  <c r="L86" i="7" a="1"/>
  <c r="AP86" i="7" s="1" a="1"/>
  <c r="BQ86" i="7" s="1"/>
  <c r="L175" i="7" a="1"/>
  <c r="AP175" i="7" s="1" a="1"/>
  <c r="BQ175" i="7" s="1"/>
  <c r="L20" i="7" a="1"/>
  <c r="AP20" i="7" s="1" a="1"/>
  <c r="BQ20" i="7" s="1"/>
  <c r="L9" i="7" a="1"/>
  <c r="AP9" i="7" s="1" a="1"/>
  <c r="BQ9" i="7" s="1"/>
  <c r="L124" i="7" a="1"/>
  <c r="AP124" i="7" s="1" a="1"/>
  <c r="BQ124" i="7" s="1"/>
  <c r="L135" i="7" a="1"/>
  <c r="AP135" i="7" s="1" a="1"/>
  <c r="BQ135" i="7" s="1"/>
  <c r="L165" i="7" a="1"/>
  <c r="AP165" i="7" s="1" a="1"/>
  <c r="BQ165" i="7" s="1"/>
  <c r="L10" i="7" a="1"/>
  <c r="AP10" i="7" s="1" a="1"/>
  <c r="BQ10" i="7" s="1"/>
  <c r="L56" i="7" a="1"/>
  <c r="AP56" i="7" s="1" a="1"/>
  <c r="BQ56" i="7" s="1"/>
  <c r="L121" i="7" a="1"/>
  <c r="AP121" i="7" s="1" a="1"/>
  <c r="BQ121" i="7" s="1"/>
  <c r="L82" i="7" a="1"/>
  <c r="AP82" i="7" s="1" a="1"/>
  <c r="BQ82" i="7" s="1"/>
  <c r="L102" i="7" a="1"/>
  <c r="AP102" i="7" s="1" a="1"/>
  <c r="BQ102" i="7" s="1"/>
  <c r="L53" i="7" a="1"/>
  <c r="AP53" i="7" s="1" a="1"/>
  <c r="BQ53" i="7" s="1"/>
  <c r="L118" i="7" a="1"/>
  <c r="AP118" i="7" s="1" a="1"/>
  <c r="BQ118" i="7" s="1"/>
  <c r="L76" i="7" a="1"/>
  <c r="AP76" i="7" s="1" a="1"/>
  <c r="BQ76" i="7" s="1"/>
  <c r="L136" i="7" a="1"/>
  <c r="AP136" i="7" s="1" a="1"/>
  <c r="BQ136" i="7" s="1"/>
  <c r="L64" i="7" a="1"/>
  <c r="AP64" i="7" s="1" a="1"/>
  <c r="BQ64" i="7" s="1"/>
  <c r="L7" i="7" a="1"/>
  <c r="AP7" i="7" s="1" a="1"/>
  <c r="BQ7" i="7" s="1"/>
  <c r="L166" i="7" a="1"/>
  <c r="AP166" i="7" s="1" a="1"/>
  <c r="BQ166" i="7" s="1"/>
  <c r="L6" i="7" a="1"/>
  <c r="L129" i="7" a="1"/>
  <c r="AP129" i="7" s="1" a="1"/>
  <c r="BQ129" i="7" s="1"/>
  <c r="L100" i="7" a="1"/>
  <c r="AP100" i="7" s="1" a="1"/>
  <c r="BQ100" i="7" s="1"/>
  <c r="L148" i="7" a="1"/>
  <c r="AP148" i="7" s="1" a="1"/>
  <c r="BQ148" i="7" s="1"/>
  <c r="L126" i="7" a="1"/>
  <c r="AP126" i="7" s="1" a="1"/>
  <c r="BQ126" i="7" s="1"/>
  <c r="L23" i="7" a="1"/>
  <c r="AP23" i="7" s="1" a="1"/>
  <c r="BQ23" i="7" s="1"/>
  <c r="L60" i="7" a="1"/>
  <c r="AP60" i="7" s="1" a="1"/>
  <c r="BQ60" i="7" s="1"/>
  <c r="L127" i="7" a="1"/>
  <c r="AP127" i="7" s="1" a="1"/>
  <c r="BQ127" i="7" s="1"/>
  <c r="L90" i="7" a="1"/>
  <c r="AP90" i="7" s="1" a="1"/>
  <c r="BQ90" i="7" s="1"/>
  <c r="L167" i="7" a="1"/>
  <c r="AP167" i="7" s="1" a="1"/>
  <c r="BQ167" i="7" s="1"/>
  <c r="L72" i="7" a="1"/>
  <c r="AP72" i="7" s="1" a="1"/>
  <c r="BQ72" i="7" s="1"/>
  <c r="L24" i="7" a="1"/>
  <c r="AP24" i="7" s="1" a="1"/>
  <c r="BQ24" i="7" s="1"/>
  <c r="L61" i="7" a="1"/>
  <c r="AP61" i="7" s="1" a="1"/>
  <c r="BQ61" i="7" s="1"/>
  <c r="L128" i="7" a="1"/>
  <c r="AP128" i="7" s="1" a="1"/>
  <c r="BQ128" i="7" s="1"/>
  <c r="L92" i="7" a="1"/>
  <c r="AP92" i="7" s="1" a="1"/>
  <c r="BQ92" i="7" s="1"/>
  <c r="L170" i="7" a="1"/>
  <c r="AP170" i="7" s="1" a="1"/>
  <c r="BQ170" i="7" s="1"/>
  <c r="L101" i="7" a="1"/>
  <c r="AP101" i="7" s="1" a="1"/>
  <c r="BQ101" i="7" s="1"/>
  <c r="L144" i="7" a="1"/>
  <c r="AP144" i="7" s="1" a="1"/>
  <c r="BQ144" i="7" s="1"/>
  <c r="L21" i="7" a="1"/>
  <c r="AP21" i="7" s="1" a="1"/>
  <c r="BQ21" i="7" s="1"/>
  <c r="L13" i="7" a="1"/>
  <c r="AP13" i="7" s="1" a="1"/>
  <c r="BQ13" i="7" s="1"/>
  <c r="L125" i="7" a="1"/>
  <c r="AP125" i="7" s="1" a="1"/>
  <c r="BQ125" i="7" s="1"/>
  <c r="L137" i="7" a="1"/>
  <c r="AP137" i="7" s="1" a="1"/>
  <c r="BQ137" i="7" s="1"/>
  <c r="L182" i="7" a="1"/>
  <c r="AP182" i="7" s="1" a="1"/>
  <c r="BQ182" i="7" s="1"/>
  <c r="L12" i="7" a="1"/>
  <c r="AP12" i="7" s="1" a="1"/>
  <c r="BQ12" i="7" s="1"/>
  <c r="L57" i="7" a="1"/>
  <c r="AP57" i="7" s="1" a="1"/>
  <c r="BQ57" i="7" s="1"/>
  <c r="L122" i="7" a="1"/>
  <c r="AP122" i="7" s="1" a="1"/>
  <c r="BQ122" i="7" s="1"/>
  <c r="L84" i="7" a="1"/>
  <c r="AP84" i="7" s="1" a="1"/>
  <c r="BQ84" i="7" s="1"/>
  <c r="L159" i="7" a="1"/>
  <c r="AP159" i="7" s="1" a="1"/>
  <c r="BQ159" i="7" s="1"/>
  <c r="L131" i="7" a="1"/>
  <c r="AP131" i="7" s="1" a="1"/>
  <c r="BQ131" i="7" s="1"/>
  <c r="L108" i="7" a="1"/>
  <c r="AP108" i="7" s="1" a="1"/>
  <c r="BQ108" i="7" s="1"/>
  <c r="L132" i="7" a="1"/>
  <c r="AP132" i="7" s="1" a="1"/>
  <c r="BQ132" i="7" s="1"/>
  <c r="L62" i="7" a="1"/>
  <c r="AP62" i="7" s="1" a="1"/>
  <c r="BQ62" i="7" s="1"/>
  <c r="L94" i="7" a="1"/>
  <c r="AP94" i="7" s="1" a="1"/>
  <c r="BQ94" i="7" s="1"/>
  <c r="L22" i="7" a="1"/>
  <c r="AP22" i="7" s="1" a="1"/>
  <c r="BQ22" i="7" s="1"/>
  <c r="L46" i="7" a="1"/>
  <c r="AP46" i="7" s="1" a="1"/>
  <c r="BQ46" i="7" s="1"/>
  <c r="L73" i="7" a="1"/>
  <c r="AP73" i="7" s="1" a="1"/>
  <c r="BQ73" i="7" s="1"/>
  <c r="L106" i="7" a="1"/>
  <c r="AP106" i="7" s="1" a="1"/>
  <c r="BQ106" i="7" s="1"/>
  <c r="L74" i="7" a="1"/>
  <c r="AP74" i="7" s="1" a="1"/>
  <c r="BQ74" i="7" s="1"/>
  <c r="L176" i="7" a="1"/>
  <c r="AP176" i="7" s="1" a="1"/>
  <c r="BQ176" i="7" s="1"/>
  <c r="L47" i="7" a="1"/>
  <c r="AP47" i="7" s="1" a="1"/>
  <c r="BQ47" i="7" s="1"/>
  <c r="L75" i="7" a="1"/>
  <c r="AP75" i="7" s="1" a="1"/>
  <c r="BQ75" i="7" s="1"/>
  <c r="L35" i="7" a="1"/>
  <c r="AP35" i="7" s="1" a="1"/>
  <c r="BQ35" i="7" s="1"/>
  <c r="L43" i="7" a="1"/>
  <c r="AP43" i="7" s="1" a="1"/>
  <c r="BQ43" i="7" s="1"/>
  <c r="L177" i="7" a="1"/>
  <c r="AP177" i="7" s="1" a="1"/>
  <c r="BQ177" i="7" s="1"/>
  <c r="L156" i="7" a="1"/>
  <c r="AP156" i="7" s="1" a="1"/>
  <c r="BQ156" i="7" s="1"/>
  <c r="L44" i="7" a="1"/>
  <c r="AP44" i="7" s="1" a="1"/>
  <c r="BQ44" i="7" s="1"/>
  <c r="L69" i="7" a="1"/>
  <c r="AP69" i="7" s="1" a="1"/>
  <c r="BQ69" i="7" s="1"/>
  <c r="L104" i="7" a="1"/>
  <c r="AP104" i="7" s="1" a="1"/>
  <c r="BQ104" i="7" s="1"/>
  <c r="L66" i="7" a="1"/>
  <c r="AP66" i="7" s="1" a="1"/>
  <c r="BQ66" i="7" s="1"/>
  <c r="L150" i="7" a="1"/>
  <c r="AP150" i="7" s="1" a="1"/>
  <c r="BQ150" i="7" s="1"/>
  <c r="L183" i="7" a="1"/>
  <c r="AP183" i="7" s="1" a="1"/>
  <c r="BQ183" i="7" s="1"/>
  <c r="L18" i="7" a="1"/>
  <c r="AP18" i="7" s="1" a="1"/>
  <c r="BQ18" i="7" s="1"/>
  <c r="L111" i="7" a="1"/>
  <c r="AP111" i="7" s="1" a="1"/>
  <c r="BQ111" i="7" s="1"/>
  <c r="L40" i="7" a="1"/>
  <c r="AP40" i="7" s="1" a="1"/>
  <c r="BQ40" i="7" s="1"/>
  <c r="L153" i="7" a="1"/>
  <c r="AP153" i="7" s="1" a="1"/>
  <c r="BQ153" i="7" s="1"/>
  <c r="L138" i="7" a="1"/>
  <c r="AP138" i="7" s="1" a="1"/>
  <c r="BQ138" i="7" s="1"/>
  <c r="L65" i="7" a="1"/>
  <c r="AP65" i="7" s="1" a="1"/>
  <c r="BQ65" i="7" s="1"/>
  <c r="L81" i="7" a="1"/>
  <c r="AP81" i="7" s="1" a="1"/>
  <c r="BQ81" i="7" s="1"/>
  <c r="L19" i="7" a="1"/>
  <c r="AP19" i="7" s="1" a="1"/>
  <c r="BQ19" i="7" s="1"/>
  <c r="L168" i="7" a="1"/>
  <c r="AP168" i="7" s="1" a="1"/>
  <c r="BQ168" i="7" s="1"/>
  <c r="L113" i="7" a="1"/>
  <c r="AP113" i="7" s="1" a="1"/>
  <c r="BQ113" i="7" s="1"/>
  <c r="L97" i="7" a="1"/>
  <c r="AP97" i="7" s="1" a="1"/>
  <c r="BQ97" i="7" s="1"/>
  <c r="L99" i="7" a="1"/>
  <c r="AP99" i="7" s="1" a="1"/>
  <c r="BQ99" i="7" s="1"/>
  <c r="L45" i="7" a="1"/>
  <c r="AP45" i="7" s="1" a="1"/>
  <c r="BQ45" i="7" s="1"/>
  <c r="L145" i="7" a="1"/>
  <c r="AP145" i="7" s="1" a="1"/>
  <c r="BQ145" i="7" s="1"/>
  <c r="L180" i="7" a="1"/>
  <c r="AP180" i="7" s="1" a="1"/>
  <c r="BQ180" i="7" s="1"/>
  <c r="L83" i="7" a="1"/>
  <c r="AP83" i="7" s="1" a="1"/>
  <c r="BQ83" i="7" s="1"/>
  <c r="L157" i="7" a="1"/>
  <c r="AP157" i="7" s="1" a="1"/>
  <c r="BQ157" i="7" s="1"/>
  <c r="L67" i="7" a="1"/>
  <c r="AP67" i="7" s="1" a="1"/>
  <c r="BQ67" i="7" s="1"/>
  <c r="L143" i="7" a="1"/>
  <c r="AP143" i="7" s="1" a="1"/>
  <c r="BQ143" i="7" s="1"/>
  <c r="L154" i="7" a="1"/>
  <c r="AP154" i="7" s="1" a="1"/>
  <c r="BQ154" i="7" s="1"/>
  <c r="L31" i="7" a="1"/>
  <c r="AP31" i="7" s="1" a="1"/>
  <c r="BQ31" i="7" s="1"/>
  <c r="L116" i="7" a="1"/>
  <c r="AP116" i="7" s="1" a="1"/>
  <c r="BQ116" i="7" s="1"/>
  <c r="L151" i="7" a="1"/>
  <c r="AP151" i="7" s="1" a="1"/>
  <c r="BQ151" i="7" s="1"/>
  <c r="L68" i="7" a="1"/>
  <c r="AP68" i="7" s="1" a="1"/>
  <c r="BQ68" i="7" s="1"/>
  <c r="L16" i="7" a="1"/>
  <c r="AP16" i="7" s="1" a="1"/>
  <c r="BQ16" i="7" s="1"/>
  <c r="L181" i="7" a="1"/>
  <c r="AP181" i="7" s="1" a="1"/>
  <c r="BQ181" i="7" s="1"/>
  <c r="L172" i="7" a="1"/>
  <c r="AP172" i="7" s="1" a="1"/>
  <c r="BQ172" i="7" s="1"/>
  <c r="L155" i="7" a="1"/>
  <c r="AP155" i="7" s="1" a="1"/>
  <c r="BQ155" i="7" s="1"/>
  <c r="L112" i="7" a="1"/>
  <c r="AP112" i="7" s="1" a="1"/>
  <c r="BQ112" i="7" s="1"/>
  <c r="L89" i="7" a="1"/>
  <c r="AP89" i="7" s="1" a="1"/>
  <c r="BQ89" i="7" s="1"/>
  <c r="L33" i="7" a="1"/>
  <c r="AP33" i="7" s="1" a="1"/>
  <c r="BQ33" i="7" s="1"/>
  <c r="L149" i="7" a="1"/>
  <c r="AP149" i="7" s="1" a="1"/>
  <c r="BQ149" i="7" s="1"/>
  <c r="L91" i="7" a="1"/>
  <c r="AP91" i="7" s="1" a="1"/>
  <c r="BQ91" i="7" s="1"/>
  <c r="L133" i="7" a="1"/>
  <c r="AP133" i="7" s="1" a="1"/>
  <c r="BQ133" i="7" s="1"/>
  <c r="L178" i="7" a="1"/>
  <c r="AP178" i="7" s="1" a="1"/>
  <c r="BQ178" i="7" s="1"/>
  <c r="L63" i="7" a="1"/>
  <c r="AP63" i="7" s="1" a="1"/>
  <c r="BQ63" i="7" s="1"/>
  <c r="L70" i="7" a="1"/>
  <c r="AP70" i="7" s="1" a="1"/>
  <c r="BQ70" i="7" s="1"/>
  <c r="L103" i="7" a="1"/>
  <c r="AP103" i="7" s="1" a="1"/>
  <c r="BQ103" i="7" s="1"/>
  <c r="L29" i="7" a="1"/>
  <c r="AP29" i="7" s="1" a="1"/>
  <c r="BQ29" i="7" s="1"/>
  <c r="L71" i="7" a="1"/>
  <c r="AP71" i="7" s="1" a="1"/>
  <c r="BQ71" i="7" s="1"/>
  <c r="L185" i="7" a="1"/>
  <c r="AP185" i="7" s="1" a="1"/>
  <c r="BQ185" i="7" s="1"/>
  <c r="L147" i="7" a="1"/>
  <c r="AP147" i="7" s="1" a="1"/>
  <c r="BQ147" i="7" s="1"/>
  <c r="L36" i="7" a="1"/>
  <c r="AP36" i="7" s="1" a="1"/>
  <c r="BQ36" i="7" s="1"/>
  <c r="L77" i="7" a="1"/>
  <c r="AP77" i="7" s="1" a="1"/>
  <c r="BQ77" i="7" s="1"/>
  <c r="L110" i="7" a="1"/>
  <c r="AP110" i="7" s="1" a="1"/>
  <c r="BQ110" i="7" s="1"/>
  <c r="L96" i="7" a="1"/>
  <c r="AP96" i="7" s="1" a="1"/>
  <c r="BQ96" i="7" s="1"/>
  <c r="L115" i="7" a="1"/>
  <c r="AP115" i="7" s="1" a="1"/>
  <c r="BQ115" i="7" s="1"/>
  <c r="L142" i="7" a="1"/>
  <c r="AP142" i="7" s="1" a="1"/>
  <c r="BQ142" i="7" s="1"/>
  <c r="L51" i="7" a="1"/>
  <c r="AP51" i="7" s="1" a="1"/>
  <c r="BQ51" i="7" s="1"/>
  <c r="L37" i="7" a="1"/>
  <c r="AP37" i="7" s="1" a="1"/>
  <c r="BQ37" i="7" s="1"/>
  <c r="L169" i="7" a="1"/>
  <c r="AP169" i="7" s="1" a="1"/>
  <c r="BQ169" i="7" s="1"/>
  <c r="L38" i="7" a="1"/>
  <c r="AP38" i="7" s="1" a="1"/>
  <c r="BQ38" i="7" s="1"/>
  <c r="L15" i="7" a="1"/>
  <c r="AP15" i="7" s="1" a="1"/>
  <c r="BQ15" i="7" s="1"/>
  <c r="L171" i="7" a="1"/>
  <c r="AP171" i="7" s="1" a="1"/>
  <c r="BQ171" i="7" s="1"/>
  <c r="L42" i="7" a="1"/>
  <c r="AP42" i="7" s="1" a="1"/>
  <c r="BQ42" i="7" s="1"/>
  <c r="L93" i="7" a="1"/>
  <c r="AP93" i="7" s="1" a="1"/>
  <c r="BQ93" i="7" s="1"/>
  <c r="L161" i="7" a="1"/>
  <c r="AP161" i="7" s="1" a="1"/>
  <c r="BQ161" i="7" s="1"/>
  <c r="L163" i="7" a="1"/>
  <c r="AP163" i="7" s="1" a="1"/>
  <c r="BQ163" i="7" s="1"/>
  <c r="L160" i="7" a="1"/>
  <c r="AP160" i="7" s="1" a="1"/>
  <c r="BQ160" i="7" s="1"/>
  <c r="L146" i="7" a="1"/>
  <c r="AP146" i="7" s="1" a="1"/>
  <c r="BQ146" i="7" s="1"/>
  <c r="L11" i="7" a="1"/>
  <c r="AP11" i="7" s="1" a="1"/>
  <c r="BQ11" i="7" s="1"/>
  <c r="L105" i="7" a="1"/>
  <c r="AP105" i="7" s="1" a="1"/>
  <c r="BQ105" i="7" s="1"/>
  <c r="L50" i="7" a="1"/>
  <c r="AP50" i="7" s="1" a="1"/>
  <c r="BQ50" i="7" s="1"/>
  <c r="L32" i="7" a="1"/>
  <c r="AP32" i="7" s="1" a="1"/>
  <c r="BQ32" i="7" s="1"/>
  <c r="L30" i="7" a="1"/>
  <c r="AP30" i="7" s="1" a="1"/>
  <c r="BQ30" i="7" s="1"/>
  <c r="L34" i="7" a="1"/>
  <c r="AP34" i="7" s="1" a="1"/>
  <c r="BQ34" i="7" s="1"/>
  <c r="L95" i="7" a="1"/>
  <c r="AP95" i="7" s="1" a="1"/>
  <c r="BQ95" i="7" s="1"/>
  <c r="L109" i="7" a="1"/>
  <c r="AP109" i="7" s="1" a="1"/>
  <c r="BQ109" i="7" s="1"/>
  <c r="L107" i="7" a="1"/>
  <c r="AP107" i="7" s="1" a="1"/>
  <c r="BQ107" i="7" s="1"/>
  <c r="L87" i="7" a="1"/>
  <c r="AP87" i="7" s="1" a="1"/>
  <c r="BQ87" i="7" s="1"/>
  <c r="L17" i="7" a="1"/>
  <c r="AP17" i="7" s="1" a="1"/>
  <c r="BQ17" i="7" s="1"/>
  <c r="L130" i="7" a="1"/>
  <c r="AP130" i="7" s="1" a="1"/>
  <c r="BQ130" i="7" s="1"/>
  <c r="L48" i="7" a="1"/>
  <c r="AP48" i="7" s="1" a="1"/>
  <c r="BQ48" i="7" s="1"/>
  <c r="L134" i="7" a="1"/>
  <c r="AP134" i="7" s="1" a="1"/>
  <c r="BQ134" i="7" s="1"/>
  <c r="L162" i="7" a="1"/>
  <c r="AP162" i="7" s="1" a="1"/>
  <c r="BQ162" i="7" s="1"/>
  <c r="L26" i="7" a="1"/>
  <c r="AP26" i="7" s="1" a="1"/>
  <c r="BQ26" i="7" s="1"/>
  <c r="L164" i="7" a="1"/>
  <c r="AP164" i="7" s="1" a="1"/>
  <c r="BQ164" i="7" s="1"/>
  <c r="S8" i="7" a="1"/>
  <c r="AW8" i="7" s="1" a="1"/>
  <c r="BX8" i="7" s="1"/>
  <c r="S64" i="7" a="1"/>
  <c r="AW64" i="7" s="1" a="1"/>
  <c r="BX64" i="7" s="1"/>
  <c r="S128" i="7" a="1"/>
  <c r="AW128" i="7" s="1" a="1"/>
  <c r="BX128" i="7" s="1"/>
  <c r="S107" i="7" a="1"/>
  <c r="AW107" i="7" s="1" a="1"/>
  <c r="BX107" i="7" s="1"/>
  <c r="S92" i="7" a="1"/>
  <c r="AW92" i="7" s="1" a="1"/>
  <c r="BX92" i="7" s="1"/>
  <c r="S59" i="7" a="1"/>
  <c r="AW59" i="7" s="1" a="1"/>
  <c r="BX59" i="7" s="1"/>
  <c r="S123" i="7" a="1"/>
  <c r="AW123" i="7" s="1" a="1"/>
  <c r="BX123" i="7" s="1"/>
  <c r="S49" i="7" a="1"/>
  <c r="AW49" i="7" s="1" a="1"/>
  <c r="BX49" i="7" s="1"/>
  <c r="S99" i="7" a="1"/>
  <c r="AW99" i="7" s="1" a="1"/>
  <c r="BX99" i="7" s="1"/>
  <c r="S180" i="7" a="1"/>
  <c r="AW180" i="7" s="1" a="1"/>
  <c r="BX180" i="7" s="1"/>
  <c r="S118" i="7" a="1"/>
  <c r="AW118" i="7" s="1" a="1"/>
  <c r="BX118" i="7" s="1"/>
  <c r="S156" i="7" a="1"/>
  <c r="AW156" i="7" s="1" a="1"/>
  <c r="BX156" i="7" s="1"/>
  <c r="S73" i="7" a="1"/>
  <c r="AW73" i="7" s="1" a="1"/>
  <c r="BX73" i="7" s="1"/>
  <c r="S16" i="7" a="1"/>
  <c r="AW16" i="7" s="1" a="1"/>
  <c r="BX16" i="7" s="1"/>
  <c r="S84" i="7" a="1"/>
  <c r="AW84" i="7" s="1" a="1"/>
  <c r="BX84" i="7" s="1"/>
  <c r="S165" i="7" a="1"/>
  <c r="AW165" i="7" s="1" a="1"/>
  <c r="BX165" i="7" s="1"/>
  <c r="S114" i="7" a="1"/>
  <c r="AW114" i="7" s="1" a="1"/>
  <c r="BX114" i="7" s="1"/>
  <c r="S148" i="7" a="1"/>
  <c r="AW148" i="7" s="1" a="1"/>
  <c r="BX148" i="7" s="1"/>
  <c r="S23" i="7" a="1"/>
  <c r="AW23" i="7" s="1" a="1"/>
  <c r="BX23" i="7" s="1"/>
  <c r="S135" i="7" a="1"/>
  <c r="AW135" i="7" s="1" a="1"/>
  <c r="BX135" i="7" s="1"/>
  <c r="S12" i="7" a="1"/>
  <c r="AW12" i="7" s="1" a="1"/>
  <c r="BX12" i="7" s="1"/>
  <c r="S35" i="7" a="1"/>
  <c r="AW35" i="7" s="1" a="1"/>
  <c r="BX35" i="7" s="1"/>
  <c r="S132" i="7" a="1"/>
  <c r="AW132" i="7" s="1" a="1"/>
  <c r="BX132" i="7" s="1"/>
  <c r="S169" i="7" a="1"/>
  <c r="AW169" i="7" s="1" a="1"/>
  <c r="BX169" i="7" s="1"/>
  <c r="S141" i="7" a="1"/>
  <c r="AW141" i="7" s="1" a="1"/>
  <c r="BX141" i="7" s="1"/>
  <c r="S7" i="7" a="1"/>
  <c r="AW7" i="7" s="1" a="1"/>
  <c r="BX7" i="7" s="1"/>
  <c r="S63" i="7" a="1"/>
  <c r="AW63" i="7" s="1" a="1"/>
  <c r="BX63" i="7" s="1"/>
  <c r="S127" i="7" a="1"/>
  <c r="AW127" i="7" s="1" a="1"/>
  <c r="BX127" i="7" s="1"/>
  <c r="S106" i="7" a="1"/>
  <c r="AW106" i="7" s="1" a="1"/>
  <c r="BX106" i="7" s="1"/>
  <c r="S90" i="7" a="1"/>
  <c r="AW90" i="7" s="1" a="1"/>
  <c r="BX90" i="7" s="1"/>
  <c r="S126" i="7" a="1"/>
  <c r="AW126" i="7" s="1" a="1"/>
  <c r="BX126" i="7" s="1"/>
  <c r="S88" i="7" a="1"/>
  <c r="AW88" i="7" s="1" a="1"/>
  <c r="BX88" i="7" s="1"/>
  <c r="S31" i="7" a="1"/>
  <c r="AW31" i="7" s="1" a="1"/>
  <c r="BX31" i="7" s="1"/>
  <c r="S45" i="7" a="1"/>
  <c r="AW45" i="7" s="1" a="1"/>
  <c r="BX45" i="7" s="1"/>
  <c r="S178" i="7" a="1"/>
  <c r="AW178" i="7" s="1" a="1"/>
  <c r="BX178" i="7" s="1"/>
  <c r="S122" i="7" a="1"/>
  <c r="AW122" i="7" s="1" a="1"/>
  <c r="BX122" i="7" s="1"/>
  <c r="S75" i="7" a="1"/>
  <c r="AW75" i="7" s="1" a="1"/>
  <c r="BX75" i="7" s="1"/>
  <c r="S171" i="7" a="1"/>
  <c r="AW171" i="7" s="1" a="1"/>
  <c r="BX171" i="7" s="1"/>
  <c r="S61" i="7" a="1"/>
  <c r="AW61" i="7" s="1" a="1"/>
  <c r="BX61" i="7" s="1"/>
  <c r="S24" i="7" a="1"/>
  <c r="AW24" i="7" s="1" a="1"/>
  <c r="BX24" i="7" s="1"/>
  <c r="S18" i="7" a="1"/>
  <c r="AW18" i="7" s="1" a="1"/>
  <c r="BX18" i="7" s="1"/>
  <c r="S39" i="7" a="1"/>
  <c r="AW39" i="7" s="1" a="1"/>
  <c r="BX39" i="7" s="1"/>
  <c r="S30" i="7" a="1"/>
  <c r="AW30" i="7" s="1" a="1"/>
  <c r="BX30" i="7" s="1"/>
  <c r="S89" i="7" a="1"/>
  <c r="AW89" i="7" s="1" a="1"/>
  <c r="BX89" i="7" s="1"/>
  <c r="S149" i="7" a="1"/>
  <c r="AW149" i="7" s="1" a="1"/>
  <c r="BX149" i="7" s="1"/>
  <c r="S102" i="7" a="1"/>
  <c r="AW102" i="7" s="1" a="1"/>
  <c r="BX102" i="7" s="1"/>
  <c r="S11" i="7" a="1"/>
  <c r="AW11" i="7" s="1" a="1"/>
  <c r="BX11" i="7" s="1"/>
  <c r="S34" i="7" a="1"/>
  <c r="AW34" i="7" s="1" a="1"/>
  <c r="BX34" i="7" s="1"/>
  <c r="S131" i="7" a="1"/>
  <c r="AW131" i="7" s="1" a="1"/>
  <c r="BX131" i="7" s="1"/>
  <c r="S112" i="7" a="1"/>
  <c r="AW112" i="7" s="1" a="1"/>
  <c r="BX112" i="7" s="1"/>
  <c r="S139" i="7" a="1"/>
  <c r="AW139" i="7" s="1" a="1"/>
  <c r="BX139" i="7" s="1"/>
  <c r="S175" i="7" a="1"/>
  <c r="AW175" i="7" s="1" a="1"/>
  <c r="BX175" i="7" s="1"/>
  <c r="S14" i="7" a="1"/>
  <c r="AW14" i="7" s="1" a="1"/>
  <c r="BX14" i="7" s="1"/>
  <c r="S22" i="7" a="1"/>
  <c r="AW22" i="7" s="1" a="1"/>
  <c r="BX22" i="7" s="1"/>
  <c r="S145" i="7" a="1"/>
  <c r="AW145" i="7" s="1" a="1"/>
  <c r="BX145" i="7" s="1"/>
  <c r="S65" i="7" a="1"/>
  <c r="AW65" i="7" s="1" a="1"/>
  <c r="BX65" i="7" s="1"/>
  <c r="S108" i="7" a="1"/>
  <c r="AW108" i="7" s="1" a="1"/>
  <c r="BX108" i="7" s="1"/>
  <c r="S10" i="7" a="1"/>
  <c r="AW10" i="7" s="1" a="1"/>
  <c r="BX10" i="7" s="1"/>
  <c r="S130" i="7" a="1"/>
  <c r="AW130" i="7" s="1" a="1"/>
  <c r="BX130" i="7" s="1"/>
  <c r="S96" i="7" a="1"/>
  <c r="AW96" i="7" s="1" a="1"/>
  <c r="BX96" i="7" s="1"/>
  <c r="S173" i="7" a="1"/>
  <c r="AW173" i="7" s="1" a="1"/>
  <c r="BX173" i="7" s="1"/>
  <c r="S36" i="7" a="1"/>
  <c r="AW36" i="7" s="1" a="1"/>
  <c r="BX36" i="7" s="1"/>
  <c r="S170" i="7" a="1"/>
  <c r="AW170" i="7" s="1" a="1"/>
  <c r="BX170" i="7" s="1"/>
  <c r="S54" i="7" a="1"/>
  <c r="AW54" i="7" s="1" a="1"/>
  <c r="BX54" i="7" s="1"/>
  <c r="S66" i="7" a="1"/>
  <c r="AW66" i="7" s="1" a="1"/>
  <c r="BX66" i="7" s="1"/>
  <c r="S79" i="7" a="1"/>
  <c r="AW79" i="7" s="1" a="1"/>
  <c r="BX79" i="7" s="1"/>
  <c r="S97" i="7" a="1"/>
  <c r="AW97" i="7" s="1" a="1"/>
  <c r="BX97" i="7" s="1"/>
  <c r="S158" i="7" a="1"/>
  <c r="AW158" i="7" s="1" a="1"/>
  <c r="BX158" i="7" s="1"/>
  <c r="S172" i="7" a="1"/>
  <c r="AW172" i="7" s="1" a="1"/>
  <c r="BX172" i="7" s="1"/>
  <c r="S15" i="7" a="1"/>
  <c r="AW15" i="7" s="1" a="1"/>
  <c r="BX15" i="7" s="1"/>
  <c r="S38" i="7" a="1"/>
  <c r="AW38" i="7" s="1" a="1"/>
  <c r="BX38" i="7" s="1"/>
  <c r="S26" i="7" a="1"/>
  <c r="AW26" i="7" s="1" a="1"/>
  <c r="BX26" i="7" s="1"/>
  <c r="S87" i="7" a="1"/>
  <c r="AW87" i="7" s="1" a="1"/>
  <c r="BX87" i="7" s="1"/>
  <c r="S147" i="7" a="1"/>
  <c r="AW147" i="7" s="1" a="1"/>
  <c r="BX147" i="7" s="1"/>
  <c r="S98" i="7" a="1"/>
  <c r="AW98" i="7" s="1" a="1"/>
  <c r="BX98" i="7" s="1"/>
  <c r="S162" i="7" a="1"/>
  <c r="AW162" i="7" s="1" a="1"/>
  <c r="BX162" i="7" s="1"/>
  <c r="S56" i="7" a="1"/>
  <c r="AW56" i="7" s="1" a="1"/>
  <c r="BX56" i="7" s="1"/>
  <c r="S81" i="7" a="1"/>
  <c r="AW81" i="7" s="1" a="1"/>
  <c r="BX81" i="7" s="1"/>
  <c r="S103" i="7" a="1"/>
  <c r="AW103" i="7" s="1" a="1"/>
  <c r="BX103" i="7" s="1"/>
  <c r="S40" i="7" a="1"/>
  <c r="AW40" i="7" s="1" a="1"/>
  <c r="BX40" i="7" s="1"/>
  <c r="S91" i="7" a="1"/>
  <c r="AW91" i="7" s="1" a="1"/>
  <c r="BX91" i="7" s="1"/>
  <c r="S161" i="7" a="1"/>
  <c r="AW161" i="7" s="1" a="1"/>
  <c r="BX161" i="7" s="1"/>
  <c r="S160" i="7" a="1"/>
  <c r="AW160" i="7" s="1" a="1"/>
  <c r="BX160" i="7" s="1"/>
  <c r="S52" i="7" a="1"/>
  <c r="AW52" i="7" s="1" a="1"/>
  <c r="BX52" i="7" s="1"/>
  <c r="S77" i="7" a="1"/>
  <c r="AW77" i="7" s="1" a="1"/>
  <c r="BX77" i="7" s="1"/>
  <c r="S153" i="7" a="1"/>
  <c r="AW153" i="7" s="1" a="1"/>
  <c r="BX153" i="7" s="1"/>
  <c r="S69" i="7" a="1"/>
  <c r="AW69" i="7" s="1" a="1"/>
  <c r="BX69" i="7" s="1"/>
  <c r="S68" i="7" a="1"/>
  <c r="AW68" i="7" s="1" a="1"/>
  <c r="BX68" i="7" s="1"/>
  <c r="S138" i="7" a="1"/>
  <c r="AW138" i="7" s="1" a="1"/>
  <c r="BX138" i="7" s="1"/>
  <c r="S181" i="7" a="1"/>
  <c r="AW181" i="7" s="1" a="1"/>
  <c r="BX181" i="7" s="1"/>
  <c r="S58" i="7" a="1"/>
  <c r="AW58" i="7" s="1" a="1"/>
  <c r="BX58" i="7" s="1"/>
  <c r="S74" i="7" a="1"/>
  <c r="AW74" i="7" s="1" a="1"/>
  <c r="BX74" i="7" s="1"/>
  <c r="S83" i="7" a="1"/>
  <c r="AW83" i="7" s="1" a="1"/>
  <c r="BX83" i="7" s="1"/>
  <c r="S144" i="7" a="1"/>
  <c r="AW144" i="7" s="1" a="1"/>
  <c r="BX144" i="7" s="1"/>
  <c r="S164" i="7" a="1"/>
  <c r="AW164" i="7" s="1" a="1"/>
  <c r="BX164" i="7" s="1"/>
  <c r="S184" i="7" a="1"/>
  <c r="AW184" i="7" s="1" a="1"/>
  <c r="BX184" i="7" s="1"/>
  <c r="S174" i="7" a="1"/>
  <c r="AW174" i="7" s="1" a="1"/>
  <c r="BX174" i="7" s="1"/>
  <c r="S53" i="7" a="1"/>
  <c r="AW53" i="7" s="1" a="1"/>
  <c r="BX53" i="7" s="1"/>
  <c r="S42" i="7" a="1"/>
  <c r="AW42" i="7" s="1" a="1"/>
  <c r="BX42" i="7" s="1"/>
  <c r="S78" i="7" a="1"/>
  <c r="AW78" i="7" s="1" a="1"/>
  <c r="BX78" i="7" s="1"/>
  <c r="S95" i="7" a="1"/>
  <c r="AW95" i="7" s="1" a="1"/>
  <c r="BX95" i="7" s="1"/>
  <c r="S155" i="7" a="1"/>
  <c r="AW155" i="7" s="1" a="1"/>
  <c r="BX155" i="7" s="1"/>
  <c r="S166" i="7" a="1"/>
  <c r="AW166" i="7" s="1" a="1"/>
  <c r="BX166" i="7" s="1"/>
  <c r="S25" i="7" a="1"/>
  <c r="AW25" i="7" s="1" a="1"/>
  <c r="BX25" i="7" s="1"/>
  <c r="S136" i="7" a="1"/>
  <c r="AW136" i="7" s="1" a="1"/>
  <c r="BX136" i="7" s="1"/>
  <c r="S111" i="7" a="1"/>
  <c r="AW111" i="7" s="1" a="1"/>
  <c r="BX111" i="7" s="1"/>
  <c r="S113" i="7" a="1"/>
  <c r="AW113" i="7" s="1" a="1"/>
  <c r="BX113" i="7" s="1"/>
  <c r="S146" i="7" a="1"/>
  <c r="AW146" i="7" s="1" a="1"/>
  <c r="BX146" i="7" s="1"/>
  <c r="S185" i="7" a="1"/>
  <c r="AW185" i="7" s="1" a="1"/>
  <c r="BX185" i="7" s="1"/>
  <c r="S17" i="7" a="1"/>
  <c r="AW17" i="7" s="1" a="1"/>
  <c r="BX17" i="7" s="1"/>
  <c r="S85" i="7" a="1"/>
  <c r="AW85" i="7" s="1" a="1"/>
  <c r="BX85" i="7" s="1"/>
  <c r="S117" i="7" a="1"/>
  <c r="AW117" i="7" s="1" a="1"/>
  <c r="BX117" i="7" s="1"/>
  <c r="S154" i="7" a="1"/>
  <c r="AW154" i="7" s="1" a="1"/>
  <c r="BX154" i="7" s="1"/>
  <c r="S100" i="7" a="1"/>
  <c r="AW100" i="7" s="1" a="1"/>
  <c r="BX100" i="7" s="1"/>
  <c r="S21" i="7" a="1"/>
  <c r="AW21" i="7" s="1" a="1"/>
  <c r="BX21" i="7" s="1"/>
  <c r="S116" i="7" a="1"/>
  <c r="AW116" i="7" s="1" a="1"/>
  <c r="BX116" i="7" s="1"/>
  <c r="S134" i="7" a="1"/>
  <c r="AW134" i="7" s="1" a="1"/>
  <c r="BX134" i="7" s="1"/>
  <c r="S152" i="7" a="1"/>
  <c r="AW152" i="7" s="1" a="1"/>
  <c r="BX152" i="7" s="1"/>
  <c r="S57" i="7" a="1"/>
  <c r="AW57" i="7" s="1" a="1"/>
  <c r="BX57" i="7" s="1"/>
  <c r="S72" i="7" a="1"/>
  <c r="AW72" i="7" s="1" a="1"/>
  <c r="BX72" i="7" s="1"/>
  <c r="S82" i="7" a="1"/>
  <c r="AW82" i="7" s="1" a="1"/>
  <c r="BX82" i="7" s="1"/>
  <c r="S142" i="7" a="1"/>
  <c r="AW142" i="7" s="1" a="1"/>
  <c r="BX142" i="7" s="1"/>
  <c r="S157" i="7" a="1"/>
  <c r="AW157" i="7" s="1" a="1"/>
  <c r="BX157" i="7" s="1"/>
  <c r="S183" i="7" a="1"/>
  <c r="AW183" i="7" s="1" a="1"/>
  <c r="BX183" i="7" s="1"/>
  <c r="S104" i="7" a="1"/>
  <c r="AW104" i="7" s="1" a="1"/>
  <c r="BX104" i="7" s="1"/>
  <c r="S62" i="7" a="1"/>
  <c r="AW62" i="7" s="1" a="1"/>
  <c r="BX62" i="7" s="1"/>
  <c r="S28" i="7" a="1"/>
  <c r="AW28" i="7" s="1" a="1"/>
  <c r="BX28" i="7" s="1"/>
  <c r="S121" i="7" a="1"/>
  <c r="AW121" i="7" s="1" a="1"/>
  <c r="BX121" i="7" s="1"/>
  <c r="S71" i="7" a="1"/>
  <c r="AW71" i="7" s="1" a="1"/>
  <c r="BX71" i="7" s="1"/>
  <c r="S168" i="7" a="1"/>
  <c r="AW168" i="7" s="1" a="1"/>
  <c r="BX168" i="7" s="1"/>
  <c r="S32" i="7" a="1"/>
  <c r="AW32" i="7" s="1" a="1"/>
  <c r="BX32" i="7" s="1"/>
  <c r="S47" i="7" a="1"/>
  <c r="AW47" i="7" s="1" a="1"/>
  <c r="BX47" i="7" s="1"/>
  <c r="S179" i="7" a="1"/>
  <c r="AW179" i="7" s="1" a="1"/>
  <c r="BX179" i="7" s="1"/>
  <c r="S125" i="7" a="1"/>
  <c r="AW125" i="7" s="1" a="1"/>
  <c r="BX125" i="7" s="1"/>
  <c r="S48" i="7" a="1"/>
  <c r="AW48" i="7" s="1" a="1"/>
  <c r="BX48" i="7" s="1"/>
  <c r="S29" i="7" a="1"/>
  <c r="AW29" i="7" s="1" a="1"/>
  <c r="BX29" i="7" s="1"/>
  <c r="S120" i="7" a="1"/>
  <c r="AW120" i="7" s="1" a="1"/>
  <c r="BX120" i="7" s="1"/>
  <c r="S43" i="7" a="1"/>
  <c r="AW43" i="7" s="1" a="1"/>
  <c r="BX43" i="7" s="1"/>
  <c r="S67" i="7" a="1"/>
  <c r="AW67" i="7" s="1" a="1"/>
  <c r="BX67" i="7" s="1"/>
  <c r="S177" i="7" a="1"/>
  <c r="AW177" i="7" s="1" a="1"/>
  <c r="BX177" i="7" s="1"/>
  <c r="S109" i="7" a="1"/>
  <c r="AW109" i="7" s="1" a="1"/>
  <c r="BX109" i="7" s="1"/>
  <c r="S19" i="7" a="1"/>
  <c r="AW19" i="7" s="1" a="1"/>
  <c r="BX19" i="7" s="1"/>
  <c r="S115" i="7" a="1"/>
  <c r="AW115" i="7" s="1" a="1"/>
  <c r="BX115" i="7" s="1"/>
  <c r="S86" i="7" a="1"/>
  <c r="AW86" i="7" s="1" a="1"/>
  <c r="BX86" i="7" s="1"/>
  <c r="S150" i="7" a="1"/>
  <c r="AW150" i="7" s="1" a="1"/>
  <c r="BX150" i="7" s="1"/>
  <c r="S37" i="7" a="1"/>
  <c r="AW37" i="7" s="1" a="1"/>
  <c r="BX37" i="7" s="1"/>
  <c r="S46" i="7" a="1"/>
  <c r="AW46" i="7" s="1" a="1"/>
  <c r="BX46" i="7" s="1"/>
  <c r="S9" i="7" a="1"/>
  <c r="AW9" i="7" s="1" a="1"/>
  <c r="BX9" i="7" s="1"/>
  <c r="S129" i="7" a="1"/>
  <c r="AW129" i="7" s="1" a="1"/>
  <c r="BX129" i="7" s="1"/>
  <c r="S94" i="7" a="1"/>
  <c r="AW94" i="7" s="1" a="1"/>
  <c r="BX94" i="7" s="1"/>
  <c r="S167" i="7" a="1"/>
  <c r="AW167" i="7" s="1" a="1"/>
  <c r="BX167" i="7" s="1"/>
  <c r="S33" i="7" a="1"/>
  <c r="AW33" i="7" s="1" a="1"/>
  <c r="BX33" i="7" s="1"/>
  <c r="S110" i="7" a="1"/>
  <c r="AW110" i="7" s="1" a="1"/>
  <c r="BX110" i="7" s="1"/>
  <c r="S13" i="7" a="1"/>
  <c r="AW13" i="7" s="1" a="1"/>
  <c r="BX13" i="7" s="1"/>
  <c r="S133" i="7" a="1"/>
  <c r="AW133" i="7" s="1" a="1"/>
  <c r="BX133" i="7" s="1"/>
  <c r="S143" i="7" a="1"/>
  <c r="AW143" i="7" s="1" a="1"/>
  <c r="BX143" i="7" s="1"/>
  <c r="S50" i="7" a="1"/>
  <c r="AW50" i="7" s="1" a="1"/>
  <c r="BX50" i="7" s="1"/>
  <c r="S60" i="7" a="1"/>
  <c r="AW60" i="7" s="1" a="1"/>
  <c r="BX60" i="7" s="1"/>
  <c r="S124" i="7" a="1"/>
  <c r="AW124" i="7" s="1" a="1"/>
  <c r="BX124" i="7" s="1"/>
  <c r="S20" i="7" a="1"/>
  <c r="AW20" i="7" s="1" a="1"/>
  <c r="BX20" i="7" s="1"/>
  <c r="S101" i="7" a="1"/>
  <c r="AW101" i="7" s="1" a="1"/>
  <c r="BX101" i="7" s="1"/>
  <c r="S27" i="7" a="1"/>
  <c r="AW27" i="7" s="1" a="1"/>
  <c r="BX27" i="7" s="1"/>
  <c r="S119" i="7" a="1"/>
  <c r="AW119" i="7" s="1" a="1"/>
  <c r="BX119" i="7" s="1"/>
  <c r="S137" i="7" a="1"/>
  <c r="AW137" i="7" s="1" a="1"/>
  <c r="BX137" i="7" s="1"/>
  <c r="S159" i="7" a="1"/>
  <c r="AW159" i="7" s="1" a="1"/>
  <c r="BX159" i="7" s="1"/>
  <c r="S176" i="7" a="1"/>
  <c r="AW176" i="7" s="1" a="1"/>
  <c r="BX176" i="7" s="1"/>
  <c r="S105" i="7" a="1"/>
  <c r="AW105" i="7" s="1" a="1"/>
  <c r="BX105" i="7" s="1"/>
  <c r="S70" i="7" a="1"/>
  <c r="AW70" i="7" s="1" a="1"/>
  <c r="BX70" i="7" s="1"/>
  <c r="S140" i="7" a="1"/>
  <c r="AW140" i="7" s="1" a="1"/>
  <c r="BX140" i="7" s="1"/>
  <c r="S182" i="7" a="1"/>
  <c r="AW182" i="7" s="1" a="1"/>
  <c r="BX182" i="7" s="1"/>
  <c r="S51" i="7" a="1"/>
  <c r="AW51" i="7" s="1" a="1"/>
  <c r="BX51" i="7" s="1"/>
  <c r="S76" i="7" a="1"/>
  <c r="AW76" i="7" s="1" a="1"/>
  <c r="BX76" i="7" s="1"/>
  <c r="S151" i="7" a="1"/>
  <c r="AW151" i="7" s="1" a="1"/>
  <c r="BX151" i="7" s="1"/>
  <c r="S6" i="7" a="1"/>
  <c r="S41" i="7" a="1"/>
  <c r="AW41" i="7" s="1" a="1"/>
  <c r="BX41" i="7" s="1"/>
  <c r="S93" i="7" a="1"/>
  <c r="AW93" i="7" s="1" a="1"/>
  <c r="BX93" i="7" s="1"/>
  <c r="S163" i="7" a="1"/>
  <c r="AW163" i="7" s="1" a="1"/>
  <c r="BX163" i="7" s="1"/>
  <c r="S55" i="7" a="1"/>
  <c r="AW55" i="7" s="1" a="1"/>
  <c r="BX55" i="7" s="1"/>
  <c r="S80" i="7" a="1"/>
  <c r="AW80" i="7" s="1" a="1"/>
  <c r="BX80" i="7" s="1"/>
  <c r="S44" i="7" a="1"/>
  <c r="AW44" i="7" s="1" a="1"/>
  <c r="BX44" i="7" s="1"/>
  <c r="P66" i="7" a="1"/>
  <c r="AT66" i="7" s="1" a="1"/>
  <c r="BU66" i="7" s="1"/>
  <c r="P37" i="7" a="1"/>
  <c r="AT37" i="7" s="1" a="1"/>
  <c r="BU37" i="7" s="1"/>
  <c r="P155" i="7" a="1"/>
  <c r="AT155" i="7" s="1" a="1"/>
  <c r="BU155" i="7" s="1"/>
  <c r="P130" i="7" a="1"/>
  <c r="AT130" i="7" s="1" a="1"/>
  <c r="BU130" i="7" s="1"/>
  <c r="P110" i="7" a="1"/>
  <c r="AT110" i="7" s="1" a="1"/>
  <c r="BU110" i="7" s="1"/>
  <c r="P184" i="7" a="1"/>
  <c r="AT184" i="7" s="1" a="1"/>
  <c r="BU184" i="7" s="1"/>
  <c r="P15" i="7" a="1"/>
  <c r="AT15" i="7" s="1" a="1"/>
  <c r="BU15" i="7" s="1"/>
  <c r="P63" i="7" a="1"/>
  <c r="AT63" i="7" s="1" a="1"/>
  <c r="BU63" i="7" s="1"/>
  <c r="P152" i="7" a="1"/>
  <c r="AT152" i="7" s="1" a="1"/>
  <c r="BU152" i="7" s="1"/>
  <c r="P54" i="7" a="1"/>
  <c r="AT54" i="7" s="1" a="1"/>
  <c r="BU54" i="7" s="1"/>
  <c r="P163" i="7" a="1"/>
  <c r="AT163" i="7" s="1" a="1"/>
  <c r="BU163" i="7" s="1"/>
  <c r="P120" i="7" a="1"/>
  <c r="AT120" i="7" s="1" a="1"/>
  <c r="BU120" i="7" s="1"/>
  <c r="P6" i="7" a="1"/>
  <c r="P12" i="7" a="1"/>
  <c r="AT12" i="7" s="1" a="1"/>
  <c r="BU12" i="7" s="1"/>
  <c r="P60" i="7" a="1"/>
  <c r="AT60" i="7" s="1" a="1"/>
  <c r="BU60" i="7" s="1"/>
  <c r="P149" i="7" a="1"/>
  <c r="AT149" i="7" s="1" a="1"/>
  <c r="BU149" i="7" s="1"/>
  <c r="P48" i="7" a="1"/>
  <c r="AT48" i="7" s="1" a="1"/>
  <c r="BU48" i="7" s="1"/>
  <c r="P123" i="7" a="1"/>
  <c r="AT123" i="7" s="1" a="1"/>
  <c r="BU123" i="7" s="1"/>
  <c r="P185" i="7" a="1"/>
  <c r="AT185" i="7" s="1" a="1"/>
  <c r="BU185" i="7" s="1"/>
  <c r="P9" i="7" a="1"/>
  <c r="AT9" i="7" s="1" a="1"/>
  <c r="BU9" i="7" s="1"/>
  <c r="P31" i="7" a="1"/>
  <c r="AT31" i="7" s="1" a="1"/>
  <c r="BU31" i="7" s="1"/>
  <c r="P146" i="7" a="1"/>
  <c r="AT146" i="7" s="1" a="1"/>
  <c r="BU146" i="7" s="1"/>
  <c r="P42" i="7" a="1"/>
  <c r="AT42" i="7" s="1" a="1"/>
  <c r="BU42" i="7" s="1"/>
  <c r="P108" i="7" a="1"/>
  <c r="AT108" i="7" s="1" a="1"/>
  <c r="BU108" i="7" s="1"/>
  <c r="P128" i="7" a="1"/>
  <c r="AT128" i="7" s="1" a="1"/>
  <c r="BU128" i="7" s="1"/>
  <c r="P180" i="7" a="1"/>
  <c r="AT180" i="7" s="1" a="1"/>
  <c r="BU180" i="7" s="1"/>
  <c r="P70" i="7" a="1"/>
  <c r="AT70" i="7" s="1" a="1"/>
  <c r="BU70" i="7" s="1"/>
  <c r="P87" i="7" a="1"/>
  <c r="AT87" i="7" s="1" a="1"/>
  <c r="BU87" i="7" s="1"/>
  <c r="P45" i="7" a="1"/>
  <c r="AT45" i="7" s="1" a="1"/>
  <c r="BU45" i="7" s="1"/>
  <c r="P64" i="7" a="1"/>
  <c r="AT64" i="7" s="1" a="1"/>
  <c r="BU64" i="7" s="1"/>
  <c r="P67" i="7" a="1"/>
  <c r="AT67" i="7" s="1" a="1"/>
  <c r="BU67" i="7" s="1"/>
  <c r="P39" i="7" a="1"/>
  <c r="AT39" i="7" s="1" a="1"/>
  <c r="BU39" i="7" s="1"/>
  <c r="P156" i="7" a="1"/>
  <c r="AT156" i="7" s="1" a="1"/>
  <c r="BU156" i="7" s="1"/>
  <c r="P131" i="7" a="1"/>
  <c r="AT131" i="7" s="1" a="1"/>
  <c r="BU131" i="7" s="1"/>
  <c r="P168" i="7" a="1"/>
  <c r="AT168" i="7" s="1" a="1"/>
  <c r="BU168" i="7" s="1"/>
  <c r="P171" i="7" a="1"/>
  <c r="AT171" i="7" s="1" a="1"/>
  <c r="BU171" i="7" s="1"/>
  <c r="P16" i="7" a="1"/>
  <c r="AT16" i="7" s="1" a="1"/>
  <c r="BU16" i="7" s="1"/>
  <c r="P33" i="7" a="1"/>
  <c r="AT33" i="7" s="1" a="1"/>
  <c r="BU33" i="7" s="1"/>
  <c r="P153" i="7" a="1"/>
  <c r="AT153" i="7" s="1" a="1"/>
  <c r="BU153" i="7" s="1"/>
  <c r="P56" i="7" a="1"/>
  <c r="AT56" i="7" s="1" a="1"/>
  <c r="BU56" i="7" s="1"/>
  <c r="P169" i="7" a="1"/>
  <c r="AT169" i="7" s="1" a="1"/>
  <c r="BU169" i="7" s="1"/>
  <c r="P166" i="7" a="1"/>
  <c r="AT166" i="7" s="1" a="1"/>
  <c r="BU166" i="7" s="1"/>
  <c r="P13" i="7" a="1"/>
  <c r="AT13" i="7" s="1" a="1"/>
  <c r="BU13" i="7" s="1"/>
  <c r="P61" i="7" a="1"/>
  <c r="AT61" i="7" s="1" a="1"/>
  <c r="BU61" i="7" s="1"/>
  <c r="P150" i="7" a="1"/>
  <c r="AT150" i="7" s="1" a="1"/>
  <c r="BU150" i="7" s="1"/>
  <c r="P50" i="7" a="1"/>
  <c r="AT50" i="7" s="1" a="1"/>
  <c r="BU50" i="7" s="1"/>
  <c r="P127" i="7" a="1"/>
  <c r="AT127" i="7" s="1" a="1"/>
  <c r="BU127" i="7" s="1"/>
  <c r="P74" i="7" a="1"/>
  <c r="AT74" i="7" s="1" a="1"/>
  <c r="BU74" i="7" s="1"/>
  <c r="P91" i="7" a="1"/>
  <c r="AT91" i="7" s="1" a="1"/>
  <c r="BU91" i="7" s="1"/>
  <c r="P99" i="7" a="1"/>
  <c r="AT99" i="7" s="1" a="1"/>
  <c r="BU99" i="7" s="1"/>
  <c r="P83" i="7" a="1"/>
  <c r="AT83" i="7" s="1" a="1"/>
  <c r="BU83" i="7" s="1"/>
  <c r="P122" i="7" a="1"/>
  <c r="AT122" i="7" s="1" a="1"/>
  <c r="BU122" i="7" s="1"/>
  <c r="P71" i="7" a="1"/>
  <c r="AT71" i="7" s="1" a="1"/>
  <c r="BU71" i="7" s="1"/>
  <c r="P88" i="7" a="1"/>
  <c r="AT88" i="7" s="1" a="1"/>
  <c r="BU88" i="7" s="1"/>
  <c r="P47" i="7" a="1"/>
  <c r="AT47" i="7" s="1" a="1"/>
  <c r="BU47" i="7" s="1"/>
  <c r="P77" i="7" a="1"/>
  <c r="AT77" i="7" s="1" a="1"/>
  <c r="BU77" i="7" s="1"/>
  <c r="P68" i="7" a="1"/>
  <c r="AT68" i="7" s="1" a="1"/>
  <c r="BU68" i="7" s="1"/>
  <c r="P41" i="7" a="1"/>
  <c r="AT41" i="7" s="1" a="1"/>
  <c r="BU41" i="7" s="1"/>
  <c r="P157" i="7" a="1"/>
  <c r="AT157" i="7" s="1" a="1"/>
  <c r="BU157" i="7" s="1"/>
  <c r="P132" i="7" a="1"/>
  <c r="AT132" i="7" s="1" a="1"/>
  <c r="BU132" i="7" s="1"/>
  <c r="P18" i="7" a="1"/>
  <c r="AT18" i="7" s="1" a="1"/>
  <c r="BU18" i="7" s="1"/>
  <c r="P35" i="7" a="1"/>
  <c r="AT35" i="7" s="1" a="1"/>
  <c r="BU35" i="7" s="1"/>
  <c r="P154" i="7" a="1"/>
  <c r="AT154" i="7" s="1" a="1"/>
  <c r="BU154" i="7" s="1"/>
  <c r="P58" i="7" a="1"/>
  <c r="AT58" i="7" s="1" a="1"/>
  <c r="BU58" i="7" s="1"/>
  <c r="P172" i="7" a="1"/>
  <c r="AT172" i="7" s="1" a="1"/>
  <c r="BU172" i="7" s="1"/>
  <c r="P182" i="7" a="1"/>
  <c r="AT182" i="7" s="1" a="1"/>
  <c r="BU182" i="7" s="1"/>
  <c r="P14" i="7" a="1"/>
  <c r="AT14" i="7" s="1" a="1"/>
  <c r="BU14" i="7" s="1"/>
  <c r="P62" i="7" a="1"/>
  <c r="AT62" i="7" s="1" a="1"/>
  <c r="BU62" i="7" s="1"/>
  <c r="P151" i="7" a="1"/>
  <c r="AT151" i="7" s="1" a="1"/>
  <c r="BU151" i="7" s="1"/>
  <c r="P52" i="7" a="1"/>
  <c r="AT52" i="7" s="1" a="1"/>
  <c r="BU52" i="7" s="1"/>
  <c r="P161" i="7" a="1"/>
  <c r="AT161" i="7" s="1" a="1"/>
  <c r="BU161" i="7" s="1"/>
  <c r="P11" i="7" a="1"/>
  <c r="AT11" i="7" s="1" a="1"/>
  <c r="BU11" i="7" s="1"/>
  <c r="P59" i="7" a="1"/>
  <c r="AT59" i="7" s="1" a="1"/>
  <c r="BU59" i="7" s="1"/>
  <c r="P148" i="7" a="1"/>
  <c r="AT148" i="7" s="1" a="1"/>
  <c r="BU148" i="7" s="1"/>
  <c r="P46" i="7" a="1"/>
  <c r="AT46" i="7" s="1" a="1"/>
  <c r="BU46" i="7" s="1"/>
  <c r="P119" i="7" a="1"/>
  <c r="AT119" i="7" s="1" a="1"/>
  <c r="BU119" i="7" s="1"/>
  <c r="P183" i="7" a="1"/>
  <c r="AT183" i="7" s="1" a="1"/>
  <c r="BU183" i="7" s="1"/>
  <c r="P8" i="7" a="1"/>
  <c r="AT8" i="7" s="1" a="1"/>
  <c r="BU8" i="7" s="1"/>
  <c r="P29" i="7" a="1"/>
  <c r="AT29" i="7" s="1" a="1"/>
  <c r="BU29" i="7" s="1"/>
  <c r="P145" i="7" a="1"/>
  <c r="AT145" i="7" s="1" a="1"/>
  <c r="BU145" i="7" s="1"/>
  <c r="P40" i="7" a="1"/>
  <c r="AT40" i="7" s="1" a="1"/>
  <c r="BU40" i="7" s="1"/>
  <c r="P106" i="7" a="1"/>
  <c r="AT106" i="7" s="1" a="1"/>
  <c r="BU106" i="7" s="1"/>
  <c r="P135" i="7" a="1"/>
  <c r="AT135" i="7" s="1" a="1"/>
  <c r="BU135" i="7" s="1"/>
  <c r="P178" i="7" a="1"/>
  <c r="AT178" i="7" s="1" a="1"/>
  <c r="BU178" i="7" s="1"/>
  <c r="P23" i="7" a="1"/>
  <c r="AT23" i="7" s="1" a="1"/>
  <c r="BU23" i="7" s="1"/>
  <c r="P142" i="7" a="1"/>
  <c r="AT142" i="7" s="1" a="1"/>
  <c r="BU142" i="7" s="1"/>
  <c r="P34" i="7" a="1"/>
  <c r="AT34" i="7" s="1" a="1"/>
  <c r="BU34" i="7" s="1"/>
  <c r="P84" i="7" a="1"/>
  <c r="AT84" i="7" s="1" a="1"/>
  <c r="BU84" i="7" s="1"/>
  <c r="P173" i="7" a="1"/>
  <c r="AT173" i="7" s="1" a="1"/>
  <c r="BU173" i="7" s="1"/>
  <c r="P17" i="7" a="1"/>
  <c r="AT17" i="7" s="1" a="1"/>
  <c r="BU17" i="7" s="1"/>
  <c r="P57" i="7" a="1"/>
  <c r="AT57" i="7" s="1" a="1"/>
  <c r="BU57" i="7" s="1"/>
  <c r="P179" i="7" a="1"/>
  <c r="AT179" i="7" s="1" a="1"/>
  <c r="BU179" i="7" s="1"/>
  <c r="P96" i="7" a="1"/>
  <c r="AT96" i="7" s="1" a="1"/>
  <c r="BU96" i="7" s="1"/>
  <c r="P109" i="7" a="1"/>
  <c r="AT109" i="7" s="1" a="1"/>
  <c r="BU109" i="7" s="1"/>
  <c r="P125" i="7" a="1"/>
  <c r="AT125" i="7" s="1" a="1"/>
  <c r="BU125" i="7" s="1"/>
  <c r="P20" i="7" a="1"/>
  <c r="AT20" i="7" s="1" a="1"/>
  <c r="BU20" i="7" s="1"/>
  <c r="P101" i="7" a="1"/>
  <c r="AT101" i="7" s="1" a="1"/>
  <c r="BU101" i="7" s="1"/>
  <c r="P90" i="7" a="1"/>
  <c r="AT90" i="7" s="1" a="1"/>
  <c r="BU90" i="7" s="1"/>
  <c r="P81" i="7" a="1"/>
  <c r="AT81" i="7" s="1" a="1"/>
  <c r="BU81" i="7" s="1"/>
  <c r="P118" i="7" a="1"/>
  <c r="AT118" i="7" s="1" a="1"/>
  <c r="BU118" i="7" s="1"/>
  <c r="P159" i="7" a="1"/>
  <c r="AT159" i="7" s="1" a="1"/>
  <c r="BU159" i="7" s="1"/>
  <c r="P25" i="7" a="1"/>
  <c r="AT25" i="7" s="1" a="1"/>
  <c r="BU25" i="7" s="1"/>
  <c r="P36" i="7" a="1"/>
  <c r="AT36" i="7" s="1" a="1"/>
  <c r="BU36" i="7" s="1"/>
  <c r="P164" i="7" a="1"/>
  <c r="AT164" i="7" s="1" a="1"/>
  <c r="BU164" i="7" s="1"/>
  <c r="P140" i="7" a="1"/>
  <c r="AT140" i="7" s="1" a="1"/>
  <c r="BU140" i="7" s="1"/>
  <c r="P80" i="7" a="1"/>
  <c r="AT80" i="7" s="1" a="1"/>
  <c r="BU80" i="7" s="1"/>
  <c r="P165" i="7" a="1"/>
  <c r="AT165" i="7" s="1" a="1"/>
  <c r="BU165" i="7" s="1"/>
  <c r="P175" i="7" a="1"/>
  <c r="AT175" i="7" s="1" a="1"/>
  <c r="BU175" i="7" s="1"/>
  <c r="P28" i="7" a="1"/>
  <c r="AT28" i="7" s="1" a="1"/>
  <c r="BU28" i="7" s="1"/>
  <c r="P53" i="7" a="1"/>
  <c r="AT53" i="7" s="1" a="1"/>
  <c r="BU53" i="7" s="1"/>
  <c r="P94" i="7" a="1"/>
  <c r="AT94" i="7" s="1" a="1"/>
  <c r="BU94" i="7" s="1"/>
  <c r="P136" i="7" a="1"/>
  <c r="AT136" i="7" s="1" a="1"/>
  <c r="BU136" i="7" s="1"/>
  <c r="P117" i="7" a="1"/>
  <c r="AT117" i="7" s="1" a="1"/>
  <c r="BU117" i="7" s="1"/>
  <c r="P32" i="7" a="1"/>
  <c r="AT32" i="7" s="1" a="1"/>
  <c r="BU32" i="7" s="1"/>
  <c r="P44" i="7" a="1"/>
  <c r="AT44" i="7" s="1" a="1"/>
  <c r="BU44" i="7" s="1"/>
  <c r="P7" i="7" a="1"/>
  <c r="AT7" i="7" s="1" a="1"/>
  <c r="BU7" i="7" s="1"/>
  <c r="P144" i="7" a="1"/>
  <c r="AT144" i="7" s="1" a="1"/>
  <c r="BU144" i="7" s="1"/>
  <c r="P65" i="7" a="1"/>
  <c r="AT65" i="7" s="1" a="1"/>
  <c r="BU65" i="7" s="1"/>
  <c r="P21" i="7" a="1"/>
  <c r="AT21" i="7" s="1" a="1"/>
  <c r="BU21" i="7" s="1"/>
  <c r="P105" i="7" a="1"/>
  <c r="AT105" i="7" s="1" a="1"/>
  <c r="BU105" i="7" s="1"/>
  <c r="P138" i="7" a="1"/>
  <c r="AT138" i="7" s="1" a="1"/>
  <c r="BU138" i="7" s="1"/>
  <c r="P76" i="7" a="1"/>
  <c r="AT76" i="7" s="1" a="1"/>
  <c r="BU76" i="7" s="1"/>
  <c r="P137" i="7" a="1"/>
  <c r="AT137" i="7" s="1" a="1"/>
  <c r="BU137" i="7" s="1"/>
  <c r="P162" i="7" a="1"/>
  <c r="AT162" i="7" s="1" a="1"/>
  <c r="BU162" i="7" s="1"/>
  <c r="P95" i="7" a="1"/>
  <c r="AT95" i="7" s="1" a="1"/>
  <c r="BU95" i="7" s="1"/>
  <c r="P107" i="7" a="1"/>
  <c r="AT107" i="7" s="1" a="1"/>
  <c r="BU107" i="7" s="1"/>
  <c r="P121" i="7" a="1"/>
  <c r="AT121" i="7" s="1" a="1"/>
  <c r="BU121" i="7" s="1"/>
  <c r="P75" i="7" a="1"/>
  <c r="AT75" i="7" s="1" a="1"/>
  <c r="BU75" i="7" s="1"/>
  <c r="P100" i="7" a="1"/>
  <c r="AT100" i="7" s="1" a="1"/>
  <c r="BU100" i="7" s="1"/>
  <c r="P89" i="7" a="1"/>
  <c r="AT89" i="7" s="1" a="1"/>
  <c r="BU89" i="7" s="1"/>
  <c r="P79" i="7" a="1"/>
  <c r="AT79" i="7" s="1" a="1"/>
  <c r="BU79" i="7" s="1"/>
  <c r="P114" i="7" a="1"/>
  <c r="AT114" i="7" s="1" a="1"/>
  <c r="BU114" i="7" s="1"/>
  <c r="P69" i="7" a="1"/>
  <c r="AT69" i="7" s="1" a="1"/>
  <c r="BU69" i="7" s="1"/>
  <c r="P158" i="7" a="1"/>
  <c r="AT158" i="7" s="1" a="1"/>
  <c r="BU158" i="7" s="1"/>
  <c r="P139" i="7" a="1"/>
  <c r="AT139" i="7" s="1" a="1"/>
  <c r="BU139" i="7" s="1"/>
  <c r="P78" i="7" a="1"/>
  <c r="AT78" i="7" s="1" a="1"/>
  <c r="BU78" i="7" s="1"/>
  <c r="P160" i="7" a="1"/>
  <c r="AT160" i="7" s="1" a="1"/>
  <c r="BU160" i="7" s="1"/>
  <c r="P167" i="7" a="1"/>
  <c r="AT167" i="7" s="1" a="1"/>
  <c r="BU167" i="7" s="1"/>
  <c r="P26" i="7" a="1"/>
  <c r="AT26" i="7" s="1" a="1"/>
  <c r="BU26" i="7" s="1"/>
  <c r="P51" i="7" a="1"/>
  <c r="AT51" i="7" s="1" a="1"/>
  <c r="BU51" i="7" s="1"/>
  <c r="P143" i="7" a="1"/>
  <c r="AT143" i="7" s="1" a="1"/>
  <c r="BU143" i="7" s="1"/>
  <c r="P86" i="7" a="1"/>
  <c r="AT86" i="7" s="1" a="1"/>
  <c r="BU86" i="7" s="1"/>
  <c r="P19" i="7" a="1"/>
  <c r="AT19" i="7" s="1" a="1"/>
  <c r="BU19" i="7" s="1"/>
  <c r="P104" i="7" a="1"/>
  <c r="AT104" i="7" s="1" a="1"/>
  <c r="BU104" i="7" s="1"/>
  <c r="P112" i="7" a="1"/>
  <c r="AT112" i="7" s="1" a="1"/>
  <c r="BU112" i="7" s="1"/>
  <c r="P10" i="7" a="1"/>
  <c r="AT10" i="7" s="1" a="1"/>
  <c r="BU10" i="7" s="1"/>
  <c r="P147" i="7" a="1"/>
  <c r="AT147" i="7" s="1" a="1"/>
  <c r="BU147" i="7" s="1"/>
  <c r="P115" i="7" a="1"/>
  <c r="AT115" i="7" s="1" a="1"/>
  <c r="BU115" i="7" s="1"/>
  <c r="P181" i="7" a="1"/>
  <c r="AT181" i="7" s="1" a="1"/>
  <c r="BU181" i="7" s="1"/>
  <c r="P27" i="7" a="1"/>
  <c r="AT27" i="7" s="1" a="1"/>
  <c r="BU27" i="7" s="1"/>
  <c r="P38" i="7" a="1"/>
  <c r="AT38" i="7" s="1" a="1"/>
  <c r="BU38" i="7" s="1"/>
  <c r="P176" i="7" a="1"/>
  <c r="AT176" i="7" s="1" a="1"/>
  <c r="BU176" i="7" s="1"/>
  <c r="P85" i="7" a="1"/>
  <c r="AT85" i="7" s="1" a="1"/>
  <c r="BU85" i="7" s="1"/>
  <c r="P141" i="7" a="1"/>
  <c r="AT141" i="7" s="1" a="1"/>
  <c r="BU141" i="7" s="1"/>
  <c r="P170" i="7" a="1"/>
  <c r="AT170" i="7" s="1" a="1"/>
  <c r="BU170" i="7" s="1"/>
  <c r="P30" i="7" a="1"/>
  <c r="AT30" i="7" s="1" a="1"/>
  <c r="BU30" i="7" s="1"/>
  <c r="P126" i="7" a="1"/>
  <c r="AT126" i="7" s="1" a="1"/>
  <c r="BU126" i="7" s="1"/>
  <c r="P49" i="7" a="1"/>
  <c r="AT49" i="7" s="1" a="1"/>
  <c r="BU49" i="7" s="1"/>
  <c r="P43" i="7" a="1"/>
  <c r="AT43" i="7" s="1" a="1"/>
  <c r="BU43" i="7" s="1"/>
  <c r="P24" i="7" a="1"/>
  <c r="AT24" i="7" s="1" a="1"/>
  <c r="BU24" i="7" s="1"/>
  <c r="P174" i="7" a="1"/>
  <c r="AT174" i="7" s="1" a="1"/>
  <c r="BU174" i="7" s="1"/>
  <c r="P134" i="7" a="1"/>
  <c r="AT134" i="7" s="1" a="1"/>
  <c r="BU134" i="7" s="1"/>
  <c r="P98" i="7" a="1"/>
  <c r="AT98" i="7" s="1" a="1"/>
  <c r="BU98" i="7" s="1"/>
  <c r="P103" i="7" a="1"/>
  <c r="AT103" i="7" s="1" a="1"/>
  <c r="BU103" i="7" s="1"/>
  <c r="P111" i="7" a="1"/>
  <c r="AT111" i="7" s="1" a="1"/>
  <c r="BU111" i="7" s="1"/>
  <c r="P116" i="7" a="1"/>
  <c r="AT116" i="7" s="1" a="1"/>
  <c r="BU116" i="7" s="1"/>
  <c r="P102" i="7" a="1"/>
  <c r="AT102" i="7" s="1" a="1"/>
  <c r="BU102" i="7" s="1"/>
  <c r="P93" i="7" a="1"/>
  <c r="AT93" i="7" s="1" a="1"/>
  <c r="BU93" i="7" s="1"/>
  <c r="P113" i="7" a="1"/>
  <c r="AT113" i="7" s="1" a="1"/>
  <c r="BU113" i="7" s="1"/>
  <c r="P73" i="7" a="1"/>
  <c r="AT73" i="7" s="1" a="1"/>
  <c r="BU73" i="7" s="1"/>
  <c r="P177" i="7" a="1"/>
  <c r="AT177" i="7" s="1" a="1"/>
  <c r="BU177" i="7" s="1"/>
  <c r="P124" i="7" a="1"/>
  <c r="AT124" i="7" s="1" a="1"/>
  <c r="BU124" i="7" s="1"/>
  <c r="P92" i="7" a="1"/>
  <c r="AT92" i="7" s="1" a="1"/>
  <c r="BU92" i="7" s="1"/>
  <c r="P22" i="7" a="1"/>
  <c r="AT22" i="7" s="1" a="1"/>
  <c r="BU22" i="7" s="1"/>
  <c r="P72" i="7" a="1"/>
  <c r="AT72" i="7" s="1" a="1"/>
  <c r="BU72" i="7" s="1"/>
  <c r="P55" i="7" a="1"/>
  <c r="AT55" i="7" s="1" a="1"/>
  <c r="BU55" i="7" s="1"/>
  <c r="P97" i="7" a="1"/>
  <c r="AT97" i="7" s="1" a="1"/>
  <c r="BU97" i="7" s="1"/>
  <c r="P133" i="7" a="1"/>
  <c r="AT133" i="7" s="1" a="1"/>
  <c r="BU133" i="7" s="1"/>
  <c r="P82" i="7" a="1"/>
  <c r="AT82" i="7" s="1" a="1"/>
  <c r="BU82" i="7" s="1"/>
  <c r="P129" i="7" a="1"/>
  <c r="AT129" i="7" s="1" a="1"/>
  <c r="BU129" i="7" s="1"/>
  <c r="V35" i="7" a="1"/>
  <c r="AZ35" i="7" s="1" a="1"/>
  <c r="CA35" i="7" s="1"/>
  <c r="V105" i="7" a="1"/>
  <c r="AZ105" i="7" s="1" a="1"/>
  <c r="CA105" i="7" s="1"/>
  <c r="V148" i="7" a="1"/>
  <c r="AZ148" i="7" s="1" a="1"/>
  <c r="CA148" i="7" s="1"/>
  <c r="V63" i="7" a="1"/>
  <c r="AZ63" i="7" s="1" a="1"/>
  <c r="CA63" i="7" s="1"/>
  <c r="V180" i="7" a="1"/>
  <c r="AZ180" i="7" s="1" a="1"/>
  <c r="CA180" i="7" s="1"/>
  <c r="V32" i="7" a="1"/>
  <c r="AZ32" i="7" s="1" a="1"/>
  <c r="CA32" i="7" s="1"/>
  <c r="V56" i="7" a="1"/>
  <c r="AZ56" i="7" s="1" a="1"/>
  <c r="CA56" i="7" s="1"/>
  <c r="V23" i="7" a="1"/>
  <c r="AZ23" i="7" s="1" a="1"/>
  <c r="CA23" i="7" s="1"/>
  <c r="V74" i="7" a="1"/>
  <c r="AZ74" i="7" s="1" a="1"/>
  <c r="CA74" i="7" s="1"/>
  <c r="V144" i="7" a="1"/>
  <c r="AZ144" i="7" s="1" a="1"/>
  <c r="CA144" i="7" s="1"/>
  <c r="V83" i="7" a="1"/>
  <c r="AZ83" i="7" s="1" a="1"/>
  <c r="CA83" i="7" s="1"/>
  <c r="V174" i="7" a="1"/>
  <c r="AZ174" i="7" s="1" a="1"/>
  <c r="CA174" i="7" s="1"/>
  <c r="V24" i="7" a="1"/>
  <c r="AZ24" i="7" s="1" a="1"/>
  <c r="CA24" i="7" s="1"/>
  <c r="V75" i="7" a="1"/>
  <c r="AZ75" i="7" s="1" a="1"/>
  <c r="CA75" i="7" s="1"/>
  <c r="V145" i="7" a="1"/>
  <c r="AZ145" i="7" s="1" a="1"/>
  <c r="CA145" i="7" s="1"/>
  <c r="V130" i="7" a="1"/>
  <c r="AZ130" i="7" s="1" a="1"/>
  <c r="CA130" i="7" s="1"/>
  <c r="V166" i="7" a="1"/>
  <c r="AZ166" i="7" s="1" a="1"/>
  <c r="CA166" i="7" s="1"/>
  <c r="V29" i="7" a="1"/>
  <c r="AZ29" i="7" s="1" a="1"/>
  <c r="CA29" i="7" s="1"/>
  <c r="V50" i="7" a="1"/>
  <c r="AZ50" i="7" s="1" a="1"/>
  <c r="CA50" i="7" s="1"/>
  <c r="V142" i="7" a="1"/>
  <c r="AZ142" i="7" s="1" a="1"/>
  <c r="CA142" i="7" s="1"/>
  <c r="V165" i="7" a="1"/>
  <c r="AZ165" i="7" s="1" a="1"/>
  <c r="CA165" i="7" s="1"/>
  <c r="V167" i="7" a="1"/>
  <c r="AZ167" i="7" s="1" a="1"/>
  <c r="CA167" i="7" s="1"/>
  <c r="V30" i="7" a="1"/>
  <c r="AZ30" i="7" s="1" a="1"/>
  <c r="CA30" i="7" s="1"/>
  <c r="V52" i="7" a="1"/>
  <c r="AZ52" i="7" s="1" a="1"/>
  <c r="CA52" i="7" s="1"/>
  <c r="V143" i="7" a="1"/>
  <c r="AZ143" i="7" s="1" a="1"/>
  <c r="CA143" i="7" s="1"/>
  <c r="V51" i="7" a="1"/>
  <c r="AZ51" i="7" s="1" a="1"/>
  <c r="CA51" i="7" s="1"/>
  <c r="V80" i="7" a="1"/>
  <c r="AZ80" i="7" s="1" a="1"/>
  <c r="CA80" i="7" s="1"/>
  <c r="V112" i="7" a="1"/>
  <c r="AZ112" i="7" s="1" a="1"/>
  <c r="CA112" i="7" s="1"/>
  <c r="V40" i="7" a="1"/>
  <c r="AZ40" i="7" s="1" a="1"/>
  <c r="CA40" i="7" s="1"/>
  <c r="V119" i="7" a="1"/>
  <c r="AZ119" i="7" s="1" a="1"/>
  <c r="CA119" i="7" s="1"/>
  <c r="V108" i="7" a="1"/>
  <c r="AZ108" i="7" s="1" a="1"/>
  <c r="CA108" i="7" s="1"/>
  <c r="V170" i="7" a="1"/>
  <c r="AZ170" i="7" s="1" a="1"/>
  <c r="CA170" i="7" s="1"/>
  <c r="V10" i="7" a="1"/>
  <c r="AZ10" i="7" s="1" a="1"/>
  <c r="CA10" i="7" s="1"/>
  <c r="V155" i="7" a="1"/>
  <c r="AZ155" i="7" s="1" a="1"/>
  <c r="CA155" i="7" s="1"/>
  <c r="V129" i="7" a="1"/>
  <c r="AZ129" i="7" s="1" a="1"/>
  <c r="CA129" i="7" s="1"/>
  <c r="V43" i="7" a="1"/>
  <c r="AZ43" i="7" s="1" a="1"/>
  <c r="CA43" i="7" s="1"/>
  <c r="V120" i="7" a="1"/>
  <c r="AZ120" i="7" s="1" a="1"/>
  <c r="CA120" i="7" s="1"/>
  <c r="V44" i="7" a="1"/>
  <c r="AZ44" i="7" s="1" a="1"/>
  <c r="CA44" i="7" s="1"/>
  <c r="V127" i="7" a="1"/>
  <c r="AZ127" i="7" s="1" a="1"/>
  <c r="CA127" i="7" s="1"/>
  <c r="V45" i="7" a="1"/>
  <c r="AZ45" i="7" s="1" a="1"/>
  <c r="CA45" i="7" s="1"/>
  <c r="V121" i="7" a="1"/>
  <c r="AZ121" i="7" s="1" a="1"/>
  <c r="CA121" i="7" s="1"/>
  <c r="V87" i="7" a="1"/>
  <c r="AZ87" i="7" s="1" a="1"/>
  <c r="CA87" i="7" s="1"/>
  <c r="V61" i="7" a="1"/>
  <c r="AZ61" i="7" s="1" a="1"/>
  <c r="CA61" i="7" s="1"/>
  <c r="V27" i="7" a="1"/>
  <c r="AZ27" i="7" s="1" a="1"/>
  <c r="CA27" i="7" s="1"/>
  <c r="V54" i="7" a="1"/>
  <c r="AZ54" i="7" s="1" a="1"/>
  <c r="CA54" i="7" s="1"/>
  <c r="V152" i="7" a="1"/>
  <c r="AZ152" i="7" s="1" a="1"/>
  <c r="CA152" i="7" s="1"/>
  <c r="V117" i="7" a="1"/>
  <c r="AZ117" i="7" s="1" a="1"/>
  <c r="CA117" i="7" s="1"/>
  <c r="V76" i="7" a="1"/>
  <c r="AZ76" i="7" s="1" a="1"/>
  <c r="CA76" i="7" s="1"/>
  <c r="V177" i="7" a="1"/>
  <c r="AZ177" i="7" s="1" a="1"/>
  <c r="CA177" i="7" s="1"/>
  <c r="V28" i="7" a="1"/>
  <c r="AZ28" i="7" s="1" a="1"/>
  <c r="CA28" i="7" s="1"/>
  <c r="V58" i="7" a="1"/>
  <c r="AZ58" i="7" s="1" a="1"/>
  <c r="CA58" i="7" s="1"/>
  <c r="V149" i="7" a="1"/>
  <c r="AZ149" i="7" s="1" a="1"/>
  <c r="CA149" i="7" s="1"/>
  <c r="V77" i="7" a="1"/>
  <c r="AZ77" i="7" s="1" a="1"/>
  <c r="CA77" i="7" s="1"/>
  <c r="V33" i="7" a="1"/>
  <c r="AZ33" i="7" s="1" a="1"/>
  <c r="CA33" i="7" s="1"/>
  <c r="V103" i="7" a="1"/>
  <c r="AZ103" i="7" s="1" a="1"/>
  <c r="CA103" i="7" s="1"/>
  <c r="V146" i="7" a="1"/>
  <c r="AZ146" i="7" s="1" a="1"/>
  <c r="CA146" i="7" s="1"/>
  <c r="V132" i="7" a="1"/>
  <c r="AZ132" i="7" s="1" a="1"/>
  <c r="CA132" i="7" s="1"/>
  <c r="V137" i="7" a="1"/>
  <c r="AZ137" i="7" s="1" a="1"/>
  <c r="CA137" i="7" s="1"/>
  <c r="V176" i="7" a="1"/>
  <c r="AZ176" i="7" s="1" a="1"/>
  <c r="CA176" i="7" s="1"/>
  <c r="V34" i="7" a="1"/>
  <c r="AZ34" i="7" s="1" a="1"/>
  <c r="CA34" i="7" s="1"/>
  <c r="V104" i="7" a="1"/>
  <c r="AZ104" i="7" s="1" a="1"/>
  <c r="CA104" i="7" s="1"/>
  <c r="V147" i="7" a="1"/>
  <c r="AZ147" i="7" s="1" a="1"/>
  <c r="CA147" i="7" s="1"/>
  <c r="V59" i="7" a="1"/>
  <c r="AZ59" i="7" s="1" a="1"/>
  <c r="CA59" i="7" s="1"/>
  <c r="V133" i="7" a="1"/>
  <c r="AZ133" i="7" s="1" a="1"/>
  <c r="CA133" i="7" s="1"/>
  <c r="V178" i="7" a="1"/>
  <c r="AZ178" i="7" s="1" a="1"/>
  <c r="CA178" i="7" s="1"/>
  <c r="V39" i="7" a="1"/>
  <c r="AZ39" i="7" s="1" a="1"/>
  <c r="CA39" i="7" s="1"/>
  <c r="V168" i="7" a="1"/>
  <c r="AZ168" i="7" s="1" a="1"/>
  <c r="CA168" i="7" s="1"/>
  <c r="V134" i="7" a="1"/>
  <c r="AZ134" i="7" s="1" a="1"/>
  <c r="CA134" i="7" s="1"/>
  <c r="V110" i="7" a="1"/>
  <c r="AZ110" i="7" s="1" a="1"/>
  <c r="CA110" i="7" s="1"/>
  <c r="V154" i="7" a="1"/>
  <c r="AZ154" i="7" s="1" a="1"/>
  <c r="CA154" i="7" s="1"/>
  <c r="V64" i="7" a="1"/>
  <c r="AZ64" i="7" s="1" a="1"/>
  <c r="CA64" i="7" s="1"/>
  <c r="V173" i="7" a="1"/>
  <c r="AZ173" i="7" s="1" a="1"/>
  <c r="CA173" i="7" s="1"/>
  <c r="V88" i="7" a="1"/>
  <c r="AZ88" i="7" s="1" a="1"/>
  <c r="CA88" i="7" s="1"/>
  <c r="V89" i="7" a="1"/>
  <c r="AZ89" i="7" s="1" a="1"/>
  <c r="CA89" i="7" s="1"/>
  <c r="V111" i="7" a="1"/>
  <c r="AZ111" i="7" s="1" a="1"/>
  <c r="CA111" i="7" s="1"/>
  <c r="V14" i="7" a="1"/>
  <c r="AZ14" i="7" s="1" a="1"/>
  <c r="CA14" i="7" s="1"/>
  <c r="V158" i="7" a="1"/>
  <c r="AZ158" i="7" s="1" a="1"/>
  <c r="CA158" i="7" s="1"/>
  <c r="V31" i="7" a="1"/>
  <c r="AZ31" i="7" s="1" a="1"/>
  <c r="CA31" i="7" s="1"/>
  <c r="V106" i="7" a="1"/>
  <c r="AZ106" i="7" s="1" a="1"/>
  <c r="CA106" i="7" s="1"/>
  <c r="V98" i="7" a="1"/>
  <c r="AZ98" i="7" s="1" a="1"/>
  <c r="CA98" i="7" s="1"/>
  <c r="V125" i="7" a="1"/>
  <c r="AZ125" i="7" s="1" a="1"/>
  <c r="CA125" i="7" s="1"/>
  <c r="V101" i="7" a="1"/>
  <c r="AZ101" i="7" s="1" a="1"/>
  <c r="CA101" i="7" s="1"/>
  <c r="V36" i="7" a="1"/>
  <c r="AZ36" i="7" s="1" a="1"/>
  <c r="CA36" i="7" s="1"/>
  <c r="V107" i="7" a="1"/>
  <c r="AZ107" i="7" s="1" a="1"/>
  <c r="CA107" i="7" s="1"/>
  <c r="V153" i="7" a="1"/>
  <c r="AZ153" i="7" s="1" a="1"/>
  <c r="CA153" i="7" s="1"/>
  <c r="V85" i="7" a="1"/>
  <c r="AZ85" i="7" s="1" a="1"/>
  <c r="CA85" i="7" s="1"/>
  <c r="V157" i="7" a="1"/>
  <c r="AZ157" i="7" s="1" a="1"/>
  <c r="CA157" i="7" s="1"/>
  <c r="V37" i="7" a="1"/>
  <c r="AZ37" i="7" s="1" a="1"/>
  <c r="CA37" i="7" s="1"/>
  <c r="V60" i="7" a="1"/>
  <c r="AZ60" i="7" s="1" a="1"/>
  <c r="CA60" i="7" s="1"/>
  <c r="V150" i="7" a="1"/>
  <c r="AZ150" i="7" s="1" a="1"/>
  <c r="CA150" i="7" s="1"/>
  <c r="V79" i="7" a="1"/>
  <c r="AZ79" i="7" s="1" a="1"/>
  <c r="CA79" i="7" s="1"/>
  <c r="V38" i="7" a="1"/>
  <c r="AZ38" i="7" s="1" a="1"/>
  <c r="CA38" i="7" s="1"/>
  <c r="V62" i="7" a="1"/>
  <c r="AZ62" i="7" s="1" a="1"/>
  <c r="CA62" i="7" s="1"/>
  <c r="V151" i="7" a="1"/>
  <c r="AZ151" i="7" s="1" a="1"/>
  <c r="CA151" i="7" s="1"/>
  <c r="V81" i="7" a="1"/>
  <c r="AZ81" i="7" s="1" a="1"/>
  <c r="CA81" i="7" s="1"/>
  <c r="V109" i="7" a="1"/>
  <c r="AZ109" i="7" s="1" a="1"/>
  <c r="CA109" i="7" s="1"/>
  <c r="V181" i="7" a="1"/>
  <c r="AZ181" i="7" s="1" a="1"/>
  <c r="CA181" i="7" s="1"/>
  <c r="V100" i="7" a="1"/>
  <c r="AZ100" i="7" s="1" a="1"/>
  <c r="CA100" i="7" s="1"/>
  <c r="V175" i="7" a="1"/>
  <c r="AZ175" i="7" s="1" a="1"/>
  <c r="CA175" i="7" s="1"/>
  <c r="V9" i="7" a="1"/>
  <c r="AZ9" i="7" s="1" a="1"/>
  <c r="CA9" i="7" s="1"/>
  <c r="V113" i="7" a="1"/>
  <c r="AZ113" i="7" s="1" a="1"/>
  <c r="CA113" i="7" s="1"/>
  <c r="V42" i="7" a="1"/>
  <c r="AZ42" i="7" s="1" a="1"/>
  <c r="CA42" i="7" s="1"/>
  <c r="V115" i="7" a="1"/>
  <c r="AZ115" i="7" s="1" a="1"/>
  <c r="CA115" i="7" s="1"/>
  <c r="V7" i="7" a="1"/>
  <c r="AZ7" i="7" s="1" a="1"/>
  <c r="CA7" i="7" s="1"/>
  <c r="V8" i="7" a="1"/>
  <c r="AZ8" i="7" s="1" a="1"/>
  <c r="CA8" i="7" s="1"/>
  <c r="V114" i="7" a="1"/>
  <c r="AZ114" i="7" s="1" a="1"/>
  <c r="CA114" i="7" s="1"/>
  <c r="V84" i="7" a="1"/>
  <c r="AZ84" i="7" s="1" a="1"/>
  <c r="CA84" i="7" s="1"/>
  <c r="V13" i="7" a="1"/>
  <c r="AZ13" i="7" s="1" a="1"/>
  <c r="CA13" i="7" s="1"/>
  <c r="V102" i="7" a="1"/>
  <c r="AZ102" i="7" s="1" a="1"/>
  <c r="CA102" i="7" s="1"/>
  <c r="V46" i="7" a="1"/>
  <c r="AZ46" i="7" s="1" a="1"/>
  <c r="CA46" i="7" s="1"/>
  <c r="V123" i="7" a="1"/>
  <c r="AZ123" i="7" s="1" a="1"/>
  <c r="CA123" i="7" s="1"/>
  <c r="V41" i="7" a="1"/>
  <c r="AZ41" i="7" s="1" a="1"/>
  <c r="CA41" i="7" s="1"/>
  <c r="V185" i="7" a="1"/>
  <c r="AZ185" i="7" s="1" a="1"/>
  <c r="CA185" i="7" s="1"/>
  <c r="V15" i="7" a="1"/>
  <c r="AZ15" i="7" s="1" a="1"/>
  <c r="CA15" i="7" s="1"/>
  <c r="V66" i="7" a="1"/>
  <c r="AZ66" i="7" s="1" a="1"/>
  <c r="CA66" i="7" s="1"/>
  <c r="V96" i="7" a="1"/>
  <c r="AZ96" i="7" s="1" a="1"/>
  <c r="CA96" i="7" s="1"/>
  <c r="V163" i="7" a="1"/>
  <c r="AZ163" i="7" s="1" a="1"/>
  <c r="CA163" i="7" s="1"/>
  <c r="V16" i="7" a="1"/>
  <c r="AZ16" i="7" s="1" a="1"/>
  <c r="CA16" i="7" s="1"/>
  <c r="V67" i="7" a="1"/>
  <c r="AZ67" i="7" s="1" a="1"/>
  <c r="CA67" i="7" s="1"/>
  <c r="V97" i="7" a="1"/>
  <c r="AZ97" i="7" s="1" a="1"/>
  <c r="CA97" i="7" s="1"/>
  <c r="V160" i="7" a="1"/>
  <c r="AZ160" i="7" s="1" a="1"/>
  <c r="CA160" i="7" s="1"/>
  <c r="V182" i="7" a="1"/>
  <c r="AZ182" i="7" s="1" a="1"/>
  <c r="CA182" i="7" s="1"/>
  <c r="V21" i="7" a="1"/>
  <c r="AZ21" i="7" s="1" a="1"/>
  <c r="CA21" i="7" s="1"/>
  <c r="V68" i="7" a="1"/>
  <c r="AZ68" i="7" s="1" a="1"/>
  <c r="CA68" i="7" s="1"/>
  <c r="V94" i="7" a="1"/>
  <c r="AZ94" i="7" s="1" a="1"/>
  <c r="CA94" i="7" s="1"/>
  <c r="V124" i="7" a="1"/>
  <c r="AZ124" i="7" s="1" a="1"/>
  <c r="CA124" i="7" s="1"/>
  <c r="V169" i="7" a="1"/>
  <c r="AZ169" i="7" s="1" a="1"/>
  <c r="CA169" i="7" s="1"/>
  <c r="V22" i="7" a="1"/>
  <c r="AZ22" i="7" s="1" a="1"/>
  <c r="CA22" i="7" s="1"/>
  <c r="V69" i="7" a="1"/>
  <c r="AZ69" i="7" s="1" a="1"/>
  <c r="CA69" i="7" s="1"/>
  <c r="V95" i="7" a="1"/>
  <c r="AZ95" i="7" s="1" a="1"/>
  <c r="CA95" i="7" s="1"/>
  <c r="V126" i="7" a="1"/>
  <c r="AZ126" i="7" s="1" a="1"/>
  <c r="CA126" i="7" s="1"/>
  <c r="V172" i="7" a="1"/>
  <c r="AZ172" i="7" s="1" a="1"/>
  <c r="CA172" i="7" s="1"/>
  <c r="V19" i="7" a="1"/>
  <c r="AZ19" i="7" s="1" a="1"/>
  <c r="CA19" i="7" s="1"/>
  <c r="V70" i="7" a="1"/>
  <c r="AZ70" i="7" s="1" a="1"/>
  <c r="CA70" i="7" s="1"/>
  <c r="V140" i="7" a="1"/>
  <c r="AZ140" i="7" s="1" a="1"/>
  <c r="CA140" i="7" s="1"/>
  <c r="V131" i="7" a="1"/>
  <c r="AZ131" i="7" s="1" a="1"/>
  <c r="CA131" i="7" s="1"/>
  <c r="V135" i="7" a="1"/>
  <c r="AZ135" i="7" s="1" a="1"/>
  <c r="CA135" i="7" s="1"/>
  <c r="V71" i="7" a="1"/>
  <c r="AZ71" i="7" s="1" a="1"/>
  <c r="CA71" i="7" s="1"/>
  <c r="V141" i="7" a="1"/>
  <c r="AZ141" i="7" s="1" a="1"/>
  <c r="CA141" i="7" s="1"/>
  <c r="V164" i="7" a="1"/>
  <c r="AZ164" i="7" s="1" a="1"/>
  <c r="CA164" i="7" s="1"/>
  <c r="V72" i="7" a="1"/>
  <c r="AZ72" i="7" s="1" a="1"/>
  <c r="CA72" i="7" s="1"/>
  <c r="V138" i="7" a="1"/>
  <c r="AZ138" i="7" s="1" a="1"/>
  <c r="CA138" i="7" s="1"/>
  <c r="V161" i="7" a="1"/>
  <c r="AZ161" i="7" s="1" a="1"/>
  <c r="CA161" i="7" s="1"/>
  <c r="V183" i="7" a="1"/>
  <c r="AZ183" i="7" s="1" a="1"/>
  <c r="CA183" i="7" s="1"/>
  <c r="V73" i="7" a="1"/>
  <c r="AZ73" i="7" s="1" a="1"/>
  <c r="CA73" i="7" s="1"/>
  <c r="V139" i="7" a="1"/>
  <c r="AZ139" i="7" s="1" a="1"/>
  <c r="CA139" i="7" s="1"/>
  <c r="V162" i="7" a="1"/>
  <c r="AZ162" i="7" s="1" a="1"/>
  <c r="CA162" i="7" s="1"/>
  <c r="V184" i="7" a="1"/>
  <c r="AZ184" i="7" s="1" a="1"/>
  <c r="CA184" i="7" s="1"/>
  <c r="V55" i="7" a="1"/>
  <c r="AZ55" i="7" s="1" a="1"/>
  <c r="CA55" i="7" s="1"/>
  <c r="V20" i="7" a="1"/>
  <c r="AZ20" i="7" s="1" a="1"/>
  <c r="CA20" i="7" s="1"/>
  <c r="V156" i="7" a="1"/>
  <c r="AZ156" i="7" s="1" a="1"/>
  <c r="CA156" i="7" s="1"/>
  <c r="V25" i="7" a="1"/>
  <c r="AZ25" i="7" s="1" a="1"/>
  <c r="CA25" i="7" s="1"/>
  <c r="V78" i="7" a="1"/>
  <c r="AZ78" i="7" s="1" a="1"/>
  <c r="CA78" i="7" s="1"/>
  <c r="V26" i="7" a="1"/>
  <c r="AZ26" i="7" s="1" a="1"/>
  <c r="CA26" i="7" s="1"/>
  <c r="V86" i="7" a="1"/>
  <c r="AZ86" i="7" s="1" a="1"/>
  <c r="CA86" i="7" s="1"/>
  <c r="V99" i="7" a="1"/>
  <c r="AZ99" i="7" s="1" a="1"/>
  <c r="CA99" i="7" s="1"/>
  <c r="V171" i="7" a="1"/>
  <c r="AZ171" i="7" s="1" a="1"/>
  <c r="CA171" i="7" s="1"/>
  <c r="V116" i="7" a="1"/>
  <c r="AZ116" i="7" s="1" a="1"/>
  <c r="CA116" i="7" s="1"/>
  <c r="V91" i="7" a="1"/>
  <c r="AZ91" i="7" s="1" a="1"/>
  <c r="CA91" i="7" s="1"/>
  <c r="V47" i="7" a="1"/>
  <c r="AZ47" i="7" s="1" a="1"/>
  <c r="CA47" i="7" s="1"/>
  <c r="V92" i="7" a="1"/>
  <c r="AZ92" i="7" s="1" a="1"/>
  <c r="CA92" i="7" s="1"/>
  <c r="V128" i="7" a="1"/>
  <c r="AZ128" i="7" s="1" a="1"/>
  <c r="CA128" i="7" s="1"/>
  <c r="V159" i="7" a="1"/>
  <c r="AZ159" i="7" s="1" a="1"/>
  <c r="CA159" i="7" s="1"/>
  <c r="V53" i="7" a="1"/>
  <c r="AZ53" i="7" s="1" a="1"/>
  <c r="CA53" i="7" s="1"/>
  <c r="V118" i="7" a="1"/>
  <c r="AZ118" i="7" s="1" a="1"/>
  <c r="CA118" i="7" s="1"/>
  <c r="V48" i="7" a="1"/>
  <c r="AZ48" i="7" s="1" a="1"/>
  <c r="CA48" i="7" s="1"/>
  <c r="V49" i="7" a="1"/>
  <c r="AZ49" i="7" s="1" a="1"/>
  <c r="CA49" i="7" s="1"/>
  <c r="V65" i="7" a="1"/>
  <c r="AZ65" i="7" s="1" a="1"/>
  <c r="CA65" i="7" s="1"/>
  <c r="V179" i="7" a="1"/>
  <c r="AZ179" i="7" s="1" a="1"/>
  <c r="CA179" i="7" s="1"/>
  <c r="V57" i="7" a="1"/>
  <c r="AZ57" i="7" s="1" a="1"/>
  <c r="CA57" i="7" s="1"/>
  <c r="V136" i="7" a="1"/>
  <c r="AZ136" i="7" s="1" a="1"/>
  <c r="CA136" i="7" s="1"/>
  <c r="V17" i="7" a="1"/>
  <c r="AZ17" i="7" s="1" a="1"/>
  <c r="CA17" i="7" s="1"/>
  <c r="V93" i="7" a="1"/>
  <c r="AZ93" i="7" s="1" a="1"/>
  <c r="CA93" i="7" s="1"/>
  <c r="V122" i="7" a="1"/>
  <c r="AZ122" i="7" s="1" a="1"/>
  <c r="CA122" i="7" s="1"/>
  <c r="V82" i="7" a="1"/>
  <c r="AZ82" i="7" s="1" a="1"/>
  <c r="CA82" i="7" s="1"/>
  <c r="V11" i="7" a="1"/>
  <c r="AZ11" i="7" s="1" a="1"/>
  <c r="CA11" i="7" s="1"/>
  <c r="V12" i="7" a="1"/>
  <c r="AZ12" i="7" s="1" a="1"/>
  <c r="CA12" i="7" s="1"/>
  <c r="V6" i="7" a="1"/>
  <c r="V18" i="7" a="1"/>
  <c r="AZ18" i="7" s="1" a="1"/>
  <c r="CA18" i="7" s="1"/>
  <c r="V90" i="7" a="1"/>
  <c r="AZ90" i="7" s="1" a="1"/>
  <c r="CA90" i="7" s="1"/>
  <c r="K12" i="7" a="1"/>
  <c r="AO12" i="7" s="1" a="1"/>
  <c r="BP12" i="7" s="1"/>
  <c r="K18" i="7" a="1"/>
  <c r="AO18" i="7" s="1" a="1"/>
  <c r="BP18" i="7" s="1"/>
  <c r="K64" i="7" a="1"/>
  <c r="AO64" i="7" s="1" a="1"/>
  <c r="BP64" i="7" s="1"/>
  <c r="K127" i="7" a="1"/>
  <c r="AO127" i="7" s="1" a="1"/>
  <c r="BP127" i="7" s="1"/>
  <c r="K107" i="7" a="1"/>
  <c r="AO107" i="7" s="1" a="1"/>
  <c r="BP107" i="7" s="1"/>
  <c r="K89" i="7" a="1"/>
  <c r="AO89" i="7" s="1" a="1"/>
  <c r="BP89" i="7" s="1"/>
  <c r="K166" i="7" a="1"/>
  <c r="AO166" i="7" s="1" a="1"/>
  <c r="BP166" i="7" s="1"/>
  <c r="K7" i="7" a="1"/>
  <c r="AO7" i="7" s="1" a="1"/>
  <c r="BP7" i="7" s="1"/>
  <c r="K67" i="7" a="1"/>
  <c r="AO67" i="7" s="1" a="1"/>
  <c r="BP67" i="7" s="1"/>
  <c r="K78" i="7" a="1"/>
  <c r="AO78" i="7" s="1" a="1"/>
  <c r="BP78" i="7" s="1"/>
  <c r="K141" i="7" a="1"/>
  <c r="AO141" i="7" s="1" a="1"/>
  <c r="BP141" i="7" s="1"/>
  <c r="K154" i="7" a="1"/>
  <c r="AO154" i="7" s="1" a="1"/>
  <c r="BP154" i="7" s="1"/>
  <c r="K183" i="7" a="1"/>
  <c r="AO183" i="7" s="1" a="1"/>
  <c r="BP183" i="7" s="1"/>
  <c r="K99" i="7" a="1"/>
  <c r="AO99" i="7" s="1" a="1"/>
  <c r="BP99" i="7" s="1"/>
  <c r="K30" i="7" a="1"/>
  <c r="AO30" i="7" s="1" a="1"/>
  <c r="BP30" i="7" s="1"/>
  <c r="K121" i="7" a="1"/>
  <c r="AO121" i="7" s="1" a="1"/>
  <c r="BP121" i="7" s="1"/>
  <c r="K46" i="7" a="1"/>
  <c r="AO46" i="7" s="1" a="1"/>
  <c r="BP46" i="7" s="1"/>
  <c r="K100" i="7" a="1"/>
  <c r="AO100" i="7" s="1" a="1"/>
  <c r="BP100" i="7" s="1"/>
  <c r="K178" i="7" a="1"/>
  <c r="AO178" i="7" s="1" a="1"/>
  <c r="BP178" i="7" s="1"/>
  <c r="K84" i="7" a="1"/>
  <c r="AO84" i="7" s="1" a="1"/>
  <c r="BP84" i="7" s="1"/>
  <c r="K38" i="7" a="1"/>
  <c r="AO38" i="7" s="1" a="1"/>
  <c r="BP38" i="7" s="1"/>
  <c r="K102" i="7" a="1"/>
  <c r="AO102" i="7" s="1" a="1"/>
  <c r="BP102" i="7" s="1"/>
  <c r="K126" i="7" a="1"/>
  <c r="AO126" i="7" s="1" a="1"/>
  <c r="BP126" i="7" s="1"/>
  <c r="K24" i="7" a="1"/>
  <c r="AO24" i="7" s="1" a="1"/>
  <c r="BP24" i="7" s="1"/>
  <c r="K77" i="7" a="1"/>
  <c r="AO77" i="7" s="1" a="1"/>
  <c r="BP77" i="7" s="1"/>
  <c r="K182" i="7" a="1"/>
  <c r="AO182" i="7" s="1" a="1"/>
  <c r="BP182" i="7" s="1"/>
  <c r="K26" i="7" a="1"/>
  <c r="AO26" i="7" s="1" a="1"/>
  <c r="BP26" i="7" s="1"/>
  <c r="K98" i="7" a="1"/>
  <c r="AO98" i="7" s="1" a="1"/>
  <c r="BP98" i="7" s="1"/>
  <c r="K133" i="7" a="1"/>
  <c r="AO133" i="7" s="1" a="1"/>
  <c r="BP133" i="7" s="1"/>
  <c r="K165" i="7" a="1"/>
  <c r="AO165" i="7" s="1" a="1"/>
  <c r="BP165" i="7" s="1"/>
  <c r="K145" i="7" a="1"/>
  <c r="AO145" i="7" s="1" a="1"/>
  <c r="BP145" i="7" s="1"/>
  <c r="K20" i="7" a="1"/>
  <c r="AO20" i="7" s="1" a="1"/>
  <c r="BP20" i="7" s="1"/>
  <c r="K81" i="7" a="1"/>
  <c r="AO81" i="7" s="1" a="1"/>
  <c r="BP81" i="7" s="1"/>
  <c r="K61" i="7" a="1"/>
  <c r="AO61" i="7" s="1" a="1"/>
  <c r="BP61" i="7" s="1"/>
  <c r="K23" i="7" a="1"/>
  <c r="AO23" i="7" s="1" a="1"/>
  <c r="BP23" i="7" s="1"/>
  <c r="K19" i="7" a="1"/>
  <c r="AO19" i="7" s="1" a="1"/>
  <c r="BP19" i="7" s="1"/>
  <c r="K53" i="7" a="1"/>
  <c r="AO53" i="7" s="1" a="1"/>
  <c r="BP53" i="7" s="1"/>
  <c r="K35" i="7" a="1"/>
  <c r="AO35" i="7" s="1" a="1"/>
  <c r="BP35" i="7" s="1"/>
  <c r="K131" i="7" a="1"/>
  <c r="AO131" i="7" s="1" a="1"/>
  <c r="BP131" i="7" s="1"/>
  <c r="K169" i="7" a="1"/>
  <c r="AO169" i="7" s="1" a="1"/>
  <c r="BP169" i="7" s="1"/>
  <c r="K97" i="7" a="1"/>
  <c r="AO97" i="7" s="1" a="1"/>
  <c r="BP97" i="7" s="1"/>
  <c r="K15" i="7" a="1"/>
  <c r="AO15" i="7" s="1" a="1"/>
  <c r="BP15" i="7" s="1"/>
  <c r="K75" i="7" a="1"/>
  <c r="AO75" i="7" s="1" a="1"/>
  <c r="BP75" i="7" s="1"/>
  <c r="K82" i="7" a="1"/>
  <c r="AO82" i="7" s="1" a="1"/>
  <c r="BP82" i="7" s="1"/>
  <c r="K149" i="7" a="1"/>
  <c r="AO149" i="7" s="1" a="1"/>
  <c r="BP149" i="7" s="1"/>
  <c r="K167" i="7" a="1"/>
  <c r="AO167" i="7" s="1" a="1"/>
  <c r="BP167" i="7" s="1"/>
  <c r="K62" i="7" a="1"/>
  <c r="AO62" i="7" s="1" a="1"/>
  <c r="BP62" i="7" s="1"/>
  <c r="K125" i="7" a="1"/>
  <c r="AO125" i="7" s="1" a="1"/>
  <c r="BP125" i="7" s="1"/>
  <c r="K27" i="7" a="1"/>
  <c r="AO27" i="7" s="1" a="1"/>
  <c r="BP27" i="7" s="1"/>
  <c r="K49" i="7" a="1"/>
  <c r="AO49" i="7" s="1" a="1"/>
  <c r="BP49" i="7" s="1"/>
  <c r="K158" i="7" a="1"/>
  <c r="AO158" i="7" s="1" a="1"/>
  <c r="BP158" i="7" s="1"/>
  <c r="K111" i="7" a="1"/>
  <c r="AO111" i="7" s="1" a="1"/>
  <c r="BP111" i="7" s="1"/>
  <c r="K118" i="7" a="1"/>
  <c r="AO118" i="7" s="1" a="1"/>
  <c r="BP118" i="7" s="1"/>
  <c r="K45" i="7" a="1"/>
  <c r="AO45" i="7" s="1" a="1"/>
  <c r="BP45" i="7" s="1"/>
  <c r="K150" i="7" a="1"/>
  <c r="AO150" i="7" s="1" a="1"/>
  <c r="BP150" i="7" s="1"/>
  <c r="K80" i="7" a="1"/>
  <c r="AO80" i="7" s="1" a="1"/>
  <c r="BP80" i="7" s="1"/>
  <c r="K55" i="7" a="1"/>
  <c r="AO55" i="7" s="1" a="1"/>
  <c r="BP55" i="7" s="1"/>
  <c r="K139" i="7" a="1"/>
  <c r="AO139" i="7" s="1" a="1"/>
  <c r="BP139" i="7" s="1"/>
  <c r="K120" i="7" a="1"/>
  <c r="AO120" i="7" s="1" a="1"/>
  <c r="BP120" i="7" s="1"/>
  <c r="K177" i="7" a="1"/>
  <c r="AO177" i="7" s="1" a="1"/>
  <c r="BP177" i="7" s="1"/>
  <c r="K171" i="7" a="1"/>
  <c r="AO171" i="7" s="1" a="1"/>
  <c r="BP171" i="7" s="1"/>
  <c r="K103" i="7" a="1"/>
  <c r="AO103" i="7" s="1" a="1"/>
  <c r="BP103" i="7" s="1"/>
  <c r="K73" i="7" a="1"/>
  <c r="AO73" i="7" s="1" a="1"/>
  <c r="BP73" i="7" s="1"/>
  <c r="K147" i="7" a="1"/>
  <c r="AO147" i="7" s="1" a="1"/>
  <c r="BP147" i="7" s="1"/>
  <c r="K124" i="7" a="1"/>
  <c r="AO124" i="7" s="1" a="1"/>
  <c r="BP124" i="7" s="1"/>
  <c r="K51" i="7" a="1"/>
  <c r="AO51" i="7" s="1" a="1"/>
  <c r="BP51" i="7" s="1"/>
  <c r="K57" i="7" a="1"/>
  <c r="AO57" i="7" s="1" a="1"/>
  <c r="BP57" i="7" s="1"/>
  <c r="K39" i="7" a="1"/>
  <c r="AO39" i="7" s="1" a="1"/>
  <c r="BP39" i="7" s="1"/>
  <c r="K21" i="7" a="1"/>
  <c r="AO21" i="7" s="1" a="1"/>
  <c r="BP21" i="7" s="1"/>
  <c r="K90" i="7" a="1"/>
  <c r="AO90" i="7" s="1" a="1"/>
  <c r="BP90" i="7" s="1"/>
  <c r="K144" i="7" a="1"/>
  <c r="AO144" i="7" s="1" a="1"/>
  <c r="BP144" i="7" s="1"/>
  <c r="K72" i="7" a="1"/>
  <c r="AO72" i="7" s="1" a="1"/>
  <c r="BP72" i="7" s="1"/>
  <c r="K164" i="7" a="1"/>
  <c r="AO164" i="7" s="1" a="1"/>
  <c r="BP164" i="7" s="1"/>
  <c r="K54" i="7" a="1"/>
  <c r="AO54" i="7" s="1" a="1"/>
  <c r="BP54" i="7" s="1"/>
  <c r="K116" i="7" a="1"/>
  <c r="AO116" i="7" s="1" a="1"/>
  <c r="BP116" i="7" s="1"/>
  <c r="K86" i="7" a="1"/>
  <c r="AO86" i="7" s="1" a="1"/>
  <c r="BP86" i="7" s="1"/>
  <c r="K47" i="7" a="1"/>
  <c r="AO47" i="7" s="1" a="1"/>
  <c r="BP47" i="7" s="1"/>
  <c r="K68" i="7" a="1"/>
  <c r="AO68" i="7" s="1" a="1"/>
  <c r="BP68" i="7" s="1"/>
  <c r="K65" i="7" a="1"/>
  <c r="AO65" i="7" s="1" a="1"/>
  <c r="BP65" i="7" s="1"/>
  <c r="K129" i="7" a="1"/>
  <c r="AO129" i="7" s="1" a="1"/>
  <c r="BP129" i="7" s="1"/>
  <c r="K109" i="7" a="1"/>
  <c r="AO109" i="7" s="1" a="1"/>
  <c r="BP109" i="7" s="1"/>
  <c r="K93" i="7" a="1"/>
  <c r="AO93" i="7" s="1" a="1"/>
  <c r="BP93" i="7" s="1"/>
  <c r="K153" i="7" a="1"/>
  <c r="AO153" i="7" s="1" a="1"/>
  <c r="BP153" i="7" s="1"/>
  <c r="K6" i="7" a="1"/>
  <c r="K134" i="7" a="1"/>
  <c r="AO134" i="7" s="1" a="1"/>
  <c r="BP134" i="7" s="1"/>
  <c r="K160" i="7" a="1"/>
  <c r="AO160" i="7" s="1" a="1"/>
  <c r="BP160" i="7" s="1"/>
  <c r="K59" i="7" a="1"/>
  <c r="AO59" i="7" s="1" a="1"/>
  <c r="BP59" i="7" s="1"/>
  <c r="K179" i="7" a="1"/>
  <c r="AO179" i="7" s="1" a="1"/>
  <c r="BP179" i="7" s="1"/>
  <c r="K31" i="7" a="1"/>
  <c r="AO31" i="7" s="1" a="1"/>
  <c r="BP31" i="7" s="1"/>
  <c r="K43" i="7" a="1"/>
  <c r="AO43" i="7" s="1" a="1"/>
  <c r="BP43" i="7" s="1"/>
  <c r="K152" i="7" a="1"/>
  <c r="AO152" i="7" s="1" a="1"/>
  <c r="BP152" i="7" s="1"/>
  <c r="K44" i="7" a="1"/>
  <c r="AO44" i="7" s="1" a="1"/>
  <c r="BP44" i="7" s="1"/>
  <c r="K37" i="7" a="1"/>
  <c r="AO37" i="7" s="1" a="1"/>
  <c r="BP37" i="7" s="1"/>
  <c r="K140" i="7" a="1"/>
  <c r="AO140" i="7" s="1" a="1"/>
  <c r="BP140" i="7" s="1"/>
  <c r="K95" i="7" a="1"/>
  <c r="AO95" i="7" s="1" a="1"/>
  <c r="BP95" i="7" s="1"/>
  <c r="K136" i="7" a="1"/>
  <c r="AO136" i="7" s="1" a="1"/>
  <c r="BP136" i="7" s="1"/>
  <c r="K42" i="7" a="1"/>
  <c r="AO42" i="7" s="1" a="1"/>
  <c r="BP42" i="7" s="1"/>
  <c r="K168" i="7" a="1"/>
  <c r="AO168" i="7" s="1" a="1"/>
  <c r="BP168" i="7" s="1"/>
  <c r="K13" i="7" a="1"/>
  <c r="AO13" i="7" s="1" a="1"/>
  <c r="BP13" i="7" s="1"/>
  <c r="K106" i="7" a="1"/>
  <c r="AO106" i="7" s="1" a="1"/>
  <c r="BP106" i="7" s="1"/>
  <c r="K33" i="7" a="1"/>
  <c r="AO33" i="7" s="1" a="1"/>
  <c r="BP33" i="7" s="1"/>
  <c r="K10" i="7" a="1"/>
  <c r="AO10" i="7" s="1" a="1"/>
  <c r="BP10" i="7" s="1"/>
  <c r="K22" i="7" a="1"/>
  <c r="AO22" i="7" s="1" a="1"/>
  <c r="BP22" i="7" s="1"/>
  <c r="K119" i="7" a="1"/>
  <c r="AO119" i="7" s="1" a="1"/>
  <c r="BP119" i="7" s="1"/>
  <c r="K137" i="7" a="1"/>
  <c r="AO137" i="7" s="1" a="1"/>
  <c r="BP137" i="7" s="1"/>
  <c r="K74" i="7" a="1"/>
  <c r="AO74" i="7" s="1" a="1"/>
  <c r="BP74" i="7" s="1"/>
  <c r="K176" i="7" a="1"/>
  <c r="AO176" i="7" s="1" a="1"/>
  <c r="BP176" i="7" s="1"/>
  <c r="K112" i="7" a="1"/>
  <c r="AO112" i="7" s="1" a="1"/>
  <c r="BP112" i="7" s="1"/>
  <c r="K36" i="7" a="1"/>
  <c r="AO36" i="7" s="1" a="1"/>
  <c r="BP36" i="7" s="1"/>
  <c r="K132" i="7" a="1"/>
  <c r="AO132" i="7" s="1" a="1"/>
  <c r="BP132" i="7" s="1"/>
  <c r="K170" i="7" a="1"/>
  <c r="AO170" i="7" s="1" a="1"/>
  <c r="BP170" i="7" s="1"/>
  <c r="K138" i="7" a="1"/>
  <c r="AO138" i="7" s="1" a="1"/>
  <c r="BP138" i="7" s="1"/>
  <c r="K17" i="7" a="1"/>
  <c r="AO17" i="7" s="1" a="1"/>
  <c r="BP17" i="7" s="1"/>
  <c r="K113" i="7" a="1"/>
  <c r="AO113" i="7" s="1" a="1"/>
  <c r="BP113" i="7" s="1"/>
  <c r="K83" i="7" a="1"/>
  <c r="AO83" i="7" s="1" a="1"/>
  <c r="BP83" i="7" s="1"/>
  <c r="K151" i="7" a="1"/>
  <c r="AO151" i="7" s="1" a="1"/>
  <c r="BP151" i="7" s="1"/>
  <c r="K173" i="7" a="1"/>
  <c r="AO173" i="7" s="1" a="1"/>
  <c r="BP173" i="7" s="1"/>
  <c r="K114" i="7" a="1"/>
  <c r="AO114" i="7" s="1" a="1"/>
  <c r="BP114" i="7" s="1"/>
  <c r="K161" i="7" a="1"/>
  <c r="AO161" i="7" s="1" a="1"/>
  <c r="BP161" i="7" s="1"/>
  <c r="K142" i="7" a="1"/>
  <c r="AO142" i="7" s="1" a="1"/>
  <c r="BP142" i="7" s="1"/>
  <c r="K48" i="7" a="1"/>
  <c r="AO48" i="7" s="1" a="1"/>
  <c r="BP48" i="7" s="1"/>
  <c r="K63" i="7" a="1"/>
  <c r="AO63" i="7" s="1" a="1"/>
  <c r="BP63" i="7" s="1"/>
  <c r="K52" i="7" a="1"/>
  <c r="AO52" i="7" s="1" a="1"/>
  <c r="BP52" i="7" s="1"/>
  <c r="K32" i="7" a="1"/>
  <c r="AO32" i="7" s="1" a="1"/>
  <c r="BP32" i="7" s="1"/>
  <c r="K181" i="7" a="1"/>
  <c r="AO181" i="7" s="1" a="1"/>
  <c r="BP181" i="7" s="1"/>
  <c r="K79" i="7" a="1"/>
  <c r="AO79" i="7" s="1" a="1"/>
  <c r="BP79" i="7" s="1"/>
  <c r="K162" i="7" a="1"/>
  <c r="AO162" i="7" s="1" a="1"/>
  <c r="BP162" i="7" s="1"/>
  <c r="K70" i="7" a="1"/>
  <c r="AO70" i="7" s="1" a="1"/>
  <c r="BP70" i="7" s="1"/>
  <c r="K122" i="7" a="1"/>
  <c r="AO122" i="7" s="1" a="1"/>
  <c r="BP122" i="7" s="1"/>
  <c r="K108" i="7" a="1"/>
  <c r="AO108" i="7" s="1" a="1"/>
  <c r="BP108" i="7" s="1"/>
  <c r="K34" i="7" a="1"/>
  <c r="AO34" i="7" s="1" a="1"/>
  <c r="BP34" i="7" s="1"/>
  <c r="K174" i="7" a="1"/>
  <c r="AO174" i="7" s="1" a="1"/>
  <c r="BP174" i="7" s="1"/>
  <c r="K8" i="7" a="1"/>
  <c r="AO8" i="7" s="1" a="1"/>
  <c r="BP8" i="7" s="1"/>
  <c r="K172" i="7" a="1"/>
  <c r="AO172" i="7" s="1" a="1"/>
  <c r="BP172" i="7" s="1"/>
  <c r="K28" i="7" a="1"/>
  <c r="AO28" i="7" s="1" a="1"/>
  <c r="BP28" i="7" s="1"/>
  <c r="K58" i="7" a="1"/>
  <c r="AO58" i="7" s="1" a="1"/>
  <c r="BP58" i="7" s="1"/>
  <c r="K159" i="7" a="1"/>
  <c r="AO159" i="7" s="1" a="1"/>
  <c r="BP159" i="7" s="1"/>
  <c r="K29" i="7" a="1"/>
  <c r="AO29" i="7" s="1" a="1"/>
  <c r="BP29" i="7" s="1"/>
  <c r="K60" i="7" a="1"/>
  <c r="AO60" i="7" s="1" a="1"/>
  <c r="BP60" i="7" s="1"/>
  <c r="K180" i="7" a="1"/>
  <c r="AO180" i="7" s="1" a="1"/>
  <c r="BP180" i="7" s="1"/>
  <c r="K40" i="7" a="1"/>
  <c r="AO40" i="7" s="1" a="1"/>
  <c r="BP40" i="7" s="1"/>
  <c r="K135" i="7" a="1"/>
  <c r="AO135" i="7" s="1" a="1"/>
  <c r="BP135" i="7" s="1"/>
  <c r="K184" i="7" a="1"/>
  <c r="AO184" i="7" s="1" a="1"/>
  <c r="BP184" i="7" s="1"/>
  <c r="K163" i="7" a="1"/>
  <c r="AO163" i="7" s="1" a="1"/>
  <c r="BP163" i="7" s="1"/>
  <c r="K110" i="7" a="1"/>
  <c r="AO110" i="7" s="1" a="1"/>
  <c r="BP110" i="7" s="1"/>
  <c r="K76" i="7" a="1"/>
  <c r="AO76" i="7" s="1" a="1"/>
  <c r="BP76" i="7" s="1"/>
  <c r="K66" i="7" a="1"/>
  <c r="AO66" i="7" s="1" a="1"/>
  <c r="BP66" i="7" s="1"/>
  <c r="K148" i="7" a="1"/>
  <c r="AO148" i="7" s="1" a="1"/>
  <c r="BP148" i="7" s="1"/>
  <c r="K155" i="7" a="1"/>
  <c r="AO155" i="7" s="1" a="1"/>
  <c r="BP155" i="7" s="1"/>
  <c r="K117" i="7" a="1"/>
  <c r="AO117" i="7" s="1" a="1"/>
  <c r="BP117" i="7" s="1"/>
  <c r="K146" i="7" a="1"/>
  <c r="AO146" i="7" s="1" a="1"/>
  <c r="BP146" i="7" s="1"/>
  <c r="K115" i="7" a="1"/>
  <c r="AO115" i="7" s="1" a="1"/>
  <c r="BP115" i="7" s="1"/>
  <c r="K105" i="7" a="1"/>
  <c r="AO105" i="7" s="1" a="1"/>
  <c r="BP105" i="7" s="1"/>
  <c r="K128" i="7" a="1"/>
  <c r="AO128" i="7" s="1" a="1"/>
  <c r="BP128" i="7" s="1"/>
  <c r="K101" i="7" a="1"/>
  <c r="AO101" i="7" s="1" a="1"/>
  <c r="BP101" i="7" s="1"/>
  <c r="K9" i="7" a="1"/>
  <c r="AO9" i="7" s="1" a="1"/>
  <c r="BP9" i="7" s="1"/>
  <c r="K94" i="7" a="1"/>
  <c r="AO94" i="7" s="1" a="1"/>
  <c r="BP94" i="7" s="1"/>
  <c r="K104" i="7" a="1"/>
  <c r="AO104" i="7" s="1" a="1"/>
  <c r="BP104" i="7" s="1"/>
  <c r="K96" i="7" a="1"/>
  <c r="AO96" i="7" s="1" a="1"/>
  <c r="BP96" i="7" s="1"/>
  <c r="K11" i="7" a="1"/>
  <c r="AO11" i="7" s="1" a="1"/>
  <c r="BP11" i="7" s="1"/>
  <c r="K85" i="7" a="1"/>
  <c r="AO85" i="7" s="1" a="1"/>
  <c r="BP85" i="7" s="1"/>
  <c r="K41" i="7" a="1"/>
  <c r="AO41" i="7" s="1" a="1"/>
  <c r="BP41" i="7" s="1"/>
  <c r="K50" i="7" a="1"/>
  <c r="AO50" i="7" s="1" a="1"/>
  <c r="BP50" i="7" s="1"/>
  <c r="K69" i="7" a="1"/>
  <c r="AO69" i="7" s="1" a="1"/>
  <c r="BP69" i="7" s="1"/>
  <c r="K91" i="7" a="1"/>
  <c r="AO91" i="7" s="1" a="1"/>
  <c r="BP91" i="7" s="1"/>
  <c r="K185" i="7" a="1"/>
  <c r="AO185" i="7" s="1" a="1"/>
  <c r="BP185" i="7" s="1"/>
  <c r="K14" i="7" a="1"/>
  <c r="AO14" i="7" s="1" a="1"/>
  <c r="BP14" i="7" s="1"/>
  <c r="K88" i="7" a="1"/>
  <c r="AO88" i="7" s="1" a="1"/>
  <c r="BP88" i="7" s="1"/>
  <c r="K123" i="7" a="1"/>
  <c r="AO123" i="7" s="1" a="1"/>
  <c r="BP123" i="7" s="1"/>
  <c r="K25" i="7" a="1"/>
  <c r="AO25" i="7" s="1" a="1"/>
  <c r="BP25" i="7" s="1"/>
  <c r="K56" i="7" a="1"/>
  <c r="AO56" i="7" s="1" a="1"/>
  <c r="BP56" i="7" s="1"/>
  <c r="K143" i="7" a="1"/>
  <c r="AO143" i="7" s="1" a="1"/>
  <c r="BP143" i="7" s="1"/>
  <c r="K16" i="7" a="1"/>
  <c r="AO16" i="7" s="1" a="1"/>
  <c r="BP16" i="7" s="1"/>
  <c r="K71" i="7" a="1"/>
  <c r="AO71" i="7" s="1" a="1"/>
  <c r="BP71" i="7" s="1"/>
  <c r="K87" i="7" a="1"/>
  <c r="AO87" i="7" s="1" a="1"/>
  <c r="BP87" i="7" s="1"/>
  <c r="K92" i="7" a="1"/>
  <c r="AO92" i="7" s="1" a="1"/>
  <c r="BP92" i="7" s="1"/>
  <c r="K130" i="7" a="1"/>
  <c r="AO130" i="7" s="1" a="1"/>
  <c r="BP130" i="7" s="1"/>
  <c r="K157" i="7" a="1"/>
  <c r="AO157" i="7" s="1" a="1"/>
  <c r="BP157" i="7" s="1"/>
  <c r="K175" i="7" a="1"/>
  <c r="AO175" i="7" s="1" a="1"/>
  <c r="BP175" i="7" s="1"/>
  <c r="K156" i="7" a="1"/>
  <c r="AO156" i="7" s="1" a="1"/>
  <c r="BP156" i="7" s="1"/>
  <c r="N32" i="7" a="1"/>
  <c r="AR32" i="7" s="1" a="1"/>
  <c r="BS32" i="7" s="1"/>
  <c r="N55" i="7" a="1"/>
  <c r="AR55" i="7" s="1" a="1"/>
  <c r="BS55" i="7" s="1"/>
  <c r="N143" i="7" a="1"/>
  <c r="AR143" i="7" s="1" a="1"/>
  <c r="BS143" i="7" s="1"/>
  <c r="N166" i="7" a="1"/>
  <c r="AR166" i="7" s="1" a="1"/>
  <c r="BS166" i="7" s="1"/>
  <c r="N98" i="7" a="1"/>
  <c r="AR98" i="7" s="1" a="1"/>
  <c r="BS98" i="7" s="1"/>
  <c r="N16" i="7" a="1"/>
  <c r="AR16" i="7" s="1" a="1"/>
  <c r="BS16" i="7" s="1"/>
  <c r="N48" i="7" a="1"/>
  <c r="AR48" i="7" s="1" a="1"/>
  <c r="BS48" i="7" s="1"/>
  <c r="N88" i="7" a="1"/>
  <c r="AR88" i="7" s="1" a="1"/>
  <c r="BS88" i="7" s="1"/>
  <c r="N157" i="7" a="1"/>
  <c r="AR157" i="7" s="1" a="1"/>
  <c r="BS157" i="7" s="1"/>
  <c r="N120" i="7" a="1"/>
  <c r="AR120" i="7" s="1" a="1"/>
  <c r="BS120" i="7" s="1"/>
  <c r="N176" i="7" a="1"/>
  <c r="AR176" i="7" s="1" a="1"/>
  <c r="BS176" i="7" s="1"/>
  <c r="N173" i="7" a="1"/>
  <c r="AR173" i="7" s="1" a="1"/>
  <c r="BS173" i="7" s="1"/>
  <c r="N13" i="7" a="1"/>
  <c r="AR13" i="7" s="1" a="1"/>
  <c r="BS13" i="7" s="1"/>
  <c r="N45" i="7" a="1"/>
  <c r="AR45" i="7" s="1" a="1"/>
  <c r="BS45" i="7" s="1"/>
  <c r="N112" i="7" a="1"/>
  <c r="AR112" i="7" s="1" a="1"/>
  <c r="BS112" i="7" s="1"/>
  <c r="N99" i="7" a="1"/>
  <c r="AR99" i="7" s="1" a="1"/>
  <c r="BS99" i="7" s="1"/>
  <c r="N114" i="7" a="1"/>
  <c r="AR114" i="7" s="1" a="1"/>
  <c r="BS114" i="7" s="1"/>
  <c r="N167" i="7" a="1"/>
  <c r="AR167" i="7" s="1" a="1"/>
  <c r="BS167" i="7" s="1"/>
  <c r="N14" i="7" a="1"/>
  <c r="AR14" i="7" s="1" a="1"/>
  <c r="BS14" i="7" s="1"/>
  <c r="N46" i="7" a="1"/>
  <c r="AR46" i="7" s="1" a="1"/>
  <c r="BS46" i="7" s="1"/>
  <c r="N64" i="7" a="1"/>
  <c r="AR64" i="7" s="1" a="1"/>
  <c r="BS64" i="7" s="1"/>
  <c r="N101" i="7" a="1"/>
  <c r="AR101" i="7" s="1" a="1"/>
  <c r="BS101" i="7" s="1"/>
  <c r="N116" i="7" a="1"/>
  <c r="AR116" i="7" s="1" a="1"/>
  <c r="BS116" i="7" s="1"/>
  <c r="N174" i="7" a="1"/>
  <c r="AR174" i="7" s="1" a="1"/>
  <c r="BS174" i="7" s="1"/>
  <c r="N35" i="7" a="1"/>
  <c r="AR35" i="7" s="1" a="1"/>
  <c r="BS35" i="7" s="1"/>
  <c r="N59" i="7" a="1"/>
  <c r="AR59" i="7" s="1" a="1"/>
  <c r="BS59" i="7" s="1"/>
  <c r="N147" i="7" a="1"/>
  <c r="AR147" i="7" s="1" a="1"/>
  <c r="BS147" i="7" s="1"/>
  <c r="N133" i="7" a="1"/>
  <c r="AR133" i="7" s="1" a="1"/>
  <c r="BS133" i="7" s="1"/>
  <c r="N21" i="7" a="1"/>
  <c r="AR21" i="7" s="1" a="1"/>
  <c r="BS21" i="7" s="1"/>
  <c r="N67" i="7" a="1"/>
  <c r="AR67" i="7" s="1" a="1"/>
  <c r="BS67" i="7" s="1"/>
  <c r="N92" i="7" a="1"/>
  <c r="AR92" i="7" s="1" a="1"/>
  <c r="BS92" i="7" s="1"/>
  <c r="N119" i="7" a="1"/>
  <c r="AR119" i="7" s="1" a="1"/>
  <c r="BS119" i="7" s="1"/>
  <c r="N128" i="7" a="1"/>
  <c r="AR128" i="7" s="1" a="1"/>
  <c r="BS128" i="7" s="1"/>
  <c r="N77" i="7" a="1"/>
  <c r="AR77" i="7" s="1" a="1"/>
  <c r="BS77" i="7" s="1"/>
  <c r="N17" i="7" a="1"/>
  <c r="AR17" i="7" s="1" a="1"/>
  <c r="BS17" i="7" s="1"/>
  <c r="N49" i="7" a="1"/>
  <c r="AR49" i="7" s="1" a="1"/>
  <c r="BS49" i="7" s="1"/>
  <c r="N89" i="7" a="1"/>
  <c r="AR89" i="7" s="1" a="1"/>
  <c r="BS89" i="7" s="1"/>
  <c r="N113" i="7" a="1"/>
  <c r="AR113" i="7" s="1" a="1"/>
  <c r="BS113" i="7" s="1"/>
  <c r="N122" i="7" a="1"/>
  <c r="AR122" i="7" s="1" a="1"/>
  <c r="BS122" i="7" s="1"/>
  <c r="N178" i="7" a="1"/>
  <c r="AR178" i="7" s="1" a="1"/>
  <c r="BS178" i="7" s="1"/>
  <c r="N18" i="7" a="1"/>
  <c r="AR18" i="7" s="1" a="1"/>
  <c r="BS18" i="7" s="1"/>
  <c r="N50" i="7" a="1"/>
  <c r="AR50" i="7" s="1" a="1"/>
  <c r="BS50" i="7" s="1"/>
  <c r="N90" i="7" a="1"/>
  <c r="AR90" i="7" s="1" a="1"/>
  <c r="BS90" i="7" s="1"/>
  <c r="N115" i="7" a="1"/>
  <c r="AR115" i="7" s="1" a="1"/>
  <c r="BS115" i="7" s="1"/>
  <c r="N124" i="7" a="1"/>
  <c r="AR124" i="7" s="1" a="1"/>
  <c r="BS124" i="7" s="1"/>
  <c r="N180" i="7" a="1"/>
  <c r="AR180" i="7" s="1" a="1"/>
  <c r="BS180" i="7" s="1"/>
  <c r="N7" i="7" a="1"/>
  <c r="AR7" i="7" s="1" a="1"/>
  <c r="BS7" i="7" s="1"/>
  <c r="N39" i="7" a="1"/>
  <c r="AR39" i="7" s="1" a="1"/>
  <c r="BS39" i="7" s="1"/>
  <c r="N107" i="7" a="1"/>
  <c r="AR107" i="7" s="1" a="1"/>
  <c r="BS107" i="7" s="1"/>
  <c r="N151" i="7" a="1"/>
  <c r="AR151" i="7" s="1" a="1"/>
  <c r="BS151" i="7" s="1"/>
  <c r="N76" i="7" a="1"/>
  <c r="AR76" i="7" s="1" a="1"/>
  <c r="BS76" i="7" s="1"/>
  <c r="N25" i="7" a="1"/>
  <c r="AR25" i="7" s="1" a="1"/>
  <c r="BS25" i="7" s="1"/>
  <c r="N71" i="7" a="1"/>
  <c r="AR71" i="7" s="1" a="1"/>
  <c r="BS71" i="7" s="1"/>
  <c r="N96" i="7" a="1"/>
  <c r="AR96" i="7" s="1" a="1"/>
  <c r="BS96" i="7" s="1"/>
  <c r="N127" i="7" a="1"/>
  <c r="AR127" i="7" s="1" a="1"/>
  <c r="BS127" i="7" s="1"/>
  <c r="N168" i="7" a="1"/>
  <c r="AR168" i="7" s="1" a="1"/>
  <c r="BS168" i="7" s="1"/>
  <c r="N182" i="7" a="1"/>
  <c r="AR182" i="7" s="1" a="1"/>
  <c r="BS182" i="7" s="1"/>
  <c r="N22" i="7" a="1"/>
  <c r="AR22" i="7" s="1" a="1"/>
  <c r="BS22" i="7" s="1"/>
  <c r="N68" i="7" a="1"/>
  <c r="AR68" i="7" s="1" a="1"/>
  <c r="BS68" i="7" s="1"/>
  <c r="N93" i="7" a="1"/>
  <c r="AR93" i="7" s="1" a="1"/>
  <c r="BS93" i="7" s="1"/>
  <c r="N121" i="7" a="1"/>
  <c r="AR121" i="7" s="1" a="1"/>
  <c r="BS121" i="7" s="1"/>
  <c r="N159" i="7" a="1"/>
  <c r="AR159" i="7" s="1" a="1"/>
  <c r="BS159" i="7" s="1"/>
  <c r="N85" i="7" a="1"/>
  <c r="AR85" i="7" s="1" a="1"/>
  <c r="BS85" i="7" s="1"/>
  <c r="N23" i="7" a="1"/>
  <c r="AR23" i="7" s="1" a="1"/>
  <c r="BS23" i="7" s="1"/>
  <c r="N69" i="7" a="1"/>
  <c r="AR69" i="7" s="1" a="1"/>
  <c r="BS69" i="7" s="1"/>
  <c r="N94" i="7" a="1"/>
  <c r="AR94" i="7" s="1" a="1"/>
  <c r="BS94" i="7" s="1"/>
  <c r="N123" i="7" a="1"/>
  <c r="AR123" i="7" s="1" a="1"/>
  <c r="BS123" i="7" s="1"/>
  <c r="N52" i="7" a="1"/>
  <c r="AR52" i="7" s="1" a="1"/>
  <c r="BS52" i="7" s="1"/>
  <c r="N100" i="7" a="1"/>
  <c r="AR100" i="7" s="1" a="1"/>
  <c r="BS100" i="7" s="1"/>
  <c r="N28" i="7" a="1"/>
  <c r="AR28" i="7" s="1" a="1"/>
  <c r="BS28" i="7" s="1"/>
  <c r="N74" i="7" a="1"/>
  <c r="AR74" i="7" s="1" a="1"/>
  <c r="BS74" i="7" s="1"/>
  <c r="N139" i="7" a="1"/>
  <c r="AR139" i="7" s="1" a="1"/>
  <c r="BS139" i="7" s="1"/>
  <c r="N162" i="7" a="1"/>
  <c r="AR162" i="7" s="1" a="1"/>
  <c r="BS162" i="7" s="1"/>
  <c r="N185" i="7" a="1"/>
  <c r="AR185" i="7" s="1" a="1"/>
  <c r="BS185" i="7" s="1"/>
  <c r="N137" i="7" a="1"/>
  <c r="AR137" i="7" s="1" a="1"/>
  <c r="BS137" i="7" s="1"/>
  <c r="N12" i="7" a="1"/>
  <c r="AR12" i="7" s="1" a="1"/>
  <c r="BS12" i="7" s="1"/>
  <c r="N44" i="7" a="1"/>
  <c r="AR44" i="7" s="1" a="1"/>
  <c r="BS44" i="7" s="1"/>
  <c r="N111" i="7" a="1"/>
  <c r="AR111" i="7" s="1" a="1"/>
  <c r="BS111" i="7" s="1"/>
  <c r="N156" i="7" a="1"/>
  <c r="AR156" i="7" s="1" a="1"/>
  <c r="BS156" i="7" s="1"/>
  <c r="N86" i="7" a="1"/>
  <c r="AR86" i="7" s="1" a="1"/>
  <c r="BS86" i="7" s="1"/>
  <c r="N134" i="7" a="1"/>
  <c r="AR134" i="7" s="1" a="1"/>
  <c r="BS134" i="7" s="1"/>
  <c r="N9" i="7" a="1"/>
  <c r="AR9" i="7" s="1" a="1"/>
  <c r="BS9" i="7" s="1"/>
  <c r="N41" i="7" a="1"/>
  <c r="AR41" i="7" s="1" a="1"/>
  <c r="BS41" i="7" s="1"/>
  <c r="N65" i="7" a="1"/>
  <c r="AR65" i="7" s="1" a="1"/>
  <c r="BS65" i="7" s="1"/>
  <c r="N153" i="7" a="1"/>
  <c r="AR153" i="7" s="1" a="1"/>
  <c r="BS153" i="7" s="1"/>
  <c r="N80" i="7" a="1"/>
  <c r="AR80" i="7" s="1" a="1"/>
  <c r="BS80" i="7" s="1"/>
  <c r="N10" i="7" a="1"/>
  <c r="AR10" i="7" s="1" a="1"/>
  <c r="BS10" i="7" s="1"/>
  <c r="N42" i="7" a="1"/>
  <c r="AR42" i="7" s="1" a="1"/>
  <c r="BS42" i="7" s="1"/>
  <c r="N109" i="7" a="1"/>
  <c r="AR109" i="7" s="1" a="1"/>
  <c r="BS109" i="7" s="1"/>
  <c r="N154" i="7" a="1"/>
  <c r="AR154" i="7" s="1" a="1"/>
  <c r="BS154" i="7" s="1"/>
  <c r="N82" i="7" a="1"/>
  <c r="AR82" i="7" s="1" a="1"/>
  <c r="BS82" i="7" s="1"/>
  <c r="N56" i="7" a="1"/>
  <c r="AR56" i="7" s="1" a="1"/>
  <c r="BS56" i="7" s="1"/>
  <c r="N47" i="7" a="1"/>
  <c r="AR47" i="7" s="1" a="1"/>
  <c r="BS47" i="7" s="1"/>
  <c r="N103" i="7" a="1"/>
  <c r="AR103" i="7" s="1" a="1"/>
  <c r="BS103" i="7" s="1"/>
  <c r="N175" i="7" a="1"/>
  <c r="AR175" i="7" s="1" a="1"/>
  <c r="BS175" i="7" s="1"/>
  <c r="N170" i="7" a="1"/>
  <c r="AR170" i="7" s="1" a="1"/>
  <c r="BS170" i="7" s="1"/>
  <c r="N33" i="7" a="1"/>
  <c r="AR33" i="7" s="1" a="1"/>
  <c r="BS33" i="7" s="1"/>
  <c r="N144" i="7" a="1"/>
  <c r="AR144" i="7" s="1" a="1"/>
  <c r="BS144" i="7" s="1"/>
  <c r="N102" i="7" a="1"/>
  <c r="AR102" i="7" s="1" a="1"/>
  <c r="BS102" i="7" s="1"/>
  <c r="N51" i="7" a="1"/>
  <c r="AR51" i="7" s="1" a="1"/>
  <c r="BS51" i="7" s="1"/>
  <c r="N164" i="7" a="1"/>
  <c r="AR164" i="7" s="1" a="1"/>
  <c r="BS164" i="7" s="1"/>
  <c r="N179" i="7" a="1"/>
  <c r="AR179" i="7" s="1" a="1"/>
  <c r="BS179" i="7" s="1"/>
  <c r="N31" i="7" a="1"/>
  <c r="AR31" i="7" s="1" a="1"/>
  <c r="BS31" i="7" s="1"/>
  <c r="N142" i="7" a="1"/>
  <c r="AR142" i="7" s="1" a="1"/>
  <c r="BS142" i="7" s="1"/>
  <c r="N81" i="7" a="1"/>
  <c r="AR81" i="7" s="1" a="1"/>
  <c r="BS81" i="7" s="1"/>
  <c r="N172" i="7" a="1"/>
  <c r="AR172" i="7" s="1" a="1"/>
  <c r="BS172" i="7" s="1"/>
  <c r="N66" i="7" a="1"/>
  <c r="AR66" i="7" s="1" a="1"/>
  <c r="BS66" i="7" s="1"/>
  <c r="N117" i="7" a="1"/>
  <c r="AR117" i="7" s="1" a="1"/>
  <c r="BS117" i="7" s="1"/>
  <c r="N79" i="7" a="1"/>
  <c r="AR79" i="7" s="1" a="1"/>
  <c r="BS79" i="7" s="1"/>
  <c r="N36" i="7" a="1"/>
  <c r="AR36" i="7" s="1" a="1"/>
  <c r="BS36" i="7" s="1"/>
  <c r="N148" i="7" a="1"/>
  <c r="AR148" i="7" s="1" a="1"/>
  <c r="BS148" i="7" s="1"/>
  <c r="N104" i="7" a="1"/>
  <c r="AR104" i="7" s="1" a="1"/>
  <c r="BS104" i="7" s="1"/>
  <c r="N58" i="7" a="1"/>
  <c r="AR58" i="7" s="1" a="1"/>
  <c r="BS58" i="7" s="1"/>
  <c r="N34" i="7" a="1"/>
  <c r="AR34" i="7" s="1" a="1"/>
  <c r="BS34" i="7" s="1"/>
  <c r="N146" i="7" a="1"/>
  <c r="AR146" i="7" s="1" a="1"/>
  <c r="BS146" i="7" s="1"/>
  <c r="N70" i="7" a="1"/>
  <c r="AR70" i="7" s="1" a="1"/>
  <c r="BS70" i="7" s="1"/>
  <c r="N125" i="7" a="1"/>
  <c r="AR125" i="7" s="1" a="1"/>
  <c r="BS125" i="7" s="1"/>
  <c r="N181" i="7" a="1"/>
  <c r="AR181" i="7" s="1" a="1"/>
  <c r="BS181" i="7" s="1"/>
  <c r="N40" i="7" a="1"/>
  <c r="AR40" i="7" s="1" a="1"/>
  <c r="BS40" i="7" s="1"/>
  <c r="N152" i="7" a="1"/>
  <c r="AR152" i="7" s="1" a="1"/>
  <c r="BS152" i="7" s="1"/>
  <c r="N63" i="7" a="1"/>
  <c r="AR63" i="7" s="1" a="1"/>
  <c r="BS63" i="7" s="1"/>
  <c r="N160" i="7" a="1"/>
  <c r="AR160" i="7" s="1" a="1"/>
  <c r="BS160" i="7" s="1"/>
  <c r="N38" i="7" a="1"/>
  <c r="AR38" i="7" s="1" a="1"/>
  <c r="BS38" i="7" s="1"/>
  <c r="N150" i="7" a="1"/>
  <c r="AR150" i="7" s="1" a="1"/>
  <c r="BS150" i="7" s="1"/>
  <c r="N11" i="7" a="1"/>
  <c r="AR11" i="7" s="1" a="1"/>
  <c r="BS11" i="7" s="1"/>
  <c r="N110" i="7" a="1"/>
  <c r="AR110" i="7" s="1" a="1"/>
  <c r="BS110" i="7" s="1"/>
  <c r="N84" i="7" a="1"/>
  <c r="AR84" i="7" s="1" a="1"/>
  <c r="BS84" i="7" s="1"/>
  <c r="N75" i="7" a="1"/>
  <c r="AR75" i="7" s="1" a="1"/>
  <c r="BS75" i="7" s="1"/>
  <c r="N163" i="7" a="1"/>
  <c r="AR163" i="7" s="1" a="1"/>
  <c r="BS163" i="7" s="1"/>
  <c r="N177" i="7" a="1"/>
  <c r="AR177" i="7" s="1" a="1"/>
  <c r="BS177" i="7" s="1"/>
  <c r="N26" i="7" a="1"/>
  <c r="AR26" i="7" s="1" a="1"/>
  <c r="BS26" i="7" s="1"/>
  <c r="N97" i="7" a="1"/>
  <c r="AR97" i="7" s="1" a="1"/>
  <c r="BS97" i="7" s="1"/>
  <c r="N132" i="7" a="1"/>
  <c r="AR132" i="7" s="1" a="1"/>
  <c r="BS132" i="7" s="1"/>
  <c r="N73" i="7" a="1"/>
  <c r="AR73" i="7" s="1" a="1"/>
  <c r="BS73" i="7" s="1"/>
  <c r="N161" i="7" a="1"/>
  <c r="AR161" i="7" s="1" a="1"/>
  <c r="BS161" i="7" s="1"/>
  <c r="N184" i="7" a="1"/>
  <c r="AR184" i="7" s="1" a="1"/>
  <c r="BS184" i="7" s="1"/>
  <c r="N15" i="7" a="1"/>
  <c r="AR15" i="7" s="1" a="1"/>
  <c r="BS15" i="7" s="1"/>
  <c r="N87" i="7" a="1"/>
  <c r="AR87" i="7" s="1" a="1"/>
  <c r="BS87" i="7" s="1"/>
  <c r="N118" i="7" a="1"/>
  <c r="AR118" i="7" s="1" a="1"/>
  <c r="BS118" i="7" s="1"/>
  <c r="N6" i="7" a="1"/>
  <c r="N57" i="7" a="1"/>
  <c r="AR57" i="7" s="1" a="1"/>
  <c r="BS57" i="7" s="1"/>
  <c r="N54" i="7" a="1"/>
  <c r="AR54" i="7" s="1" a="1"/>
  <c r="BS54" i="7" s="1"/>
  <c r="N83" i="7" a="1"/>
  <c r="AR83" i="7" s="1" a="1"/>
  <c r="BS83" i="7" s="1"/>
  <c r="N30" i="7" a="1"/>
  <c r="AR30" i="7" s="1" a="1"/>
  <c r="BS30" i="7" s="1"/>
  <c r="N141" i="7" a="1"/>
  <c r="AR141" i="7" s="1" a="1"/>
  <c r="BS141" i="7" s="1"/>
  <c r="N60" i="7" a="1"/>
  <c r="AR60" i="7" s="1" a="1"/>
  <c r="BS60" i="7" s="1"/>
  <c r="N169" i="7" a="1"/>
  <c r="AR169" i="7" s="1" a="1"/>
  <c r="BS169" i="7" s="1"/>
  <c r="N53" i="7" a="1"/>
  <c r="AR53" i="7" s="1" a="1"/>
  <c r="BS53" i="7" s="1"/>
  <c r="N165" i="7" a="1"/>
  <c r="AR165" i="7" s="1" a="1"/>
  <c r="BS165" i="7" s="1"/>
  <c r="N20" i="7" a="1"/>
  <c r="AR20" i="7" s="1" a="1"/>
  <c r="BS20" i="7" s="1"/>
  <c r="N91" i="7" a="1"/>
  <c r="AR91" i="7" s="1" a="1"/>
  <c r="BS91" i="7" s="1"/>
  <c r="N126" i="7" a="1"/>
  <c r="AR126" i="7" s="1" a="1"/>
  <c r="BS126" i="7" s="1"/>
  <c r="N61" i="7" a="1"/>
  <c r="AR61" i="7" s="1" a="1"/>
  <c r="BS61" i="7" s="1"/>
  <c r="N158" i="7" a="1"/>
  <c r="AR158" i="7" s="1" a="1"/>
  <c r="BS158" i="7" s="1"/>
  <c r="N19" i="7" a="1"/>
  <c r="AR19" i="7" s="1" a="1"/>
  <c r="BS19" i="7" s="1"/>
  <c r="N145" i="7" a="1"/>
  <c r="AR145" i="7" s="1" a="1"/>
  <c r="BS145" i="7" s="1"/>
  <c r="N171" i="7" a="1"/>
  <c r="AR171" i="7" s="1" a="1"/>
  <c r="BS171" i="7" s="1"/>
  <c r="N105" i="7" a="1"/>
  <c r="AR105" i="7" s="1" a="1"/>
  <c r="BS105" i="7" s="1"/>
  <c r="N131" i="7" a="1"/>
  <c r="AR131" i="7" s="1" a="1"/>
  <c r="BS131" i="7" s="1"/>
  <c r="N24" i="7" a="1"/>
  <c r="AR24" i="7" s="1" a="1"/>
  <c r="BS24" i="7" s="1"/>
  <c r="N95" i="7" a="1"/>
  <c r="AR95" i="7" s="1" a="1"/>
  <c r="BS95" i="7" s="1"/>
  <c r="N135" i="7" a="1"/>
  <c r="AR135" i="7" s="1" a="1"/>
  <c r="BS135" i="7" s="1"/>
  <c r="N8" i="7" a="1"/>
  <c r="AR8" i="7" s="1" a="1"/>
  <c r="BS8" i="7" s="1"/>
  <c r="N108" i="7" a="1"/>
  <c r="AR108" i="7" s="1" a="1"/>
  <c r="BS108" i="7" s="1"/>
  <c r="N78" i="7" a="1"/>
  <c r="AR78" i="7" s="1" a="1"/>
  <c r="BS78" i="7" s="1"/>
  <c r="N37" i="7" a="1"/>
  <c r="AR37" i="7" s="1" a="1"/>
  <c r="BS37" i="7" s="1"/>
  <c r="N149" i="7" a="1"/>
  <c r="AR149" i="7" s="1" a="1"/>
  <c r="BS149" i="7" s="1"/>
  <c r="N106" i="7" a="1"/>
  <c r="AR106" i="7" s="1" a="1"/>
  <c r="BS106" i="7" s="1"/>
  <c r="N62" i="7" a="1"/>
  <c r="AR62" i="7" s="1" a="1"/>
  <c r="BS62" i="7" s="1"/>
  <c r="N130" i="7" a="1"/>
  <c r="AR130" i="7" s="1" a="1"/>
  <c r="BS130" i="7" s="1"/>
  <c r="N129" i="7" a="1"/>
  <c r="AR129" i="7" s="1" a="1"/>
  <c r="BS129" i="7" s="1"/>
  <c r="N136" i="7" a="1"/>
  <c r="AR136" i="7" s="1" a="1"/>
  <c r="BS136" i="7" s="1"/>
  <c r="N183" i="7" a="1"/>
  <c r="AR183" i="7" s="1" a="1"/>
  <c r="BS183" i="7" s="1"/>
  <c r="N29" i="7" a="1"/>
  <c r="AR29" i="7" s="1" a="1"/>
  <c r="BS29" i="7" s="1"/>
  <c r="N140" i="7" a="1"/>
  <c r="AR140" i="7" s="1" a="1"/>
  <c r="BS140" i="7" s="1"/>
  <c r="N27" i="7" a="1"/>
  <c r="AR27" i="7" s="1" a="1"/>
  <c r="BS27" i="7" s="1"/>
  <c r="N43" i="7" a="1"/>
  <c r="AR43" i="7" s="1" a="1"/>
  <c r="BS43" i="7" s="1"/>
  <c r="N155" i="7" a="1"/>
  <c r="AR155" i="7" s="1" a="1"/>
  <c r="BS155" i="7" s="1"/>
  <c r="N72" i="7" a="1"/>
  <c r="AR72" i="7" s="1" a="1"/>
  <c r="BS72" i="7" s="1"/>
  <c r="N138" i="7" a="1"/>
  <c r="AR138" i="7" s="1" a="1"/>
  <c r="BS138" i="7" s="1"/>
  <c r="H73" i="7" a="1"/>
  <c r="AL73" i="7" s="1" a="1"/>
  <c r="BM73" i="7" s="1"/>
  <c r="H94" i="7" a="1"/>
  <c r="AL94" i="7" s="1" a="1"/>
  <c r="BM94" i="7" s="1"/>
  <c r="H101" i="7" a="1"/>
  <c r="AL101" i="7" s="1" a="1"/>
  <c r="BM101" i="7" s="1"/>
  <c r="H80" i="7" a="1"/>
  <c r="AL80" i="7" s="1" a="1"/>
  <c r="BM80" i="7" s="1"/>
  <c r="H168" i="7" a="1"/>
  <c r="AL168" i="7" s="1" a="1"/>
  <c r="BM168" i="7" s="1"/>
  <c r="H74" i="7" a="1"/>
  <c r="AL74" i="7" s="1" a="1"/>
  <c r="BM74" i="7" s="1"/>
  <c r="H95" i="7" a="1"/>
  <c r="AL95" i="7" s="1" a="1"/>
  <c r="BM95" i="7" s="1"/>
  <c r="H102" i="7" a="1"/>
  <c r="AL102" i="7" s="1" a="1"/>
  <c r="BM102" i="7" s="1"/>
  <c r="H82" i="7" a="1"/>
  <c r="AL82" i="7" s="1" a="1"/>
  <c r="BM82" i="7" s="1"/>
  <c r="H171" i="7" a="1"/>
  <c r="AL171" i="7" s="1" a="1"/>
  <c r="BM171" i="7" s="1"/>
  <c r="H71" i="7" a="1"/>
  <c r="AL71" i="7" s="1" a="1"/>
  <c r="BM71" i="7" s="1"/>
  <c r="H92" i="7" a="1"/>
  <c r="AL92" i="7" s="1" a="1"/>
  <c r="BM92" i="7" s="1"/>
  <c r="H99" i="7" a="1"/>
  <c r="AL99" i="7" s="1" a="1"/>
  <c r="BM99" i="7" s="1"/>
  <c r="H76" i="7" a="1"/>
  <c r="AL76" i="7" s="1" a="1"/>
  <c r="BM76" i="7" s="1"/>
  <c r="H68" i="7" a="1"/>
  <c r="AL68" i="7" s="1" a="1"/>
  <c r="BM68" i="7" s="1"/>
  <c r="H89" i="7" a="1"/>
  <c r="AL89" i="7" s="1" a="1"/>
  <c r="BM89" i="7" s="1"/>
  <c r="H48" i="7" a="1"/>
  <c r="AL48" i="7" s="1" a="1"/>
  <c r="BM48" i="7" s="1"/>
  <c r="H132" i="7" a="1"/>
  <c r="AL132" i="7" s="1" a="1"/>
  <c r="BM132" i="7" s="1"/>
  <c r="H183" i="7" a="1"/>
  <c r="AL183" i="7" s="1" a="1"/>
  <c r="BM183" i="7" s="1"/>
  <c r="H23" i="7" a="1"/>
  <c r="AL23" i="7" s="1" a="1"/>
  <c r="BM23" i="7" s="1"/>
  <c r="H139" i="7" a="1"/>
  <c r="AL139" i="7" s="1" a="1"/>
  <c r="BM139" i="7" s="1"/>
  <c r="H54" i="7" a="1"/>
  <c r="AL54" i="7" s="1" a="1"/>
  <c r="BM54" i="7" s="1"/>
  <c r="H135" i="7" a="1"/>
  <c r="AL135" i="7" s="1" a="1"/>
  <c r="BM135" i="7" s="1"/>
  <c r="H117" i="7" a="1"/>
  <c r="AL117" i="7" s="1" a="1"/>
  <c r="BM117" i="7" s="1"/>
  <c r="H119" i="7" a="1"/>
  <c r="AL119" i="7" s="1" a="1"/>
  <c r="BM119" i="7" s="1"/>
  <c r="H25" i="7" a="1"/>
  <c r="AL25" i="7" s="1" a="1"/>
  <c r="BM25" i="7" s="1"/>
  <c r="H140" i="7" a="1"/>
  <c r="AL140" i="7" s="1" a="1"/>
  <c r="BM140" i="7" s="1"/>
  <c r="H56" i="7" a="1"/>
  <c r="AL56" i="7" s="1" a="1"/>
  <c r="BM56" i="7" s="1"/>
  <c r="H137" i="7" a="1"/>
  <c r="AL137" i="7" s="1" a="1"/>
  <c r="BM137" i="7" s="1"/>
  <c r="H121" i="7" a="1"/>
  <c r="AL121" i="7" s="1" a="1"/>
  <c r="BM121" i="7" s="1"/>
  <c r="H163" i="7" a="1"/>
  <c r="AL163" i="7" s="1" a="1"/>
  <c r="BM163" i="7" s="1"/>
  <c r="H178" i="7" a="1"/>
  <c r="AL178" i="7" s="1" a="1"/>
  <c r="BM178" i="7" s="1"/>
  <c r="H75" i="7" a="1"/>
  <c r="AL75" i="7" s="1" a="1"/>
  <c r="BM75" i="7" s="1"/>
  <c r="H96" i="7" a="1"/>
  <c r="AL96" i="7" s="1" a="1"/>
  <c r="BM96" i="7" s="1"/>
  <c r="H103" i="7" a="1"/>
  <c r="AL103" i="7" s="1" a="1"/>
  <c r="BM103" i="7" s="1"/>
  <c r="H84" i="7" a="1"/>
  <c r="AL84" i="7" s="1" a="1"/>
  <c r="BM84" i="7" s="1"/>
  <c r="H174" i="7" a="1"/>
  <c r="AL174" i="7" s="1" a="1"/>
  <c r="BM174" i="7" s="1"/>
  <c r="H72" i="7" a="1"/>
  <c r="AL72" i="7" s="1" a="1"/>
  <c r="BM72" i="7" s="1"/>
  <c r="H93" i="7" a="1"/>
  <c r="AL93" i="7" s="1" a="1"/>
  <c r="BM93" i="7" s="1"/>
  <c r="H100" i="7" a="1"/>
  <c r="AL100" i="7" s="1" a="1"/>
  <c r="BM100" i="7" s="1"/>
  <c r="H78" i="7" a="1"/>
  <c r="AL78" i="7" s="1" a="1"/>
  <c r="BM78" i="7" s="1"/>
  <c r="H111" i="7" a="1"/>
  <c r="AL111" i="7" s="1" a="1"/>
  <c r="BM111" i="7" s="1"/>
  <c r="H31" i="7" a="1"/>
  <c r="AL31" i="7" s="1" a="1"/>
  <c r="BM31" i="7" s="1"/>
  <c r="H143" i="7" a="1"/>
  <c r="AL143" i="7" s="1" a="1"/>
  <c r="BM143" i="7" s="1"/>
  <c r="H105" i="7" a="1"/>
  <c r="AL105" i="7" s="1" a="1"/>
  <c r="BM105" i="7" s="1"/>
  <c r="H110" i="7" a="1"/>
  <c r="AL110" i="7" s="1" a="1"/>
  <c r="BM110" i="7" s="1"/>
  <c r="H116" i="7" a="1"/>
  <c r="AL116" i="7" s="1" a="1"/>
  <c r="BM116" i="7" s="1"/>
  <c r="H20" i="7" a="1"/>
  <c r="AL20" i="7" s="1" a="1"/>
  <c r="BM20" i="7" s="1"/>
  <c r="H144" i="7" a="1"/>
  <c r="AL144" i="7" s="1" a="1"/>
  <c r="BM144" i="7" s="1"/>
  <c r="H106" i="7" a="1"/>
  <c r="AL106" i="7" s="1" a="1"/>
  <c r="BM106" i="7" s="1"/>
  <c r="H112" i="7" a="1"/>
  <c r="AL112" i="7" s="1" a="1"/>
  <c r="BM112" i="7" s="1"/>
  <c r="H120" i="7" a="1"/>
  <c r="AL120" i="7" s="1" a="1"/>
  <c r="BM120" i="7" s="1"/>
  <c r="H27" i="7" a="1"/>
  <c r="AL27" i="7" s="1" a="1"/>
  <c r="BM27" i="7" s="1"/>
  <c r="H141" i="7" a="1"/>
  <c r="AL141" i="7" s="1" a="1"/>
  <c r="BM141" i="7" s="1"/>
  <c r="H58" i="7" a="1"/>
  <c r="AL58" i="7" s="1" a="1"/>
  <c r="BM58" i="7" s="1"/>
  <c r="H159" i="7" a="1"/>
  <c r="AL159" i="7" s="1" a="1"/>
  <c r="BM159" i="7" s="1"/>
  <c r="H125" i="7" a="1"/>
  <c r="AL125" i="7" s="1" a="1"/>
  <c r="BM125" i="7" s="1"/>
  <c r="H175" i="7" a="1"/>
  <c r="AL175" i="7" s="1" a="1"/>
  <c r="BM175" i="7" s="1"/>
  <c r="H21" i="7" a="1"/>
  <c r="AL21" i="7" s="1" a="1"/>
  <c r="BM21" i="7" s="1"/>
  <c r="H97" i="7" a="1"/>
  <c r="AL97" i="7" s="1" a="1"/>
  <c r="BM97" i="7" s="1"/>
  <c r="H52" i="7" a="1"/>
  <c r="AL52" i="7" s="1" a="1"/>
  <c r="BM52" i="7" s="1"/>
  <c r="H86" i="7" a="1"/>
  <c r="AL86" i="7" s="1" a="1"/>
  <c r="BM86" i="7" s="1"/>
  <c r="H113" i="7" a="1"/>
  <c r="AL113" i="7" s="1" a="1"/>
  <c r="BM113" i="7" s="1"/>
  <c r="H69" i="7" a="1"/>
  <c r="AL69" i="7" s="1" a="1"/>
  <c r="BM69" i="7" s="1"/>
  <c r="H90" i="7" a="1"/>
  <c r="AL90" i="7" s="1" a="1"/>
  <c r="BM90" i="7" s="1"/>
  <c r="H50" i="7" a="1"/>
  <c r="AL50" i="7" s="1" a="1"/>
  <c r="BM50" i="7" s="1"/>
  <c r="H133" i="7" a="1"/>
  <c r="AL133" i="7" s="1" a="1"/>
  <c r="BM133" i="7" s="1"/>
  <c r="H185" i="7" a="1"/>
  <c r="AL185" i="7" s="1" a="1"/>
  <c r="BM185" i="7" s="1"/>
  <c r="H70" i="7" a="1"/>
  <c r="AL70" i="7" s="1" a="1"/>
  <c r="BM70" i="7" s="1"/>
  <c r="H91" i="7" a="1"/>
  <c r="AL91" i="7" s="1" a="1"/>
  <c r="BM91" i="7" s="1"/>
  <c r="H98" i="7" a="1"/>
  <c r="AL98" i="7" s="1" a="1"/>
  <c r="BM98" i="7" s="1"/>
  <c r="H134" i="7" a="1"/>
  <c r="AL134" i="7" s="1" a="1"/>
  <c r="BM134" i="7" s="1"/>
  <c r="H67" i="7" a="1"/>
  <c r="AL67" i="7" s="1" a="1"/>
  <c r="BM67" i="7" s="1"/>
  <c r="H88" i="7" a="1"/>
  <c r="AL88" i="7" s="1" a="1"/>
  <c r="BM88" i="7" s="1"/>
  <c r="H46" i="7" a="1"/>
  <c r="AL46" i="7" s="1" a="1"/>
  <c r="BM46" i="7" s="1"/>
  <c r="H131" i="7" a="1"/>
  <c r="AL131" i="7" s="1" a="1"/>
  <c r="BM131" i="7" s="1"/>
  <c r="H115" i="7" a="1"/>
  <c r="AL115" i="7" s="1" a="1"/>
  <c r="BM115" i="7" s="1"/>
  <c r="H16" i="7" a="1"/>
  <c r="AL16" i="7" s="1" a="1"/>
  <c r="BM16" i="7" s="1"/>
  <c r="H38" i="7" a="1"/>
  <c r="AL38" i="7" s="1" a="1"/>
  <c r="BM38" i="7" s="1"/>
  <c r="H158" i="7" a="1"/>
  <c r="AL158" i="7" s="1" a="1"/>
  <c r="BM158" i="7" s="1"/>
  <c r="H55" i="7" a="1"/>
  <c r="AL55" i="7" s="1" a="1"/>
  <c r="BM55" i="7" s="1"/>
  <c r="H126" i="7" a="1"/>
  <c r="AL126" i="7" s="1" a="1"/>
  <c r="BM126" i="7" s="1"/>
  <c r="H9" i="7" a="1"/>
  <c r="AL9" i="7" s="1" a="1"/>
  <c r="BM9" i="7" s="1"/>
  <c r="H151" i="7" a="1"/>
  <c r="AL151" i="7" s="1" a="1"/>
  <c r="BM151" i="7" s="1"/>
  <c r="H87" i="7" a="1"/>
  <c r="AL87" i="7" s="1" a="1"/>
  <c r="BM87" i="7" s="1"/>
  <c r="H61" i="7" a="1"/>
  <c r="AL61" i="7" s="1" a="1"/>
  <c r="BM61" i="7" s="1"/>
  <c r="H33" i="7" a="1"/>
  <c r="AL33" i="7" s="1" a="1"/>
  <c r="BM33" i="7" s="1"/>
  <c r="H138" i="7" a="1"/>
  <c r="AL138" i="7" s="1" a="1"/>
  <c r="BM138" i="7" s="1"/>
  <c r="H177" i="7" a="1"/>
  <c r="AL177" i="7" s="1" a="1"/>
  <c r="BM177" i="7" s="1"/>
  <c r="H7" i="7" a="1"/>
  <c r="AL7" i="7" s="1" a="1"/>
  <c r="BM7" i="7" s="1"/>
  <c r="H149" i="7" a="1"/>
  <c r="AL149" i="7" s="1" a="1"/>
  <c r="BM149" i="7" s="1"/>
  <c r="H83" i="7" a="1"/>
  <c r="AL83" i="7" s="1" a="1"/>
  <c r="BM83" i="7" s="1"/>
  <c r="H127" i="7" a="1"/>
  <c r="AL127" i="7" s="1" a="1"/>
  <c r="BM127" i="7" s="1"/>
  <c r="H24" i="7" a="1"/>
  <c r="AL24" i="7" s="1" a="1"/>
  <c r="BM24" i="7" s="1"/>
  <c r="H19" i="7" a="1"/>
  <c r="AL19" i="7" s="1" a="1"/>
  <c r="BM19" i="7" s="1"/>
  <c r="H13" i="7" a="1"/>
  <c r="AL13" i="7" s="1" a="1"/>
  <c r="BM13" i="7" s="1"/>
  <c r="H155" i="7" a="1"/>
  <c r="AL155" i="7" s="1" a="1"/>
  <c r="BM155" i="7" s="1"/>
  <c r="H114" i="7" a="1"/>
  <c r="AL114" i="7" s="1" a="1"/>
  <c r="BM114" i="7" s="1"/>
  <c r="H184" i="7" a="1"/>
  <c r="AL184" i="7" s="1" a="1"/>
  <c r="BM184" i="7" s="1"/>
  <c r="H34" i="7" a="1"/>
  <c r="AL34" i="7" s="1" a="1"/>
  <c r="BM34" i="7" s="1"/>
  <c r="H51" i="7" a="1"/>
  <c r="AL51" i="7" s="1" a="1"/>
  <c r="BM51" i="7" s="1"/>
  <c r="H172" i="7" a="1"/>
  <c r="AL172" i="7" s="1" a="1"/>
  <c r="BM172" i="7" s="1"/>
  <c r="H11" i="7" a="1"/>
  <c r="AL11" i="7" s="1" a="1"/>
  <c r="BM11" i="7" s="1"/>
  <c r="H153" i="7" a="1"/>
  <c r="AL153" i="7" s="1" a="1"/>
  <c r="BM153" i="7" s="1"/>
  <c r="H109" i="7" a="1"/>
  <c r="AL109" i="7" s="1" a="1"/>
  <c r="BM109" i="7" s="1"/>
  <c r="H123" i="7" a="1"/>
  <c r="AL123" i="7" s="1" a="1"/>
  <c r="BM123" i="7" s="1"/>
  <c r="H59" i="7" a="1"/>
  <c r="AL59" i="7" s="1" a="1"/>
  <c r="BM59" i="7" s="1"/>
  <c r="H41" i="7" a="1"/>
  <c r="AL41" i="7" s="1" a="1"/>
  <c r="BM41" i="7" s="1"/>
  <c r="H170" i="7" a="1"/>
  <c r="AL170" i="7" s="1" a="1"/>
  <c r="BM170" i="7" s="1"/>
  <c r="H17" i="7" a="1"/>
  <c r="AL17" i="7" s="1" a="1"/>
  <c r="BM17" i="7" s="1"/>
  <c r="H18" i="7" a="1"/>
  <c r="AL18" i="7" s="1" a="1"/>
  <c r="BM18" i="7" s="1"/>
  <c r="H162" i="7" a="1"/>
  <c r="AL162" i="7" s="1" a="1"/>
  <c r="BM162" i="7" s="1"/>
  <c r="H42" i="7" a="1"/>
  <c r="AL42" i="7" s="1" a="1"/>
  <c r="BM42" i="7" s="1"/>
  <c r="H130" i="7" a="1"/>
  <c r="AL130" i="7" s="1" a="1"/>
  <c r="BM130" i="7" s="1"/>
  <c r="H15" i="7" a="1"/>
  <c r="AL15" i="7" s="1" a="1"/>
  <c r="BM15" i="7" s="1"/>
  <c r="H157" i="7" a="1"/>
  <c r="AL157" i="7" s="1" a="1"/>
  <c r="BM157" i="7" s="1"/>
  <c r="H122" i="7" a="1"/>
  <c r="AL122" i="7" s="1" a="1"/>
  <c r="BM122" i="7" s="1"/>
  <c r="H176" i="7" a="1"/>
  <c r="AL176" i="7" s="1" a="1"/>
  <c r="BM176" i="7" s="1"/>
  <c r="H63" i="7" a="1"/>
  <c r="AL63" i="7" s="1" a="1"/>
  <c r="BM63" i="7" s="1"/>
  <c r="H47" i="7" a="1"/>
  <c r="AL47" i="7" s="1" a="1"/>
  <c r="BM47" i="7" s="1"/>
  <c r="H166" i="7" a="1"/>
  <c r="AL166" i="7" s="1" a="1"/>
  <c r="BM166" i="7" s="1"/>
  <c r="H181" i="7" a="1"/>
  <c r="AL181" i="7" s="1" a="1"/>
  <c r="BM181" i="7" s="1"/>
  <c r="H26" i="7" a="1"/>
  <c r="AL26" i="7" s="1" a="1"/>
  <c r="BM26" i="7" s="1"/>
  <c r="H35" i="7" a="1"/>
  <c r="AL35" i="7" s="1" a="1"/>
  <c r="BM35" i="7" s="1"/>
  <c r="H148" i="7" a="1"/>
  <c r="AL148" i="7" s="1" a="1"/>
  <c r="BM148" i="7" s="1"/>
  <c r="H81" i="7" a="1"/>
  <c r="AL81" i="7" s="1" a="1"/>
  <c r="BM81" i="7" s="1"/>
  <c r="H167" i="7" a="1"/>
  <c r="AL167" i="7" s="1" a="1"/>
  <c r="BM167" i="7" s="1"/>
  <c r="H22" i="7" a="1"/>
  <c r="AL22" i="7" s="1" a="1"/>
  <c r="BM22" i="7" s="1"/>
  <c r="H32" i="7" a="1"/>
  <c r="AL32" i="7" s="1" a="1"/>
  <c r="BM32" i="7" s="1"/>
  <c r="H142" i="7" a="1"/>
  <c r="AL142" i="7" s="1" a="1"/>
  <c r="BM142" i="7" s="1"/>
  <c r="H108" i="7" a="1"/>
  <c r="AL108" i="7" s="1" a="1"/>
  <c r="BM108" i="7" s="1"/>
  <c r="H129" i="7" a="1"/>
  <c r="AL129" i="7" s="1" a="1"/>
  <c r="BM129" i="7" s="1"/>
  <c r="H57" i="7" a="1"/>
  <c r="AL57" i="7" s="1" a="1"/>
  <c r="BM57" i="7" s="1"/>
  <c r="H44" i="7" a="1"/>
  <c r="AL44" i="7" s="1" a="1"/>
  <c r="BM44" i="7" s="1"/>
  <c r="H36" i="7" a="1"/>
  <c r="AL36" i="7" s="1" a="1"/>
  <c r="BM36" i="7" s="1"/>
  <c r="H12" i="7" a="1"/>
  <c r="AL12" i="7" s="1" a="1"/>
  <c r="BM12" i="7" s="1"/>
  <c r="H160" i="7" a="1"/>
  <c r="AL160" i="7" s="1" a="1"/>
  <c r="BM160" i="7" s="1"/>
  <c r="H79" i="7" a="1"/>
  <c r="AL79" i="7" s="1" a="1"/>
  <c r="BM79" i="7" s="1"/>
  <c r="H37" i="7" a="1"/>
  <c r="AL37" i="7" s="1" a="1"/>
  <c r="BM37" i="7" s="1"/>
  <c r="H145" i="7" a="1"/>
  <c r="AL145" i="7" s="1" a="1"/>
  <c r="BM145" i="7" s="1"/>
  <c r="H124" i="7" a="1"/>
  <c r="AL124" i="7" s="1" a="1"/>
  <c r="BM124" i="7" s="1"/>
  <c r="H29" i="7" a="1"/>
  <c r="AL29" i="7" s="1" a="1"/>
  <c r="BM29" i="7" s="1"/>
  <c r="H60" i="7" a="1"/>
  <c r="AL60" i="7" s="1" a="1"/>
  <c r="BM60" i="7" s="1"/>
  <c r="H10" i="7" a="1"/>
  <c r="AL10" i="7" s="1" a="1"/>
  <c r="BM10" i="7" s="1"/>
  <c r="H107" i="7" a="1"/>
  <c r="AL107" i="7" s="1" a="1"/>
  <c r="BM107" i="7" s="1"/>
  <c r="H39" i="7" a="1"/>
  <c r="AL39" i="7" s="1" a="1"/>
  <c r="BM39" i="7" s="1"/>
  <c r="H146" i="7" a="1"/>
  <c r="AL146" i="7" s="1" a="1"/>
  <c r="BM146" i="7" s="1"/>
  <c r="H128" i="7" a="1"/>
  <c r="AL128" i="7" s="1" a="1"/>
  <c r="BM128" i="7" s="1"/>
  <c r="H64" i="7" a="1"/>
  <c r="AL64" i="7" s="1" a="1"/>
  <c r="BM64" i="7" s="1"/>
  <c r="H169" i="7" a="1"/>
  <c r="AL169" i="7" s="1" a="1"/>
  <c r="BM169" i="7" s="1"/>
  <c r="H14" i="7" a="1"/>
  <c r="AL14" i="7" s="1" a="1"/>
  <c r="BM14" i="7" s="1"/>
  <c r="H118" i="7" a="1"/>
  <c r="AL118" i="7" s="1" a="1"/>
  <c r="BM118" i="7" s="1"/>
  <c r="H45" i="7" a="1"/>
  <c r="AL45" i="7" s="1" a="1"/>
  <c r="BM45" i="7" s="1"/>
  <c r="H179" i="7" a="1"/>
  <c r="AL179" i="7" s="1" a="1"/>
  <c r="BM179" i="7" s="1"/>
  <c r="H43" i="7" a="1"/>
  <c r="AL43" i="7" s="1" a="1"/>
  <c r="BM43" i="7" s="1"/>
  <c r="H173" i="7" a="1"/>
  <c r="AL173" i="7" s="1" a="1"/>
  <c r="BM173" i="7" s="1"/>
  <c r="H152" i="7" a="1"/>
  <c r="AL152" i="7" s="1" a="1"/>
  <c r="BM152" i="7" s="1"/>
  <c r="H30" i="7" a="1"/>
  <c r="AL30" i="7" s="1" a="1"/>
  <c r="BM30" i="7" s="1"/>
  <c r="H180" i="7" a="1"/>
  <c r="AL180" i="7" s="1" a="1"/>
  <c r="BM180" i="7" s="1"/>
  <c r="H77" i="7" a="1"/>
  <c r="AL77" i="7" s="1" a="1"/>
  <c r="BM77" i="7" s="1"/>
  <c r="H147" i="7" a="1"/>
  <c r="AL147" i="7" s="1" a="1"/>
  <c r="BM147" i="7" s="1"/>
  <c r="H165" i="7" a="1"/>
  <c r="AL165" i="7" s="1" a="1"/>
  <c r="BM165" i="7" s="1"/>
  <c r="H164" i="7" a="1"/>
  <c r="AL164" i="7" s="1" a="1"/>
  <c r="BM164" i="7" s="1"/>
  <c r="H49" i="7" a="1"/>
  <c r="AL49" i="7" s="1" a="1"/>
  <c r="BM49" i="7" s="1"/>
  <c r="H182" i="7" a="1"/>
  <c r="AL182" i="7" s="1" a="1"/>
  <c r="BM182" i="7" s="1"/>
  <c r="H136" i="7" a="1"/>
  <c r="AL136" i="7" s="1" a="1"/>
  <c r="BM136" i="7" s="1"/>
  <c r="H8" i="7" a="1"/>
  <c r="AL8" i="7" s="1" a="1"/>
  <c r="BM8" i="7" s="1"/>
  <c r="H161" i="7" a="1"/>
  <c r="AL161" i="7" s="1" a="1"/>
  <c r="BM161" i="7" s="1"/>
  <c r="H6" i="7" a="1"/>
  <c r="H150" i="7" a="1"/>
  <c r="AL150" i="7" s="1" a="1"/>
  <c r="BM150" i="7" s="1"/>
  <c r="H66" i="7" a="1"/>
  <c r="AL66" i="7" s="1" a="1"/>
  <c r="BM66" i="7" s="1"/>
  <c r="H62" i="7" a="1"/>
  <c r="AL62" i="7" s="1" a="1"/>
  <c r="BM62" i="7" s="1"/>
  <c r="H154" i="7" a="1"/>
  <c r="AL154" i="7" s="1" a="1"/>
  <c r="BM154" i="7" s="1"/>
  <c r="H28" i="7" a="1"/>
  <c r="AL28" i="7" s="1" a="1"/>
  <c r="BM28" i="7" s="1"/>
  <c r="H53" i="7" a="1"/>
  <c r="AL53" i="7" s="1" a="1"/>
  <c r="BM53" i="7" s="1"/>
  <c r="H104" i="7" a="1"/>
  <c r="AL104" i="7" s="1" a="1"/>
  <c r="BM104" i="7" s="1"/>
  <c r="H40" i="7" a="1"/>
  <c r="AL40" i="7" s="1" a="1"/>
  <c r="BM40" i="7" s="1"/>
  <c r="H156" i="7" a="1"/>
  <c r="AL156" i="7" s="1" a="1"/>
  <c r="BM156" i="7" s="1"/>
  <c r="H65" i="7" a="1"/>
  <c r="AL65" i="7" s="1" a="1"/>
  <c r="BM65" i="7" s="1"/>
  <c r="H85" i="7" a="1"/>
  <c r="AL85" i="7" s="1" a="1"/>
  <c r="BM85" i="7" s="1"/>
  <c r="T11" i="7" a="1"/>
  <c r="AX11" i="7" s="1" a="1"/>
  <c r="BY11" i="7" s="1"/>
  <c r="T56" i="7" a="1"/>
  <c r="AX56" i="7" s="1" a="1"/>
  <c r="BY56" i="7" s="1"/>
  <c r="T122" i="7" a="1"/>
  <c r="AX122" i="7" s="1" a="1"/>
  <c r="BY122" i="7" s="1"/>
  <c r="T89" i="7" a="1"/>
  <c r="AX89" i="7" s="1" a="1"/>
  <c r="BY89" i="7" s="1"/>
  <c r="T170" i="7" a="1"/>
  <c r="AX170" i="7" s="1" a="1"/>
  <c r="BY170" i="7" s="1"/>
  <c r="T50" i="7" a="1"/>
  <c r="AX50" i="7" s="1" a="1"/>
  <c r="BY50" i="7" s="1"/>
  <c r="T115" i="7" a="1"/>
  <c r="AX115" i="7" s="1" a="1"/>
  <c r="BY115" i="7" s="1"/>
  <c r="T81" i="7" a="1"/>
  <c r="AX81" i="7" s="1" a="1"/>
  <c r="BY81" i="7" s="1"/>
  <c r="T84" i="7" a="1"/>
  <c r="AX84" i="7" s="1" a="1"/>
  <c r="BY84" i="7" s="1"/>
  <c r="T179" i="7" a="1"/>
  <c r="AX179" i="7" s="1" a="1"/>
  <c r="BY179" i="7" s="1"/>
  <c r="T18" i="7" a="1"/>
  <c r="AX18" i="7" s="1" a="1"/>
  <c r="BY18" i="7" s="1"/>
  <c r="T116" i="7" a="1"/>
  <c r="AX116" i="7" s="1" a="1"/>
  <c r="BY116" i="7" s="1"/>
  <c r="T83" i="7" a="1"/>
  <c r="AX83" i="7" s="1" a="1"/>
  <c r="BY83" i="7" s="1"/>
  <c r="T86" i="7" a="1"/>
  <c r="AX86" i="7" s="1" a="1"/>
  <c r="BY86" i="7" s="1"/>
  <c r="T180" i="7" a="1"/>
  <c r="AX180" i="7" s="1" a="1"/>
  <c r="BY180" i="7" s="1"/>
  <c r="T6" i="7" a="1"/>
  <c r="T51" i="7" a="1"/>
  <c r="AX51" i="7" s="1" a="1"/>
  <c r="BY51" i="7" s="1"/>
  <c r="T117" i="7" a="1"/>
  <c r="AX117" i="7" s="1" a="1"/>
  <c r="BY117" i="7" s="1"/>
  <c r="T85" i="7" a="1"/>
  <c r="AX85" i="7" s="1" a="1"/>
  <c r="BY85" i="7" s="1"/>
  <c r="T135" i="7" a="1"/>
  <c r="AX135" i="7" s="1" a="1"/>
  <c r="BY135" i="7" s="1"/>
  <c r="T100" i="7" a="1"/>
  <c r="AX100" i="7" s="1" a="1"/>
  <c r="BY100" i="7" s="1"/>
  <c r="T19" i="7" a="1"/>
  <c r="AX19" i="7" s="1" a="1"/>
  <c r="BY19" i="7" s="1"/>
  <c r="T14" i="7" a="1"/>
  <c r="AX14" i="7" s="1" a="1"/>
  <c r="BY14" i="7" s="1"/>
  <c r="T126" i="7" a="1"/>
  <c r="AX126" i="7" s="1" a="1"/>
  <c r="BY126" i="7" s="1"/>
  <c r="T97" i="7" a="1"/>
  <c r="AX97" i="7" s="1" a="1"/>
  <c r="BY97" i="7" s="1"/>
  <c r="T53" i="7" a="1"/>
  <c r="AX53" i="7" s="1" a="1"/>
  <c r="BY53" i="7" s="1"/>
  <c r="T119" i="7" a="1"/>
  <c r="AX119" i="7" s="1" a="1"/>
  <c r="BY119" i="7" s="1"/>
  <c r="T136" i="7" a="1"/>
  <c r="AX136" i="7" s="1" a="1"/>
  <c r="BY136" i="7" s="1"/>
  <c r="T65" i="7" a="1"/>
  <c r="AX65" i="7" s="1" a="1"/>
  <c r="BY65" i="7" s="1"/>
  <c r="T7" i="7" a="1"/>
  <c r="AX7" i="7" s="1" a="1"/>
  <c r="BY7" i="7" s="1"/>
  <c r="T54" i="7" a="1"/>
  <c r="AX54" i="7" s="1" a="1"/>
  <c r="BY54" i="7" s="1"/>
  <c r="T120" i="7" a="1"/>
  <c r="AX120" i="7" s="1" a="1"/>
  <c r="BY120" i="7" s="1"/>
  <c r="T36" i="7" a="1"/>
  <c r="AX36" i="7" s="1" a="1"/>
  <c r="BY36" i="7" s="1"/>
  <c r="T99" i="7" a="1"/>
  <c r="AX99" i="7" s="1" a="1"/>
  <c r="BY99" i="7" s="1"/>
  <c r="T9" i="7" a="1"/>
  <c r="AX9" i="7" s="1" a="1"/>
  <c r="BY9" i="7" s="1"/>
  <c r="T55" i="7" a="1"/>
  <c r="AX55" i="7" s="1" a="1"/>
  <c r="BY55" i="7" s="1"/>
  <c r="T121" i="7" a="1"/>
  <c r="AX121" i="7" s="1" a="1"/>
  <c r="BY121" i="7" s="1"/>
  <c r="T87" i="7" a="1"/>
  <c r="AX87" i="7" s="1" a="1"/>
  <c r="BY87" i="7" s="1"/>
  <c r="T167" i="7" a="1"/>
  <c r="AX167" i="7" s="1" a="1"/>
  <c r="BY167" i="7" s="1"/>
  <c r="T153" i="7" a="1"/>
  <c r="AX153" i="7" s="1" a="1"/>
  <c r="BY153" i="7" s="1"/>
  <c r="T23" i="7" a="1"/>
  <c r="AX23" i="7" s="1" a="1"/>
  <c r="BY23" i="7" s="1"/>
  <c r="T61" i="7" a="1"/>
  <c r="AX61" i="7" s="1" a="1"/>
  <c r="BY61" i="7" s="1"/>
  <c r="T130" i="7" a="1"/>
  <c r="AX130" i="7" s="1" a="1"/>
  <c r="BY130" i="7" s="1"/>
  <c r="T144" i="7" a="1"/>
  <c r="AX144" i="7" s="1" a="1"/>
  <c r="BY144" i="7" s="1"/>
  <c r="T165" i="7" a="1"/>
  <c r="AX165" i="7" s="1" a="1"/>
  <c r="BY165" i="7" s="1"/>
  <c r="T102" i="7" a="1"/>
  <c r="AX102" i="7" s="1" a="1"/>
  <c r="BY102" i="7" s="1"/>
  <c r="T13" i="7" a="1"/>
  <c r="AX13" i="7" s="1" a="1"/>
  <c r="BY13" i="7" s="1"/>
  <c r="T57" i="7" a="1"/>
  <c r="AX57" i="7" s="1" a="1"/>
  <c r="BY57" i="7" s="1"/>
  <c r="T123" i="7" a="1"/>
  <c r="AX123" i="7" s="1" a="1"/>
  <c r="BY123" i="7" s="1"/>
  <c r="T91" i="7" a="1"/>
  <c r="AX91" i="7" s="1" a="1"/>
  <c r="BY91" i="7" s="1"/>
  <c r="T173" i="7" a="1"/>
  <c r="AX173" i="7" s="1" a="1"/>
  <c r="BY173" i="7" s="1"/>
  <c r="T16" i="7" a="1"/>
  <c r="AX16" i="7" s="1" a="1"/>
  <c r="BY16" i="7" s="1"/>
  <c r="T58" i="7" a="1"/>
  <c r="AX58" i="7" s="1" a="1"/>
  <c r="BY58" i="7" s="1"/>
  <c r="T124" i="7" a="1"/>
  <c r="AX124" i="7" s="1" a="1"/>
  <c r="BY124" i="7" s="1"/>
  <c r="T93" i="7" a="1"/>
  <c r="AX93" i="7" s="1" a="1"/>
  <c r="BY93" i="7" s="1"/>
  <c r="T174" i="7" a="1"/>
  <c r="AX174" i="7" s="1" a="1"/>
  <c r="BY174" i="7" s="1"/>
  <c r="T88" i="7" a="1"/>
  <c r="AX88" i="7" s="1" a="1"/>
  <c r="BY88" i="7" s="1"/>
  <c r="T17" i="7" a="1"/>
  <c r="AX17" i="7" s="1" a="1"/>
  <c r="BY17" i="7" s="1"/>
  <c r="T10" i="7" a="1"/>
  <c r="AX10" i="7" s="1" a="1"/>
  <c r="BY10" i="7" s="1"/>
  <c r="T125" i="7" a="1"/>
  <c r="AX125" i="7" s="1" a="1"/>
  <c r="BY125" i="7" s="1"/>
  <c r="T95" i="7" a="1"/>
  <c r="AX95" i="7" s="1" a="1"/>
  <c r="BY95" i="7" s="1"/>
  <c r="T175" i="7" a="1"/>
  <c r="AX175" i="7" s="1" a="1"/>
  <c r="BY175" i="7" s="1"/>
  <c r="T141" i="7" a="1"/>
  <c r="AX141" i="7" s="1" a="1"/>
  <c r="BY141" i="7" s="1"/>
  <c r="T52" i="7" a="1"/>
  <c r="AX52" i="7" s="1" a="1"/>
  <c r="BY52" i="7" s="1"/>
  <c r="T118" i="7" a="1"/>
  <c r="AX118" i="7" s="1" a="1"/>
  <c r="BY118" i="7" s="1"/>
  <c r="T134" i="7" a="1"/>
  <c r="AX134" i="7" s="1" a="1"/>
  <c r="BY134" i="7" s="1"/>
  <c r="T137" i="7" a="1"/>
  <c r="AX137" i="7" s="1" a="1"/>
  <c r="BY137" i="7" s="1"/>
  <c r="T183" i="7" a="1"/>
  <c r="AX183" i="7" s="1" a="1"/>
  <c r="BY183" i="7" s="1"/>
  <c r="T46" i="7" a="1"/>
  <c r="AX46" i="7" s="1" a="1"/>
  <c r="BY46" i="7" s="1"/>
  <c r="T72" i="7" a="1"/>
  <c r="AX72" i="7" s="1" a="1"/>
  <c r="BY72" i="7" s="1"/>
  <c r="T106" i="7" a="1"/>
  <c r="AX106" i="7" s="1" a="1"/>
  <c r="BY106" i="7" s="1"/>
  <c r="T76" i="7" a="1"/>
  <c r="AX76" i="7" s="1" a="1"/>
  <c r="BY76" i="7" s="1"/>
  <c r="T158" i="7" a="1"/>
  <c r="AX158" i="7" s="1" a="1"/>
  <c r="BY158" i="7" s="1"/>
  <c r="T47" i="7" a="1"/>
  <c r="AX47" i="7" s="1" a="1"/>
  <c r="BY47" i="7" s="1"/>
  <c r="T74" i="7" a="1"/>
  <c r="AX74" i="7" s="1" a="1"/>
  <c r="BY74" i="7" s="1"/>
  <c r="T108" i="7" a="1"/>
  <c r="AX108" i="7" s="1" a="1"/>
  <c r="BY108" i="7" s="1"/>
  <c r="T78" i="7" a="1"/>
  <c r="AX78" i="7" s="1" a="1"/>
  <c r="BY78" i="7" s="1"/>
  <c r="T176" i="7" a="1"/>
  <c r="AX176" i="7" s="1" a="1"/>
  <c r="BY176" i="7" s="1"/>
  <c r="T96" i="7" a="1"/>
  <c r="AX96" i="7" s="1" a="1"/>
  <c r="BY96" i="7" s="1"/>
  <c r="T48" i="7" a="1"/>
  <c r="AX48" i="7" s="1" a="1"/>
  <c r="BY48" i="7" s="1"/>
  <c r="T113" i="7" a="1"/>
  <c r="AX113" i="7" s="1" a="1"/>
  <c r="BY113" i="7" s="1"/>
  <c r="T77" i="7" a="1"/>
  <c r="AX77" i="7" s="1" a="1"/>
  <c r="BY77" i="7" s="1"/>
  <c r="T80" i="7" a="1"/>
  <c r="AX80" i="7" s="1" a="1"/>
  <c r="BY80" i="7" s="1"/>
  <c r="T177" i="7" a="1"/>
  <c r="AX177" i="7" s="1" a="1"/>
  <c r="BY177" i="7" s="1"/>
  <c r="T69" i="7" a="1"/>
  <c r="AX69" i="7" s="1" a="1"/>
  <c r="BY69" i="7" s="1"/>
  <c r="T31" i="7" a="1"/>
  <c r="AX31" i="7" s="1" a="1"/>
  <c r="BY31" i="7" s="1"/>
  <c r="T41" i="7" a="1"/>
  <c r="AX41" i="7" s="1" a="1"/>
  <c r="BY41" i="7" s="1"/>
  <c r="T139" i="7" a="1"/>
  <c r="AX139" i="7" s="1" a="1"/>
  <c r="BY139" i="7" s="1"/>
  <c r="T24" i="7" a="1"/>
  <c r="AX24" i="7" s="1" a="1"/>
  <c r="BY24" i="7" s="1"/>
  <c r="T131" i="7" a="1"/>
  <c r="AX131" i="7" s="1" a="1"/>
  <c r="BY131" i="7" s="1"/>
  <c r="T185" i="7" a="1"/>
  <c r="AX185" i="7" s="1" a="1"/>
  <c r="BY185" i="7" s="1"/>
  <c r="T25" i="7" a="1"/>
  <c r="AX25" i="7" s="1" a="1"/>
  <c r="BY25" i="7" s="1"/>
  <c r="T132" i="7" a="1"/>
  <c r="AX132" i="7" s="1" a="1"/>
  <c r="BY132" i="7" s="1"/>
  <c r="T26" i="7" a="1"/>
  <c r="AX26" i="7" s="1" a="1"/>
  <c r="BY26" i="7" s="1"/>
  <c r="T133" i="7" a="1"/>
  <c r="AX133" i="7" s="1" a="1"/>
  <c r="BY133" i="7" s="1"/>
  <c r="T45" i="7" a="1"/>
  <c r="AX45" i="7" s="1" a="1"/>
  <c r="BY45" i="7" s="1"/>
  <c r="T40" i="7" a="1"/>
  <c r="AX40" i="7" s="1" a="1"/>
  <c r="BY40" i="7" s="1"/>
  <c r="T155" i="7" a="1"/>
  <c r="AX155" i="7" s="1" a="1"/>
  <c r="BY155" i="7" s="1"/>
  <c r="T28" i="7" a="1"/>
  <c r="AX28" i="7" s="1" a="1"/>
  <c r="BY28" i="7" s="1"/>
  <c r="T35" i="7" a="1"/>
  <c r="AX35" i="7" s="1" a="1"/>
  <c r="BY35" i="7" s="1"/>
  <c r="T29" i="7" a="1"/>
  <c r="AX29" i="7" s="1" a="1"/>
  <c r="BY29" i="7" s="1"/>
  <c r="T37" i="7" a="1"/>
  <c r="AX37" i="7" s="1" a="1"/>
  <c r="BY37" i="7" s="1"/>
  <c r="T90" i="7" a="1"/>
  <c r="AX90" i="7" s="1" a="1"/>
  <c r="BY90" i="7" s="1"/>
  <c r="T30" i="7" a="1"/>
  <c r="AX30" i="7" s="1" a="1"/>
  <c r="BY30" i="7" s="1"/>
  <c r="T39" i="7" a="1"/>
  <c r="AX39" i="7" s="1" a="1"/>
  <c r="BY39" i="7" s="1"/>
  <c r="T94" i="7" a="1"/>
  <c r="AX94" i="7" s="1" a="1"/>
  <c r="BY94" i="7" s="1"/>
  <c r="T49" i="7" a="1"/>
  <c r="AX49" i="7" s="1" a="1"/>
  <c r="BY49" i="7" s="1"/>
  <c r="T79" i="7" a="1"/>
  <c r="AX79" i="7" s="1" a="1"/>
  <c r="BY79" i="7" s="1"/>
  <c r="T178" i="7" a="1"/>
  <c r="AX178" i="7" s="1" a="1"/>
  <c r="BY178" i="7" s="1"/>
  <c r="T15" i="7" a="1"/>
  <c r="AX15" i="7" s="1" a="1"/>
  <c r="BY15" i="7" s="1"/>
  <c r="T103" i="7" a="1"/>
  <c r="AX103" i="7" s="1" a="1"/>
  <c r="BY103" i="7" s="1"/>
  <c r="T143" i="7" a="1"/>
  <c r="AX143" i="7" s="1" a="1"/>
  <c r="BY143" i="7" s="1"/>
  <c r="T43" i="7" a="1"/>
  <c r="AX43" i="7" s="1" a="1"/>
  <c r="BY43" i="7" s="1"/>
  <c r="T104" i="7" a="1"/>
  <c r="AX104" i="7" s="1" a="1"/>
  <c r="BY104" i="7" s="1"/>
  <c r="T147" i="7" a="1"/>
  <c r="AX147" i="7" s="1" a="1"/>
  <c r="BY147" i="7" s="1"/>
  <c r="T44" i="7" a="1"/>
  <c r="AX44" i="7" s="1" a="1"/>
  <c r="BY44" i="7" s="1"/>
  <c r="T105" i="7" a="1"/>
  <c r="AX105" i="7" s="1" a="1"/>
  <c r="BY105" i="7" s="1"/>
  <c r="T151" i="7" a="1"/>
  <c r="AX151" i="7" s="1" a="1"/>
  <c r="BY151" i="7" s="1"/>
  <c r="T12" i="7" a="1"/>
  <c r="AX12" i="7" s="1" a="1"/>
  <c r="BY12" i="7" s="1"/>
  <c r="T152" i="7" a="1"/>
  <c r="AX152" i="7" s="1" a="1"/>
  <c r="BY152" i="7" s="1"/>
  <c r="T32" i="7" a="1"/>
  <c r="AX32" i="7" s="1" a="1"/>
  <c r="BY32" i="7" s="1"/>
  <c r="T138" i="7" a="1"/>
  <c r="AX138" i="7" s="1" a="1"/>
  <c r="BY138" i="7" s="1"/>
  <c r="T168" i="7" a="1"/>
  <c r="AX168" i="7" s="1" a="1"/>
  <c r="BY168" i="7" s="1"/>
  <c r="T59" i="7" a="1"/>
  <c r="AX59" i="7" s="1" a="1"/>
  <c r="BY59" i="7" s="1"/>
  <c r="T140" i="7" a="1"/>
  <c r="AX140" i="7" s="1" a="1"/>
  <c r="BY140" i="7" s="1"/>
  <c r="T34" i="7" a="1"/>
  <c r="AX34" i="7" s="1" a="1"/>
  <c r="BY34" i="7" s="1"/>
  <c r="T171" i="7" a="1"/>
  <c r="AX171" i="7" s="1" a="1"/>
  <c r="BY171" i="7" s="1"/>
  <c r="T60" i="7" a="1"/>
  <c r="AX60" i="7" s="1" a="1"/>
  <c r="BY60" i="7" s="1"/>
  <c r="T142" i="7" a="1"/>
  <c r="AX142" i="7" s="1" a="1"/>
  <c r="BY142" i="7" s="1"/>
  <c r="T98" i="7" a="1"/>
  <c r="AX98" i="7" s="1" a="1"/>
  <c r="BY98" i="7" s="1"/>
  <c r="T82" i="7" a="1"/>
  <c r="AX82" i="7" s="1" a="1"/>
  <c r="BY82" i="7" s="1"/>
  <c r="T112" i="7" a="1"/>
  <c r="AX112" i="7" s="1" a="1"/>
  <c r="BY112" i="7" s="1"/>
  <c r="T71" i="7" a="1"/>
  <c r="AX71" i="7" s="1" a="1"/>
  <c r="BY71" i="7" s="1"/>
  <c r="T172" i="7" a="1"/>
  <c r="AX172" i="7" s="1" a="1"/>
  <c r="BY172" i="7" s="1"/>
  <c r="T68" i="7" a="1"/>
  <c r="AX68" i="7" s="1" a="1"/>
  <c r="BY68" i="7" s="1"/>
  <c r="T166" i="7" a="1"/>
  <c r="AX166" i="7" s="1" a="1"/>
  <c r="BY166" i="7" s="1"/>
  <c r="T27" i="7" a="1"/>
  <c r="AX27" i="7" s="1" a="1"/>
  <c r="BY27" i="7" s="1"/>
  <c r="T127" i="7" a="1"/>
  <c r="AX127" i="7" s="1" a="1"/>
  <c r="BY127" i="7" s="1"/>
  <c r="T92" i="7" a="1"/>
  <c r="AX92" i="7" s="1" a="1"/>
  <c r="BY92" i="7" s="1"/>
  <c r="T21" i="7" a="1"/>
  <c r="AX21" i="7" s="1" a="1"/>
  <c r="BY21" i="7" s="1"/>
  <c r="T157" i="7" a="1"/>
  <c r="AX157" i="7" s="1" a="1"/>
  <c r="BY157" i="7" s="1"/>
  <c r="T145" i="7" a="1"/>
  <c r="AX145" i="7" s="1" a="1"/>
  <c r="BY145" i="7" s="1"/>
  <c r="T129" i="7" a="1"/>
  <c r="AX129" i="7" s="1" a="1"/>
  <c r="BY129" i="7" s="1"/>
  <c r="T181" i="7" a="1"/>
  <c r="AX181" i="7" s="1" a="1"/>
  <c r="BY181" i="7" s="1"/>
  <c r="T111" i="7" a="1"/>
  <c r="AX111" i="7" s="1" a="1"/>
  <c r="BY111" i="7" s="1"/>
  <c r="T146" i="7" a="1"/>
  <c r="AX146" i="7" s="1" a="1"/>
  <c r="BY146" i="7" s="1"/>
  <c r="T63" i="7" a="1"/>
  <c r="AX63" i="7" s="1" a="1"/>
  <c r="BY63" i="7" s="1"/>
  <c r="T73" i="7" a="1"/>
  <c r="AX73" i="7" s="1" a="1"/>
  <c r="BY73" i="7" s="1"/>
  <c r="T150" i="7" a="1"/>
  <c r="AX150" i="7" s="1" a="1"/>
  <c r="BY150" i="7" s="1"/>
  <c r="T70" i="7" a="1"/>
  <c r="AX70" i="7" s="1" a="1"/>
  <c r="BY70" i="7" s="1"/>
  <c r="T154" i="7" a="1"/>
  <c r="AX154" i="7" s="1" a="1"/>
  <c r="BY154" i="7" s="1"/>
  <c r="T109" i="7" a="1"/>
  <c r="AX109" i="7" s="1" a="1"/>
  <c r="BY109" i="7" s="1"/>
  <c r="T159" i="7" a="1"/>
  <c r="AX159" i="7" s="1" a="1"/>
  <c r="BY159" i="7" s="1"/>
  <c r="T163" i="7" a="1"/>
  <c r="AX163" i="7" s="1" a="1"/>
  <c r="BY163" i="7" s="1"/>
  <c r="T42" i="7" a="1"/>
  <c r="AX42" i="7" s="1" a="1"/>
  <c r="BY42" i="7" s="1"/>
  <c r="T62" i="7" a="1"/>
  <c r="AX62" i="7" s="1" a="1"/>
  <c r="BY62" i="7" s="1"/>
  <c r="T101" i="7" a="1"/>
  <c r="AX101" i="7" s="1" a="1"/>
  <c r="BY101" i="7" s="1"/>
  <c r="T149" i="7" a="1"/>
  <c r="AX149" i="7" s="1" a="1"/>
  <c r="BY149" i="7" s="1"/>
  <c r="T148" i="7" a="1"/>
  <c r="AX148" i="7" s="1" a="1"/>
  <c r="BY148" i="7" s="1"/>
  <c r="T160" i="7" a="1"/>
  <c r="AX160" i="7" s="1" a="1"/>
  <c r="BY160" i="7" s="1"/>
  <c r="T8" i="7" a="1"/>
  <c r="AX8" i="7" s="1" a="1"/>
  <c r="BY8" i="7" s="1"/>
  <c r="T107" i="7" a="1"/>
  <c r="AX107" i="7" s="1" a="1"/>
  <c r="BY107" i="7" s="1"/>
  <c r="T114" i="7" a="1"/>
  <c r="AX114" i="7" s="1" a="1"/>
  <c r="BY114" i="7" s="1"/>
  <c r="T161" i="7" a="1"/>
  <c r="AX161" i="7" s="1" a="1"/>
  <c r="BY161" i="7" s="1"/>
  <c r="T182" i="7" a="1"/>
  <c r="AX182" i="7" s="1" a="1"/>
  <c r="BY182" i="7" s="1"/>
  <c r="T33" i="7" a="1"/>
  <c r="AX33" i="7" s="1" a="1"/>
  <c r="BY33" i="7" s="1"/>
  <c r="T169" i="7" a="1"/>
  <c r="AX169" i="7" s="1" a="1"/>
  <c r="BY169" i="7" s="1"/>
  <c r="T38" i="7" a="1"/>
  <c r="AX38" i="7" s="1" a="1"/>
  <c r="BY38" i="7" s="1"/>
  <c r="T162" i="7" a="1"/>
  <c r="AX162" i="7" s="1" a="1"/>
  <c r="BY162" i="7" s="1"/>
  <c r="T184" i="7" a="1"/>
  <c r="AX184" i="7" s="1" a="1"/>
  <c r="BY184" i="7" s="1"/>
  <c r="T22" i="7" a="1"/>
  <c r="AX22" i="7" s="1" a="1"/>
  <c r="BY22" i="7" s="1"/>
  <c r="T20" i="7" a="1"/>
  <c r="AX20" i="7" s="1" a="1"/>
  <c r="BY20" i="7" s="1"/>
  <c r="T66" i="7" a="1"/>
  <c r="AX66" i="7" s="1" a="1"/>
  <c r="BY66" i="7" s="1"/>
  <c r="T110" i="7" a="1"/>
  <c r="AX110" i="7" s="1" a="1"/>
  <c r="BY110" i="7" s="1"/>
  <c r="T64" i="7" a="1"/>
  <c r="AX64" i="7" s="1" a="1"/>
  <c r="BY64" i="7" s="1"/>
  <c r="T128" i="7" a="1"/>
  <c r="AX128" i="7" s="1" a="1"/>
  <c r="BY128" i="7" s="1"/>
  <c r="T75" i="7" a="1"/>
  <c r="AX75" i="7" s="1" a="1"/>
  <c r="BY75" i="7" s="1"/>
  <c r="T67" i="7" a="1"/>
  <c r="AX67" i="7" s="1" a="1"/>
  <c r="BY67" i="7" s="1"/>
  <c r="T156" i="7" a="1"/>
  <c r="AX156" i="7" s="1" a="1"/>
  <c r="BY156" i="7" s="1"/>
  <c r="T164" i="7" a="1"/>
  <c r="AX164" i="7" s="1" a="1"/>
  <c r="BY164" i="7" s="1"/>
  <c r="B12" i="7" a="1"/>
  <c r="AF12" i="7" s="1" a="1"/>
  <c r="BG12" i="7" s="1"/>
  <c r="B46" i="7" a="1"/>
  <c r="AF46" i="7" s="1" a="1"/>
  <c r="BG46" i="7" s="1"/>
  <c r="B31" i="7" a="1"/>
  <c r="AF31" i="7" s="1" a="1"/>
  <c r="BG31" i="7" s="1"/>
  <c r="B134" i="7" a="1"/>
  <c r="AF134" i="7" s="1" a="1"/>
  <c r="BG134" i="7" s="1"/>
  <c r="B65" i="7" a="1"/>
  <c r="AF65" i="7" s="1" a="1"/>
  <c r="BG65" i="7" s="1"/>
  <c r="B10" i="7" a="1"/>
  <c r="AF10" i="7" s="1" a="1"/>
  <c r="BG10" i="7" s="1"/>
  <c r="B89" i="7" a="1"/>
  <c r="AF89" i="7" s="1" a="1"/>
  <c r="BG89" i="7" s="1"/>
  <c r="B30" i="7" a="1"/>
  <c r="AF30" i="7" s="1" a="1"/>
  <c r="BG30" i="7" s="1"/>
  <c r="B52" i="7" a="1"/>
  <c r="AF52" i="7" s="1" a="1"/>
  <c r="BG52" i="7" s="1"/>
  <c r="B182" i="7" a="1"/>
  <c r="AF182" i="7" s="1" a="1"/>
  <c r="BG182" i="7" s="1"/>
  <c r="B16" i="7" a="1"/>
  <c r="AF16" i="7" s="1" a="1"/>
  <c r="BG16" i="7" s="1"/>
  <c r="B94" i="7" a="1"/>
  <c r="AF94" i="7" s="1" a="1"/>
  <c r="BG94" i="7" s="1"/>
  <c r="B38" i="7" a="1"/>
  <c r="AF38" i="7" s="1" a="1"/>
  <c r="BG38" i="7" s="1"/>
  <c r="B161" i="7" a="1"/>
  <c r="AF161" i="7" s="1" a="1"/>
  <c r="BG161" i="7" s="1"/>
  <c r="B119" i="7" a="1"/>
  <c r="AF119" i="7" s="1" a="1"/>
  <c r="BG119" i="7" s="1"/>
  <c r="B81" i="7" a="1"/>
  <c r="AF81" i="7" s="1" a="1"/>
  <c r="BG81" i="7" s="1"/>
  <c r="B143" i="7" a="1"/>
  <c r="AF143" i="7" s="1" a="1"/>
  <c r="BG143" i="7" s="1"/>
  <c r="B116" i="7" a="1"/>
  <c r="AF116" i="7" s="1" a="1"/>
  <c r="BG116" i="7" s="1"/>
  <c r="B179" i="7" a="1"/>
  <c r="AF179" i="7" s="1" a="1"/>
  <c r="BG179" i="7" s="1"/>
  <c r="B137" i="7" a="1"/>
  <c r="AF137" i="7" s="1" a="1"/>
  <c r="BG137" i="7" s="1"/>
  <c r="B152" i="7" a="1"/>
  <c r="AF152" i="7" s="1" a="1"/>
  <c r="BG152" i="7" s="1"/>
  <c r="B173" i="7" a="1"/>
  <c r="AF173" i="7" s="1" a="1"/>
  <c r="BG173" i="7" s="1"/>
  <c r="B21" i="7" a="1"/>
  <c r="AF21" i="7" s="1" a="1"/>
  <c r="BG21" i="7" s="1"/>
  <c r="B50" i="7" a="1"/>
  <c r="AF50" i="7" s="1" a="1"/>
  <c r="BG50" i="7" s="1"/>
  <c r="B62" i="7" a="1"/>
  <c r="AF62" i="7" s="1" a="1"/>
  <c r="BG62" i="7" s="1"/>
  <c r="B32" i="7" a="1"/>
  <c r="AF32" i="7" s="1" a="1"/>
  <c r="BG32" i="7" s="1"/>
  <c r="B68" i="7" a="1"/>
  <c r="AF68" i="7" s="1" a="1"/>
  <c r="BG68" i="7" s="1"/>
  <c r="B64" i="7" a="1"/>
  <c r="AF64" i="7" s="1" a="1"/>
  <c r="BG64" i="7" s="1"/>
  <c r="B93" i="7" a="1"/>
  <c r="AF93" i="7" s="1" a="1"/>
  <c r="BG93" i="7" s="1"/>
  <c r="B36" i="7" a="1"/>
  <c r="AF36" i="7" s="1" a="1"/>
  <c r="BG36" i="7" s="1"/>
  <c r="B102" i="7" a="1"/>
  <c r="AF102" i="7" s="1" a="1"/>
  <c r="BG102" i="7" s="1"/>
  <c r="B115" i="7" a="1"/>
  <c r="AF115" i="7" s="1" a="1"/>
  <c r="BG115" i="7" s="1"/>
  <c r="B49" i="7" a="1"/>
  <c r="AF49" i="7" s="1" a="1"/>
  <c r="BG49" i="7" s="1"/>
  <c r="B98" i="7" a="1"/>
  <c r="AF98" i="7" s="1" a="1"/>
  <c r="BG98" i="7" s="1"/>
  <c r="B111" i="7" a="1"/>
  <c r="AF111" i="7" s="1" a="1"/>
  <c r="BG111" i="7" s="1"/>
  <c r="B165" i="7" a="1"/>
  <c r="AF165" i="7" s="1" a="1"/>
  <c r="BG165" i="7" s="1"/>
  <c r="B168" i="7" a="1"/>
  <c r="AF168" i="7" s="1" a="1"/>
  <c r="BG168" i="7" s="1"/>
  <c r="B85" i="7" a="1"/>
  <c r="AF85" i="7" s="1" a="1"/>
  <c r="BG85" i="7" s="1"/>
  <c r="B147" i="7" a="1"/>
  <c r="AF147" i="7" s="1" a="1"/>
  <c r="BG147" i="7" s="1"/>
  <c r="B124" i="7" a="1"/>
  <c r="AF124" i="7" s="1" a="1"/>
  <c r="BG124" i="7" s="1"/>
  <c r="B37" i="7" a="1"/>
  <c r="AF37" i="7" s="1" a="1"/>
  <c r="BG37" i="7" s="1"/>
  <c r="B156" i="7" a="1"/>
  <c r="AF156" i="7" s="1" a="1"/>
  <c r="BG156" i="7" s="1"/>
  <c r="B99" i="7" a="1"/>
  <c r="AF99" i="7" s="1" a="1"/>
  <c r="BG99" i="7" s="1"/>
  <c r="B117" i="7" a="1"/>
  <c r="AF117" i="7" s="1" a="1"/>
  <c r="BG117" i="7" s="1"/>
  <c r="B6" i="7" a="1"/>
  <c r="B29" i="7" a="1"/>
  <c r="AF29" i="7" s="1" a="1"/>
  <c r="BG29" i="7" s="1"/>
  <c r="B133" i="7" a="1"/>
  <c r="AF133" i="7" s="1" a="1"/>
  <c r="BG133" i="7" s="1"/>
  <c r="B13" i="7" a="1"/>
  <c r="AF13" i="7" s="1" a="1"/>
  <c r="BG13" i="7" s="1"/>
  <c r="B79" i="7" a="1"/>
  <c r="AF79" i="7" s="1" a="1"/>
  <c r="BG79" i="7" s="1"/>
  <c r="B72" i="7" a="1"/>
  <c r="AF72" i="7" s="1" a="1"/>
  <c r="BG72" i="7" s="1"/>
  <c r="B45" i="7" a="1"/>
  <c r="AF45" i="7" s="1" a="1"/>
  <c r="BG45" i="7" s="1"/>
  <c r="B97" i="7" a="1"/>
  <c r="AF97" i="7" s="1" a="1"/>
  <c r="BG97" i="7" s="1"/>
  <c r="B110" i="7" a="1"/>
  <c r="AF110" i="7" s="1" a="1"/>
  <c r="BG110" i="7" s="1"/>
  <c r="B164" i="7" a="1"/>
  <c r="AF164" i="7" s="1" a="1"/>
  <c r="BG164" i="7" s="1"/>
  <c r="B166" i="7" a="1"/>
  <c r="AF166" i="7" s="1" a="1"/>
  <c r="BG166" i="7" s="1"/>
  <c r="B80" i="7" a="1"/>
  <c r="AF80" i="7" s="1" a="1"/>
  <c r="BG80" i="7" s="1"/>
  <c r="B142" i="7" a="1"/>
  <c r="AF142" i="7" s="1" a="1"/>
  <c r="BG142" i="7" s="1"/>
  <c r="B114" i="7" a="1"/>
  <c r="AF114" i="7" s="1" a="1"/>
  <c r="BG114" i="7" s="1"/>
  <c r="B178" i="7" a="1"/>
  <c r="AF178" i="7" s="1" a="1"/>
  <c r="BG178" i="7" s="1"/>
  <c r="B136" i="7" a="1"/>
  <c r="AF136" i="7" s="1" a="1"/>
  <c r="BG136" i="7" s="1"/>
  <c r="B151" i="7" a="1"/>
  <c r="AF151" i="7" s="1" a="1"/>
  <c r="BG151" i="7" s="1"/>
  <c r="B172" i="7" a="1"/>
  <c r="AF172" i="7" s="1" a="1"/>
  <c r="BG172" i="7" s="1"/>
  <c r="B88" i="7" a="1"/>
  <c r="AF88" i="7" s="1" a="1"/>
  <c r="BG88" i="7" s="1"/>
  <c r="B26" i="7" a="1"/>
  <c r="AF26" i="7" s="1" a="1"/>
  <c r="BG26" i="7" s="1"/>
  <c r="B159" i="7" a="1"/>
  <c r="AF159" i="7" s="1" a="1"/>
  <c r="BG159" i="7" s="1"/>
  <c r="B170" i="7" a="1"/>
  <c r="AF170" i="7" s="1" a="1"/>
  <c r="BG170" i="7" s="1"/>
  <c r="B61" i="7" a="1"/>
  <c r="AF61" i="7" s="1" a="1"/>
  <c r="BG61" i="7" s="1"/>
  <c r="B28" i="7" a="1"/>
  <c r="AF28" i="7" s="1" a="1"/>
  <c r="BG28" i="7" s="1"/>
  <c r="B67" i="7" a="1"/>
  <c r="AF67" i="7" s="1" a="1"/>
  <c r="BG67" i="7" s="1"/>
  <c r="B8" i="7" a="1"/>
  <c r="AF8" i="7" s="1" a="1"/>
  <c r="BG8" i="7" s="1"/>
  <c r="B44" i="7" a="1"/>
  <c r="AF44" i="7" s="1" a="1"/>
  <c r="BG44" i="7" s="1"/>
  <c r="B77" i="7" a="1"/>
  <c r="AF77" i="7" s="1" a="1"/>
  <c r="BG77" i="7" s="1"/>
  <c r="B141" i="7" a="1"/>
  <c r="AF141" i="7" s="1" a="1"/>
  <c r="BG141" i="7" s="1"/>
  <c r="B58" i="7" a="1"/>
  <c r="AF58" i="7" s="1" a="1"/>
  <c r="BG58" i="7" s="1"/>
  <c r="B177" i="7" a="1"/>
  <c r="AF177" i="7" s="1" a="1"/>
  <c r="BG177" i="7" s="1"/>
  <c r="B157" i="7" a="1"/>
  <c r="AF157" i="7" s="1" a="1"/>
  <c r="BG157" i="7" s="1"/>
  <c r="B84" i="7" a="1"/>
  <c r="AF84" i="7" s="1" a="1"/>
  <c r="BG84" i="7" s="1"/>
  <c r="B146" i="7" a="1"/>
  <c r="AF146" i="7" s="1" a="1"/>
  <c r="BG146" i="7" s="1"/>
  <c r="B122" i="7" a="1"/>
  <c r="AF122" i="7" s="1" a="1"/>
  <c r="BG122" i="7" s="1"/>
  <c r="B35" i="7" a="1"/>
  <c r="AF35" i="7" s="1" a="1"/>
  <c r="BG35" i="7" s="1"/>
  <c r="B155" i="7" a="1"/>
  <c r="AF155" i="7" s="1" a="1"/>
  <c r="BG155" i="7" s="1"/>
  <c r="B57" i="7" a="1"/>
  <c r="AF57" i="7" s="1" a="1"/>
  <c r="BG57" i="7" s="1"/>
  <c r="B113" i="7" a="1"/>
  <c r="AF113" i="7" s="1" a="1"/>
  <c r="BG113" i="7" s="1"/>
  <c r="B9" i="7" a="1"/>
  <c r="AF9" i="7" s="1" a="1"/>
  <c r="BG9" i="7" s="1"/>
  <c r="B78" i="7" a="1"/>
  <c r="AF78" i="7" s="1" a="1"/>
  <c r="BG78" i="7" s="1"/>
  <c r="B71" i="7" a="1"/>
  <c r="AF71" i="7" s="1" a="1"/>
  <c r="BG71" i="7" s="1"/>
  <c r="B17" i="7" a="1"/>
  <c r="AF17" i="7" s="1" a="1"/>
  <c r="BG17" i="7" s="1"/>
  <c r="B48" i="7" a="1"/>
  <c r="AF48" i="7" s="1" a="1"/>
  <c r="BG48" i="7" s="1"/>
  <c r="B83" i="7" a="1"/>
  <c r="AF83" i="7" s="1" a="1"/>
  <c r="BG83" i="7" s="1"/>
  <c r="B145" i="7" a="1"/>
  <c r="AF145" i="7" s="1" a="1"/>
  <c r="BG145" i="7" s="1"/>
  <c r="B120" i="7" a="1"/>
  <c r="AF120" i="7" s="1" a="1"/>
  <c r="BG120" i="7" s="1"/>
  <c r="B181" i="7" a="1"/>
  <c r="AF181" i="7" s="1" a="1"/>
  <c r="BG181" i="7" s="1"/>
  <c r="B135" i="7" a="1"/>
  <c r="AF135" i="7" s="1" a="1"/>
  <c r="BG135" i="7" s="1"/>
  <c r="B150" i="7" a="1"/>
  <c r="AF150" i="7" s="1" a="1"/>
  <c r="BG150" i="7" s="1"/>
  <c r="B158" i="7" a="1"/>
  <c r="AF158" i="7" s="1" a="1"/>
  <c r="BG158" i="7" s="1"/>
  <c r="B176" i="7" a="1"/>
  <c r="AF176" i="7" s="1" a="1"/>
  <c r="BG176" i="7" s="1"/>
  <c r="B43" i="7" a="1"/>
  <c r="AF43" i="7" s="1" a="1"/>
  <c r="BG43" i="7" s="1"/>
  <c r="B22" i="7" a="1"/>
  <c r="AF22" i="7" s="1" a="1"/>
  <c r="BG22" i="7" s="1"/>
  <c r="B105" i="7" a="1"/>
  <c r="AF105" i="7" s="1" a="1"/>
  <c r="BG105" i="7" s="1"/>
  <c r="B129" i="7" a="1"/>
  <c r="AF129" i="7" s="1" a="1"/>
  <c r="BG129" i="7" s="1"/>
  <c r="B66" i="7" a="1"/>
  <c r="AF66" i="7" s="1" a="1"/>
  <c r="BG66" i="7" s="1"/>
  <c r="B19" i="7" a="1"/>
  <c r="AF19" i="7" s="1" a="1"/>
  <c r="BG19" i="7" s="1"/>
  <c r="B75" i="7" a="1"/>
  <c r="AF75" i="7" s="1" a="1"/>
  <c r="BG75" i="7" s="1"/>
  <c r="B25" i="7" a="1"/>
  <c r="AF25" i="7" s="1" a="1"/>
  <c r="BG25" i="7" s="1"/>
  <c r="B131" i="7" a="1"/>
  <c r="AF131" i="7" s="1" a="1"/>
  <c r="BG131" i="7" s="1"/>
  <c r="B87" i="7" a="1"/>
  <c r="AF87" i="7" s="1" a="1"/>
  <c r="BG87" i="7" s="1"/>
  <c r="B149" i="7" a="1"/>
  <c r="AF149" i="7" s="1" a="1"/>
  <c r="BG149" i="7" s="1"/>
  <c r="B128" i="7" a="1"/>
  <c r="AF128" i="7" s="1" a="1"/>
  <c r="BG128" i="7" s="1"/>
  <c r="B171" i="7" a="1"/>
  <c r="AF171" i="7" s="1" a="1"/>
  <c r="BG171" i="7" s="1"/>
  <c r="B175" i="7" a="1"/>
  <c r="AF175" i="7" s="1" a="1"/>
  <c r="BG175" i="7" s="1"/>
  <c r="B11" i="7" a="1"/>
  <c r="AF11" i="7" s="1" a="1"/>
  <c r="BG11" i="7" s="1"/>
  <c r="B154" i="7" a="1"/>
  <c r="AF154" i="7" s="1" a="1"/>
  <c r="BG154" i="7" s="1"/>
  <c r="B53" i="7" a="1"/>
  <c r="AF53" i="7" s="1" a="1"/>
  <c r="BG53" i="7" s="1"/>
  <c r="B106" i="7" a="1"/>
  <c r="AF106" i="7" s="1" a="1"/>
  <c r="BG106" i="7" s="1"/>
  <c r="B27" i="7" a="1"/>
  <c r="AF27" i="7" s="1" a="1"/>
  <c r="BG27" i="7" s="1"/>
  <c r="B91" i="7" a="1"/>
  <c r="AF91" i="7" s="1" a="1"/>
  <c r="BG91" i="7" s="1"/>
  <c r="B15" i="7" a="1"/>
  <c r="AF15" i="7" s="1" a="1"/>
  <c r="BG15" i="7" s="1"/>
  <c r="B55" i="7" a="1"/>
  <c r="AF55" i="7" s="1" a="1"/>
  <c r="BG55" i="7" s="1"/>
  <c r="B70" i="7" a="1"/>
  <c r="AF70" i="7" s="1" a="1"/>
  <c r="BG70" i="7" s="1"/>
  <c r="B14" i="7" a="1"/>
  <c r="AF14" i="7" s="1" a="1"/>
  <c r="BG14" i="7" s="1"/>
  <c r="B47" i="7" a="1"/>
  <c r="AF47" i="7" s="1" a="1"/>
  <c r="BG47" i="7" s="1"/>
  <c r="B59" i="7" a="1"/>
  <c r="AF59" i="7" s="1" a="1"/>
  <c r="BG59" i="7" s="1"/>
  <c r="B20" i="7" a="1"/>
  <c r="AF20" i="7" s="1" a="1"/>
  <c r="BG20" i="7" s="1"/>
  <c r="B138" i="7" a="1"/>
  <c r="AF138" i="7" s="1" a="1"/>
  <c r="BG138" i="7" s="1"/>
  <c r="B153" i="7" a="1"/>
  <c r="AF153" i="7" s="1" a="1"/>
  <c r="BG153" i="7" s="1"/>
  <c r="B174" i="7" a="1"/>
  <c r="AF174" i="7" s="1" a="1"/>
  <c r="BG174" i="7" s="1"/>
  <c r="B41" i="7" a="1"/>
  <c r="AF41" i="7" s="1" a="1"/>
  <c r="BG41" i="7" s="1"/>
  <c r="B51" i="7" a="1"/>
  <c r="AF51" i="7" s="1" a="1"/>
  <c r="BG51" i="7" s="1"/>
  <c r="B103" i="7" a="1"/>
  <c r="AF103" i="7" s="1" a="1"/>
  <c r="BG103" i="7" s="1"/>
  <c r="B125" i="7" a="1"/>
  <c r="AF125" i="7" s="1" a="1"/>
  <c r="BG125" i="7" s="1"/>
  <c r="B74" i="7" a="1"/>
  <c r="AF74" i="7" s="1" a="1"/>
  <c r="BG74" i="7" s="1"/>
  <c r="B23" i="7" a="1"/>
  <c r="AF23" i="7" s="1" a="1"/>
  <c r="BG23" i="7" s="1"/>
  <c r="B130" i="7" a="1"/>
  <c r="AF130" i="7" s="1" a="1"/>
  <c r="BG130" i="7" s="1"/>
  <c r="B63" i="7" a="1"/>
  <c r="AF63" i="7" s="1" a="1"/>
  <c r="BG63" i="7" s="1"/>
  <c r="B76" i="7" a="1"/>
  <c r="AF76" i="7" s="1" a="1"/>
  <c r="BG76" i="7" s="1"/>
  <c r="B39" i="7" a="1"/>
  <c r="AF39" i="7" s="1" a="1"/>
  <c r="BG39" i="7" s="1"/>
  <c r="B33" i="7" a="1"/>
  <c r="AF33" i="7" s="1" a="1"/>
  <c r="BG33" i="7" s="1"/>
  <c r="B101" i="7" a="1"/>
  <c r="AF101" i="7" s="1" a="1"/>
  <c r="BG101" i="7" s="1"/>
  <c r="B121" i="7" a="1"/>
  <c r="AF121" i="7" s="1" a="1"/>
  <c r="BG121" i="7" s="1"/>
  <c r="B18" i="7" a="1"/>
  <c r="AF18" i="7" s="1" a="1"/>
  <c r="BG18" i="7" s="1"/>
  <c r="B90" i="7" a="1"/>
  <c r="AF90" i="7" s="1" a="1"/>
  <c r="BG90" i="7" s="1"/>
  <c r="B7" i="7" a="1"/>
  <c r="AF7" i="7" s="1" a="1"/>
  <c r="BG7" i="7" s="1"/>
  <c r="B56" i="7" a="1"/>
  <c r="AF56" i="7" s="1" a="1"/>
  <c r="BG56" i="7" s="1"/>
  <c r="B183" i="7" a="1"/>
  <c r="AF183" i="7" s="1" a="1"/>
  <c r="BG183" i="7" s="1"/>
  <c r="B132" i="7" a="1"/>
  <c r="AF132" i="7" s="1" a="1"/>
  <c r="BG132" i="7" s="1"/>
  <c r="B139" i="7" a="1"/>
  <c r="AF139" i="7" s="1" a="1"/>
  <c r="BG139" i="7" s="1"/>
  <c r="B112" i="7" a="1"/>
  <c r="AF112" i="7" s="1" a="1"/>
  <c r="BG112" i="7" s="1"/>
  <c r="B109" i="7" a="1"/>
  <c r="AF109" i="7" s="1" a="1"/>
  <c r="BG109" i="7" s="1"/>
  <c r="B86" i="7" a="1"/>
  <c r="AF86" i="7" s="1" a="1"/>
  <c r="BG86" i="7" s="1"/>
  <c r="B148" i="7" a="1"/>
  <c r="AF148" i="7" s="1" a="1"/>
  <c r="BG148" i="7" s="1"/>
  <c r="B126" i="7" a="1"/>
  <c r="AF126" i="7" s="1" a="1"/>
  <c r="BG126" i="7" s="1"/>
  <c r="B160" i="7" a="1"/>
  <c r="AF160" i="7" s="1" a="1"/>
  <c r="BG160" i="7" s="1"/>
  <c r="B169" i="7" a="1"/>
  <c r="AF169" i="7" s="1" a="1"/>
  <c r="BG169" i="7" s="1"/>
  <c r="B96" i="7" a="1"/>
  <c r="AF96" i="7" s="1" a="1"/>
  <c r="BG96" i="7" s="1"/>
  <c r="B163" i="7" a="1"/>
  <c r="AF163" i="7" s="1" a="1"/>
  <c r="BG163" i="7" s="1"/>
  <c r="B127" i="7" a="1"/>
  <c r="AF127" i="7" s="1" a="1"/>
  <c r="BG127" i="7" s="1"/>
  <c r="B69" i="7" a="1"/>
  <c r="AF69" i="7" s="1" a="1"/>
  <c r="BG69" i="7" s="1"/>
  <c r="B108" i="7" a="1"/>
  <c r="AF108" i="7" s="1" a="1"/>
  <c r="BG108" i="7" s="1"/>
  <c r="B140" i="7" a="1"/>
  <c r="AF140" i="7" s="1" a="1"/>
  <c r="BG140" i="7" s="1"/>
  <c r="B167" i="7" a="1"/>
  <c r="AF167" i="7" s="1" a="1"/>
  <c r="BG167" i="7" s="1"/>
  <c r="B95" i="7" a="1"/>
  <c r="AF95" i="7" s="1" a="1"/>
  <c r="BG95" i="7" s="1"/>
  <c r="B123" i="7" a="1"/>
  <c r="AF123" i="7" s="1" a="1"/>
  <c r="BG123" i="7" s="1"/>
  <c r="B144" i="7" a="1"/>
  <c r="AF144" i="7" s="1" a="1"/>
  <c r="BG144" i="7" s="1"/>
  <c r="B180" i="7" a="1"/>
  <c r="AF180" i="7" s="1" a="1"/>
  <c r="BG180" i="7" s="1"/>
  <c r="B40" i="7" a="1"/>
  <c r="AF40" i="7" s="1" a="1"/>
  <c r="BG40" i="7" s="1"/>
  <c r="B60" i="7" a="1"/>
  <c r="AF60" i="7" s="1" a="1"/>
  <c r="BG60" i="7" s="1"/>
  <c r="B34" i="7" a="1"/>
  <c r="AF34" i="7" s="1" a="1"/>
  <c r="BG34" i="7" s="1"/>
  <c r="B185" i="7" a="1"/>
  <c r="AF185" i="7" s="1" a="1"/>
  <c r="BG185" i="7" s="1"/>
  <c r="B162" i="7" a="1"/>
  <c r="AF162" i="7" s="1" a="1"/>
  <c r="BG162" i="7" s="1"/>
  <c r="B73" i="7" a="1"/>
  <c r="AF73" i="7" s="1" a="1"/>
  <c r="BG73" i="7" s="1"/>
  <c r="B42" i="7" a="1"/>
  <c r="AF42" i="7" s="1" a="1"/>
  <c r="BG42" i="7" s="1"/>
  <c r="B184" i="7" a="1"/>
  <c r="AF184" i="7" s="1" a="1"/>
  <c r="BG184" i="7" s="1"/>
  <c r="B24" i="7" a="1"/>
  <c r="AF24" i="7" s="1" a="1"/>
  <c r="BG24" i="7" s="1"/>
  <c r="B54" i="7" a="1"/>
  <c r="AF54" i="7" s="1" a="1"/>
  <c r="BG54" i="7" s="1"/>
  <c r="B104" i="7" a="1"/>
  <c r="AF104" i="7" s="1" a="1"/>
  <c r="BG104" i="7" s="1"/>
  <c r="B82" i="7" a="1"/>
  <c r="AF82" i="7" s="1" a="1"/>
  <c r="BG82" i="7" s="1"/>
  <c r="B118" i="7" a="1"/>
  <c r="AF118" i="7" s="1" a="1"/>
  <c r="BG118" i="7" s="1"/>
  <c r="B92" i="7" a="1"/>
  <c r="AF92" i="7" s="1" a="1"/>
  <c r="BG92" i="7" s="1"/>
  <c r="B100" i="7" a="1"/>
  <c r="AF100" i="7" s="1" a="1"/>
  <c r="BG100" i="7" s="1"/>
  <c r="B107" i="7" a="1"/>
  <c r="AF107" i="7" s="1" a="1"/>
  <c r="BG107" i="7" s="1"/>
  <c r="E11" i="7" a="1"/>
  <c r="AI11" i="7" s="1" a="1"/>
  <c r="BJ11" i="7" s="1"/>
  <c r="E50" i="7" a="1"/>
  <c r="AI50" i="7" s="1" a="1"/>
  <c r="BJ50" i="7" s="1"/>
  <c r="E119" i="7" a="1"/>
  <c r="AI119" i="7" s="1" a="1"/>
  <c r="BJ119" i="7" s="1"/>
  <c r="E166" i="7" a="1"/>
  <c r="AI166" i="7" s="1" a="1"/>
  <c r="BJ166" i="7" s="1"/>
  <c r="E174" i="7" a="1"/>
  <c r="AI174" i="7" s="1" a="1"/>
  <c r="BJ174" i="7" s="1"/>
  <c r="E13" i="7" a="1"/>
  <c r="AI13" i="7" s="1" a="1"/>
  <c r="BJ13" i="7" s="1"/>
  <c r="E33" i="7" a="1"/>
  <c r="AI33" i="7" s="1" a="1"/>
  <c r="BJ33" i="7" s="1"/>
  <c r="E120" i="7" a="1"/>
  <c r="AI120" i="7" s="1" a="1"/>
  <c r="BJ120" i="7" s="1"/>
  <c r="E167" i="7" a="1"/>
  <c r="AI167" i="7" s="1" a="1"/>
  <c r="BJ167" i="7" s="1"/>
  <c r="E23" i="7" a="1"/>
  <c r="AI23" i="7" s="1" a="1"/>
  <c r="BJ23" i="7" s="1"/>
  <c r="E55" i="7" a="1"/>
  <c r="AI55" i="7" s="1" a="1"/>
  <c r="BJ55" i="7" s="1"/>
  <c r="E125" i="7" a="1"/>
  <c r="AI125" i="7" s="1" a="1"/>
  <c r="BJ125" i="7" s="1"/>
  <c r="E61" i="7" a="1"/>
  <c r="AI61" i="7" s="1" a="1"/>
  <c r="BJ61" i="7" s="1"/>
  <c r="E176" i="7" a="1"/>
  <c r="AI176" i="7" s="1" a="1"/>
  <c r="BJ176" i="7" s="1"/>
  <c r="E32" i="7" a="1"/>
  <c r="AI32" i="7" s="1" a="1"/>
  <c r="BJ32" i="7" s="1"/>
  <c r="E108" i="7" a="1"/>
  <c r="AI108" i="7" s="1" a="1"/>
  <c r="BJ108" i="7" s="1"/>
  <c r="E69" i="7" a="1"/>
  <c r="AI69" i="7" s="1" a="1"/>
  <c r="BJ69" i="7" s="1"/>
  <c r="E160" i="7" a="1"/>
  <c r="AI160" i="7" s="1" a="1"/>
  <c r="BJ160" i="7" s="1"/>
  <c r="E185" i="7" a="1"/>
  <c r="AI185" i="7" s="1" a="1"/>
  <c r="BJ185" i="7" s="1"/>
  <c r="E90" i="7" a="1"/>
  <c r="AI90" i="7" s="1" a="1"/>
  <c r="BJ90" i="7" s="1"/>
  <c r="E21" i="7" a="1"/>
  <c r="AI21" i="7" s="1" a="1"/>
  <c r="BJ21" i="7" s="1"/>
  <c r="E53" i="7" a="1"/>
  <c r="AI53" i="7" s="1" a="1"/>
  <c r="BJ53" i="7" s="1"/>
  <c r="E123" i="7" a="1"/>
  <c r="AI123" i="7" s="1" a="1"/>
  <c r="BJ123" i="7" s="1"/>
  <c r="E134" i="7" a="1"/>
  <c r="AI134" i="7" s="1" a="1"/>
  <c r="BJ134" i="7" s="1"/>
  <c r="E22" i="7" a="1"/>
  <c r="AI22" i="7" s="1" a="1"/>
  <c r="BJ22" i="7" s="1"/>
  <c r="E54" i="7" a="1"/>
  <c r="AI54" i="7" s="1" a="1"/>
  <c r="BJ54" i="7" s="1"/>
  <c r="E124" i="7" a="1"/>
  <c r="AI124" i="7" s="1" a="1"/>
  <c r="BJ124" i="7" s="1"/>
  <c r="E157" i="7" a="1"/>
  <c r="AI157" i="7" s="1" a="1"/>
  <c r="BJ157" i="7" s="1"/>
  <c r="E153" i="7" a="1"/>
  <c r="AI153" i="7" s="1" a="1"/>
  <c r="BJ153" i="7" s="1"/>
  <c r="E27" i="7" a="1"/>
  <c r="AI27" i="7" s="1" a="1"/>
  <c r="BJ27" i="7" s="1"/>
  <c r="E8" i="7" a="1"/>
  <c r="AI8" i="7" s="1" a="1"/>
  <c r="BJ8" i="7" s="1"/>
  <c r="E129" i="7" a="1"/>
  <c r="AI129" i="7" s="1" a="1"/>
  <c r="BJ129" i="7" s="1"/>
  <c r="E83" i="7" a="1"/>
  <c r="AI83" i="7" s="1" a="1"/>
  <c r="BJ83" i="7" s="1"/>
  <c r="E105" i="7" a="1"/>
  <c r="AI105" i="7" s="1" a="1"/>
  <c r="BJ105" i="7" s="1"/>
  <c r="E37" i="7" a="1"/>
  <c r="AI37" i="7" s="1" a="1"/>
  <c r="BJ37" i="7" s="1"/>
  <c r="E112" i="7" a="1"/>
  <c r="AI112" i="7" s="1" a="1"/>
  <c r="BJ112" i="7" s="1"/>
  <c r="E98" i="7" a="1"/>
  <c r="AI98" i="7" s="1" a="1"/>
  <c r="BJ98" i="7" s="1"/>
  <c r="E159" i="7" a="1"/>
  <c r="AI159" i="7" s="1" a="1"/>
  <c r="BJ159" i="7" s="1"/>
  <c r="E151" i="7" a="1"/>
  <c r="AI151" i="7" s="1" a="1"/>
  <c r="BJ151" i="7" s="1"/>
  <c r="E158" i="7" a="1"/>
  <c r="AI158" i="7" s="1" a="1"/>
  <c r="BJ158" i="7" s="1"/>
  <c r="E135" i="7" a="1"/>
  <c r="AI135" i="7" s="1" a="1"/>
  <c r="BJ135" i="7" s="1"/>
  <c r="E25" i="7" a="1"/>
  <c r="AI25" i="7" s="1" a="1"/>
  <c r="BJ25" i="7" s="1"/>
  <c r="E57" i="7" a="1"/>
  <c r="AI57" i="7" s="1" a="1"/>
  <c r="BJ57" i="7" s="1"/>
  <c r="E127" i="7" a="1"/>
  <c r="AI127" i="7" s="1" a="1"/>
  <c r="BJ127" i="7" s="1"/>
  <c r="E79" i="7" a="1"/>
  <c r="AI79" i="7" s="1" a="1"/>
  <c r="BJ79" i="7" s="1"/>
  <c r="E26" i="7" a="1"/>
  <c r="AI26" i="7" s="1" a="1"/>
  <c r="BJ26" i="7" s="1"/>
  <c r="E58" i="7" a="1"/>
  <c r="AI58" i="7" s="1" a="1"/>
  <c r="BJ58" i="7" s="1"/>
  <c r="E128" i="7" a="1"/>
  <c r="AI128" i="7" s="1" a="1"/>
  <c r="BJ128" i="7" s="1"/>
  <c r="E81" i="7" a="1"/>
  <c r="AI81" i="7" s="1" a="1"/>
  <c r="BJ81" i="7" s="1"/>
  <c r="E31" i="7" a="1"/>
  <c r="AI31" i="7" s="1" a="1"/>
  <c r="BJ31" i="7" s="1"/>
  <c r="E107" i="7" a="1"/>
  <c r="AI107" i="7" s="1" a="1"/>
  <c r="BJ107" i="7" s="1"/>
  <c r="E67" i="7" a="1"/>
  <c r="AI67" i="7" s="1" a="1"/>
  <c r="BJ67" i="7" s="1"/>
  <c r="E138" i="7" a="1"/>
  <c r="AI138" i="7" s="1" a="1"/>
  <c r="BJ138" i="7" s="1"/>
  <c r="E137" i="7" a="1"/>
  <c r="AI137" i="7" s="1" a="1"/>
  <c r="BJ137" i="7" s="1"/>
  <c r="E183" i="7" a="1"/>
  <c r="AI183" i="7" s="1" a="1"/>
  <c r="BJ183" i="7" s="1"/>
  <c r="E41" i="7" a="1"/>
  <c r="AI41" i="7" s="1" a="1"/>
  <c r="BJ41" i="7" s="1"/>
  <c r="E70" i="7" a="1"/>
  <c r="AI70" i="7" s="1" a="1"/>
  <c r="BJ70" i="7" s="1"/>
  <c r="E102" i="7" a="1"/>
  <c r="AI102" i="7" s="1" a="1"/>
  <c r="BJ102" i="7" s="1"/>
  <c r="E89" i="7" a="1"/>
  <c r="AI89" i="7" s="1" a="1"/>
  <c r="BJ89" i="7" s="1"/>
  <c r="E80" i="7" a="1"/>
  <c r="AI80" i="7" s="1" a="1"/>
  <c r="BJ80" i="7" s="1"/>
  <c r="E6" i="7" a="1"/>
  <c r="E59" i="7" a="1"/>
  <c r="AI59" i="7" s="1" a="1"/>
  <c r="BJ59" i="7" s="1"/>
  <c r="E180" i="7" a="1"/>
  <c r="AI180" i="7" s="1" a="1"/>
  <c r="BJ180" i="7" s="1"/>
  <c r="E29" i="7" a="1"/>
  <c r="AI29" i="7" s="1" a="1"/>
  <c r="BJ29" i="7" s="1"/>
  <c r="E62" i="7" a="1"/>
  <c r="AI62" i="7" s="1" a="1"/>
  <c r="BJ62" i="7" s="1"/>
  <c r="E12" i="7" a="1"/>
  <c r="AI12" i="7" s="1" a="1"/>
  <c r="BJ12" i="7" s="1"/>
  <c r="E87" i="7" a="1"/>
  <c r="AI87" i="7" s="1" a="1"/>
  <c r="BJ87" i="7" s="1"/>
  <c r="E144" i="7" a="1"/>
  <c r="AI144" i="7" s="1" a="1"/>
  <c r="BJ144" i="7" s="1"/>
  <c r="E30" i="7" a="1"/>
  <c r="AI30" i="7" s="1" a="1"/>
  <c r="BJ30" i="7" s="1"/>
  <c r="E64" i="7" a="1"/>
  <c r="AI64" i="7" s="1" a="1"/>
  <c r="BJ64" i="7" s="1"/>
  <c r="E17" i="7" a="1"/>
  <c r="AI17" i="7" s="1" a="1"/>
  <c r="BJ17" i="7" s="1"/>
  <c r="E136" i="7" a="1"/>
  <c r="AI136" i="7" s="1" a="1"/>
  <c r="BJ136" i="7" s="1"/>
  <c r="E82" i="7" a="1"/>
  <c r="AI82" i="7" s="1" a="1"/>
  <c r="BJ82" i="7" s="1"/>
  <c r="E152" i="7" a="1"/>
  <c r="AI152" i="7" s="1" a="1"/>
  <c r="BJ152" i="7" s="1"/>
  <c r="E36" i="7" a="1"/>
  <c r="AI36" i="7" s="1" a="1"/>
  <c r="BJ36" i="7" s="1"/>
  <c r="E111" i="7" a="1"/>
  <c r="AI111" i="7" s="1" a="1"/>
  <c r="BJ111" i="7" s="1"/>
  <c r="E75" i="7" a="1"/>
  <c r="AI75" i="7" s="1" a="1"/>
  <c r="BJ75" i="7" s="1"/>
  <c r="E133" i="7" a="1"/>
  <c r="AI133" i="7" s="1" a="1"/>
  <c r="BJ133" i="7" s="1"/>
  <c r="E143" i="7" a="1"/>
  <c r="AI143" i="7" s="1" a="1"/>
  <c r="BJ143" i="7" s="1"/>
  <c r="E156" i="7" a="1"/>
  <c r="AI156" i="7" s="1" a="1"/>
  <c r="BJ156" i="7" s="1"/>
  <c r="E45" i="7" a="1"/>
  <c r="AI45" i="7" s="1" a="1"/>
  <c r="BJ45" i="7" s="1"/>
  <c r="E114" i="7" a="1"/>
  <c r="AI114" i="7" s="1" a="1"/>
  <c r="BJ114" i="7" s="1"/>
  <c r="E161" i="7" a="1"/>
  <c r="AI161" i="7" s="1" a="1"/>
  <c r="BJ161" i="7" s="1"/>
  <c r="E146" i="7" a="1"/>
  <c r="AI146" i="7" s="1" a="1"/>
  <c r="BJ146" i="7" s="1"/>
  <c r="E170" i="7" a="1"/>
  <c r="AI170" i="7" s="1" a="1"/>
  <c r="BJ170" i="7" s="1"/>
  <c r="E140" i="7" a="1"/>
  <c r="AI140" i="7" s="1" a="1"/>
  <c r="BJ140" i="7" s="1"/>
  <c r="E172" i="7" a="1"/>
  <c r="AI172" i="7" s="1" a="1"/>
  <c r="BJ172" i="7" s="1"/>
  <c r="E72" i="7" a="1"/>
  <c r="AI72" i="7" s="1" a="1"/>
  <c r="BJ72" i="7" s="1"/>
  <c r="E93" i="7" a="1"/>
  <c r="AI93" i="7" s="1" a="1"/>
  <c r="BJ93" i="7" s="1"/>
  <c r="E86" i="7" a="1"/>
  <c r="AI86" i="7" s="1" a="1"/>
  <c r="BJ86" i="7" s="1"/>
  <c r="E43" i="7" a="1"/>
  <c r="AI43" i="7" s="1" a="1"/>
  <c r="BJ43" i="7" s="1"/>
  <c r="E104" i="7" a="1"/>
  <c r="AI104" i="7" s="1" a="1"/>
  <c r="BJ104" i="7" s="1"/>
  <c r="E95" i="7" a="1"/>
  <c r="AI95" i="7" s="1" a="1"/>
  <c r="BJ95" i="7" s="1"/>
  <c r="E48" i="7" a="1"/>
  <c r="AI48" i="7" s="1" a="1"/>
  <c r="BJ48" i="7" s="1"/>
  <c r="E164" i="7" a="1"/>
  <c r="AI164" i="7" s="1" a="1"/>
  <c r="BJ164" i="7" s="1"/>
  <c r="E147" i="7" a="1"/>
  <c r="AI147" i="7" s="1" a="1"/>
  <c r="BJ147" i="7" s="1"/>
  <c r="E56" i="7" a="1"/>
  <c r="AI56" i="7" s="1" a="1"/>
  <c r="BJ56" i="7" s="1"/>
  <c r="E77" i="7" a="1"/>
  <c r="AI77" i="7" s="1" a="1"/>
  <c r="BJ77" i="7" s="1"/>
  <c r="E178" i="7" a="1"/>
  <c r="AI178" i="7" s="1" a="1"/>
  <c r="BJ178" i="7" s="1"/>
  <c r="E145" i="7" a="1"/>
  <c r="AI145" i="7" s="1" a="1"/>
  <c r="BJ145" i="7" s="1"/>
  <c r="E18" i="7" a="1"/>
  <c r="AI18" i="7" s="1" a="1"/>
  <c r="BJ18" i="7" s="1"/>
  <c r="E115" i="7" a="1"/>
  <c r="AI115" i="7" s="1" a="1"/>
  <c r="BJ115" i="7" s="1"/>
  <c r="E150" i="7" a="1"/>
  <c r="AI150" i="7" s="1" a="1"/>
  <c r="BJ150" i="7" s="1"/>
  <c r="E173" i="7" a="1"/>
  <c r="AI173" i="7" s="1" a="1"/>
  <c r="BJ173" i="7" s="1"/>
  <c r="E47" i="7" a="1"/>
  <c r="AI47" i="7" s="1" a="1"/>
  <c r="BJ47" i="7" s="1"/>
  <c r="E163" i="7" a="1"/>
  <c r="AI163" i="7" s="1" a="1"/>
  <c r="BJ163" i="7" s="1"/>
  <c r="E139" i="7" a="1"/>
  <c r="AI139" i="7" s="1" a="1"/>
  <c r="BJ139" i="7" s="1"/>
  <c r="E51" i="7" a="1"/>
  <c r="AI51" i="7" s="1" a="1"/>
  <c r="BJ51" i="7" s="1"/>
  <c r="E130" i="7" a="1"/>
  <c r="AI130" i="7" s="1" a="1"/>
  <c r="BJ130" i="7" s="1"/>
  <c r="E60" i="7" a="1"/>
  <c r="AI60" i="7" s="1" a="1"/>
  <c r="BJ60" i="7" s="1"/>
  <c r="E85" i="7" a="1"/>
  <c r="AI85" i="7" s="1" a="1"/>
  <c r="BJ85" i="7" s="1"/>
  <c r="E182" i="7" a="1"/>
  <c r="AI182" i="7" s="1" a="1"/>
  <c r="BJ182" i="7" s="1"/>
  <c r="E169" i="7" a="1"/>
  <c r="AI169" i="7" s="1" a="1"/>
  <c r="BJ169" i="7" s="1"/>
  <c r="E34" i="7" a="1"/>
  <c r="AI34" i="7" s="1" a="1"/>
  <c r="BJ34" i="7" s="1"/>
  <c r="E71" i="7" a="1"/>
  <c r="AI71" i="7" s="1" a="1"/>
  <c r="BJ71" i="7" s="1"/>
  <c r="E110" i="7" a="1"/>
  <c r="AI110" i="7" s="1" a="1"/>
  <c r="BJ110" i="7" s="1"/>
  <c r="E131" i="7" a="1"/>
  <c r="AI131" i="7" s="1" a="1"/>
  <c r="BJ131" i="7" s="1"/>
  <c r="E148" i="7" a="1"/>
  <c r="AI148" i="7" s="1" a="1"/>
  <c r="BJ148" i="7" s="1"/>
  <c r="E68" i="7" a="1"/>
  <c r="AI68" i="7" s="1" a="1"/>
  <c r="BJ68" i="7" s="1"/>
  <c r="E84" i="7" a="1"/>
  <c r="AI84" i="7" s="1" a="1"/>
  <c r="BJ84" i="7" s="1"/>
  <c r="E9" i="7" a="1"/>
  <c r="AI9" i="7" s="1" a="1"/>
  <c r="BJ9" i="7" s="1"/>
  <c r="E118" i="7" a="1"/>
  <c r="AI118" i="7" s="1" a="1"/>
  <c r="BJ118" i="7" s="1"/>
  <c r="E171" i="7" a="1"/>
  <c r="AI171" i="7" s="1" a="1"/>
  <c r="BJ171" i="7" s="1"/>
  <c r="E181" i="7" a="1"/>
  <c r="AI181" i="7" s="1" a="1"/>
  <c r="BJ181" i="7" s="1"/>
  <c r="E109" i="7" a="1"/>
  <c r="AI109" i="7" s="1" a="1"/>
  <c r="BJ109" i="7" s="1"/>
  <c r="E65" i="7" a="1"/>
  <c r="AI65" i="7" s="1" a="1"/>
  <c r="BJ65" i="7" s="1"/>
  <c r="E35" i="7" a="1"/>
  <c r="AI35" i="7" s="1" a="1"/>
  <c r="BJ35" i="7" s="1"/>
  <c r="E73" i="7" a="1"/>
  <c r="AI73" i="7" s="1" a="1"/>
  <c r="BJ73" i="7" s="1"/>
  <c r="E40" i="7" a="1"/>
  <c r="AI40" i="7" s="1" a="1"/>
  <c r="BJ40" i="7" s="1"/>
  <c r="E101" i="7" a="1"/>
  <c r="AI101" i="7" s="1" a="1"/>
  <c r="BJ101" i="7" s="1"/>
  <c r="E63" i="7" a="1"/>
  <c r="AI63" i="7" s="1" a="1"/>
  <c r="BJ63" i="7" s="1"/>
  <c r="E49" i="7" a="1"/>
  <c r="AI49" i="7" s="1" a="1"/>
  <c r="BJ49" i="7" s="1"/>
  <c r="E165" i="7" a="1"/>
  <c r="AI165" i="7" s="1" a="1"/>
  <c r="BJ165" i="7" s="1"/>
  <c r="E155" i="7" a="1"/>
  <c r="AI155" i="7" s="1" a="1"/>
  <c r="BJ155" i="7" s="1"/>
  <c r="E38" i="7" a="1"/>
  <c r="AI38" i="7" s="1" a="1"/>
  <c r="BJ38" i="7" s="1"/>
  <c r="E92" i="7" a="1"/>
  <c r="AI92" i="7" s="1" a="1"/>
  <c r="BJ92" i="7" s="1"/>
  <c r="E66" i="7" a="1"/>
  <c r="AI66" i="7" s="1" a="1"/>
  <c r="BJ66" i="7" s="1"/>
  <c r="E113" i="7" a="1"/>
  <c r="AI113" i="7" s="1" a="1"/>
  <c r="BJ113" i="7" s="1"/>
  <c r="E149" i="7" a="1"/>
  <c r="AI149" i="7" s="1" a="1"/>
  <c r="BJ149" i="7" s="1"/>
  <c r="E122" i="7" a="1"/>
  <c r="AI122" i="7" s="1" a="1"/>
  <c r="BJ122" i="7" s="1"/>
  <c r="E42" i="7" a="1"/>
  <c r="AI42" i="7" s="1" a="1"/>
  <c r="BJ42" i="7" s="1"/>
  <c r="E91" i="7" a="1"/>
  <c r="AI91" i="7" s="1" a="1"/>
  <c r="BJ91" i="7" s="1"/>
  <c r="E74" i="7" a="1"/>
  <c r="AI74" i="7" s="1" a="1"/>
  <c r="BJ74" i="7" s="1"/>
  <c r="E141" i="7" a="1"/>
  <c r="AI141" i="7" s="1" a="1"/>
  <c r="BJ141" i="7" s="1"/>
  <c r="E117" i="7" a="1"/>
  <c r="AI117" i="7" s="1" a="1"/>
  <c r="BJ117" i="7" s="1"/>
  <c r="E179" i="7" a="1"/>
  <c r="AI179" i="7" s="1" a="1"/>
  <c r="BJ179" i="7" s="1"/>
  <c r="E126" i="7" a="1"/>
  <c r="AI126" i="7" s="1" a="1"/>
  <c r="BJ126" i="7" s="1"/>
  <c r="E46" i="7" a="1"/>
  <c r="AI46" i="7" s="1" a="1"/>
  <c r="BJ46" i="7" s="1"/>
  <c r="E116" i="7" a="1"/>
  <c r="AI116" i="7" s="1" a="1"/>
  <c r="BJ116" i="7" s="1"/>
  <c r="E177" i="7" a="1"/>
  <c r="AI177" i="7" s="1" a="1"/>
  <c r="BJ177" i="7" s="1"/>
  <c r="E121" i="7" a="1"/>
  <c r="AI121" i="7" s="1" a="1"/>
  <c r="BJ121" i="7" s="1"/>
  <c r="E14" i="7" a="1"/>
  <c r="AI14" i="7" s="1" a="1"/>
  <c r="BJ14" i="7" s="1"/>
  <c r="E16" i="7" a="1"/>
  <c r="AI16" i="7" s="1" a="1"/>
  <c r="BJ16" i="7" s="1"/>
  <c r="E100" i="7" a="1"/>
  <c r="AI100" i="7" s="1" a="1"/>
  <c r="BJ100" i="7" s="1"/>
  <c r="E106" i="7" a="1"/>
  <c r="AI106" i="7" s="1" a="1"/>
  <c r="BJ106" i="7" s="1"/>
  <c r="E132" i="7" a="1"/>
  <c r="AI132" i="7" s="1" a="1"/>
  <c r="BJ132" i="7" s="1"/>
  <c r="E99" i="7" a="1"/>
  <c r="AI99" i="7" s="1" a="1"/>
  <c r="BJ99" i="7" s="1"/>
  <c r="E76" i="7" a="1"/>
  <c r="AI76" i="7" s="1" a="1"/>
  <c r="BJ76" i="7" s="1"/>
  <c r="E184" i="7" a="1"/>
  <c r="AI184" i="7" s="1" a="1"/>
  <c r="BJ184" i="7" s="1"/>
  <c r="E142" i="7" a="1"/>
  <c r="AI142" i="7" s="1" a="1"/>
  <c r="BJ142" i="7" s="1"/>
  <c r="E20" i="7" a="1"/>
  <c r="AI20" i="7" s="1" a="1"/>
  <c r="BJ20" i="7" s="1"/>
  <c r="E94" i="7" a="1"/>
  <c r="AI94" i="7" s="1" a="1"/>
  <c r="BJ94" i="7" s="1"/>
  <c r="E103" i="7" a="1"/>
  <c r="AI103" i="7" s="1" a="1"/>
  <c r="BJ103" i="7" s="1"/>
  <c r="E78" i="7" a="1"/>
  <c r="AI78" i="7" s="1" a="1"/>
  <c r="BJ78" i="7" s="1"/>
  <c r="E97" i="7" a="1"/>
  <c r="AI97" i="7" s="1" a="1"/>
  <c r="BJ97" i="7" s="1"/>
  <c r="E7" i="7" a="1"/>
  <c r="AI7" i="7" s="1" a="1"/>
  <c r="BJ7" i="7" s="1"/>
  <c r="E168" i="7" a="1"/>
  <c r="AI168" i="7" s="1" a="1"/>
  <c r="BJ168" i="7" s="1"/>
  <c r="E24" i="7" a="1"/>
  <c r="AI24" i="7" s="1" a="1"/>
  <c r="BJ24" i="7" s="1"/>
  <c r="E162" i="7" a="1"/>
  <c r="AI162" i="7" s="1" a="1"/>
  <c r="BJ162" i="7" s="1"/>
  <c r="E19" i="7" a="1"/>
  <c r="AI19" i="7" s="1" a="1"/>
  <c r="BJ19" i="7" s="1"/>
  <c r="E154" i="7" a="1"/>
  <c r="AI154" i="7" s="1" a="1"/>
  <c r="BJ154" i="7" s="1"/>
  <c r="E15" i="7" a="1"/>
  <c r="AI15" i="7" s="1" a="1"/>
  <c r="BJ15" i="7" s="1"/>
  <c r="E28" i="7" a="1"/>
  <c r="AI28" i="7" s="1" a="1"/>
  <c r="BJ28" i="7" s="1"/>
  <c r="E175" i="7" a="1"/>
  <c r="AI175" i="7" s="1" a="1"/>
  <c r="BJ175" i="7" s="1"/>
  <c r="E10" i="7" a="1"/>
  <c r="AI10" i="7" s="1" a="1"/>
  <c r="BJ10" i="7" s="1"/>
  <c r="E39" i="7" a="1"/>
  <c r="AI39" i="7" s="1" a="1"/>
  <c r="BJ39" i="7" s="1"/>
  <c r="E96" i="7" a="1"/>
  <c r="AI96" i="7" s="1" a="1"/>
  <c r="BJ96" i="7" s="1"/>
  <c r="E44" i="7" a="1"/>
  <c r="AI44" i="7" s="1" a="1"/>
  <c r="BJ44" i="7" s="1"/>
  <c r="E88" i="7" a="1"/>
  <c r="AI88" i="7" s="1" a="1"/>
  <c r="BJ88" i="7" s="1"/>
  <c r="E52" i="7" a="1"/>
  <c r="AI52" i="7" s="1" a="1"/>
  <c r="BJ52" i="7" s="1"/>
  <c r="U31" i="7" a="1"/>
  <c r="AY31" i="7" s="1" a="1"/>
  <c r="BZ31" i="7" s="1"/>
  <c r="U106" i="7" a="1"/>
  <c r="AY106" i="7" s="1" a="1"/>
  <c r="BZ106" i="7" s="1"/>
  <c r="U67" i="7" a="1"/>
  <c r="AY67" i="7" s="1" a="1"/>
  <c r="BZ67" i="7" s="1"/>
  <c r="U131" i="7" a="1"/>
  <c r="AY131" i="7" s="1" a="1"/>
  <c r="BZ131" i="7" s="1"/>
  <c r="U145" i="7" a="1"/>
  <c r="AY145" i="7" s="1" a="1"/>
  <c r="BZ145" i="7" s="1"/>
  <c r="U185" i="7" a="1"/>
  <c r="AY185" i="7" s="1" a="1"/>
  <c r="BZ185" i="7" s="1"/>
  <c r="U28" i="7" a="1"/>
  <c r="AY28" i="7" s="1" a="1"/>
  <c r="BZ28" i="7" s="1"/>
  <c r="U32" i="7" a="1"/>
  <c r="AY32" i="7" s="1" a="1"/>
  <c r="BZ32" i="7" s="1"/>
  <c r="U8" i="7" a="1"/>
  <c r="AY8" i="7" s="1" a="1"/>
  <c r="BZ8" i="7" s="1"/>
  <c r="U136" i="7" a="1"/>
  <c r="AY136" i="7" s="1" a="1"/>
  <c r="BZ136" i="7" s="1"/>
  <c r="U135" i="7" a="1"/>
  <c r="AY135" i="7" s="1" a="1"/>
  <c r="BZ135" i="7" s="1"/>
  <c r="U154" i="7" a="1"/>
  <c r="AY154" i="7" s="1" a="1"/>
  <c r="BZ154" i="7" s="1"/>
  <c r="U25" i="7" a="1"/>
  <c r="AY25" i="7" s="1" a="1"/>
  <c r="BZ25" i="7" s="1"/>
  <c r="U57" i="7" a="1"/>
  <c r="AY57" i="7" s="1" a="1"/>
  <c r="BZ57" i="7" s="1"/>
  <c r="U126" i="7" a="1"/>
  <c r="AY126" i="7" s="1" a="1"/>
  <c r="BZ126" i="7" s="1"/>
  <c r="U83" i="7" a="1"/>
  <c r="AY83" i="7" s="1" a="1"/>
  <c r="BZ83" i="7" s="1"/>
  <c r="U61" i="7" a="1"/>
  <c r="AY61" i="7" s="1" a="1"/>
  <c r="BZ61" i="7" s="1"/>
  <c r="U92" i="7" a="1"/>
  <c r="AY92" i="7" s="1" a="1"/>
  <c r="BZ92" i="7" s="1"/>
  <c r="U22" i="7" a="1"/>
  <c r="AY22" i="7" s="1" a="1"/>
  <c r="BZ22" i="7" s="1"/>
  <c r="U54" i="7" a="1"/>
  <c r="AY54" i="7" s="1" a="1"/>
  <c r="BZ54" i="7" s="1"/>
  <c r="U123" i="7" a="1"/>
  <c r="AY123" i="7" s="1" a="1"/>
  <c r="BZ123" i="7" s="1"/>
  <c r="U77" i="7" a="1"/>
  <c r="AY77" i="7" s="1" a="1"/>
  <c r="BZ77" i="7" s="1"/>
  <c r="U174" i="7" a="1"/>
  <c r="AY174" i="7" s="1" a="1"/>
  <c r="BZ174" i="7" s="1"/>
  <c r="U176" i="7" a="1"/>
  <c r="AY176" i="7" s="1" a="1"/>
  <c r="BZ176" i="7" s="1"/>
  <c r="U35" i="7" a="1"/>
  <c r="AY35" i="7" s="1" a="1"/>
  <c r="BZ35" i="7" s="1"/>
  <c r="U109" i="7" a="1"/>
  <c r="AY109" i="7" s="1" a="1"/>
  <c r="BZ109" i="7" s="1"/>
  <c r="U75" i="7" a="1"/>
  <c r="AY75" i="7" s="1" a="1"/>
  <c r="BZ75" i="7" s="1"/>
  <c r="U86" i="7" a="1"/>
  <c r="AY86" i="7" s="1" a="1"/>
  <c r="BZ86" i="7" s="1"/>
  <c r="U90" i="7" a="1"/>
  <c r="AY90" i="7" s="1" a="1"/>
  <c r="BZ90" i="7" s="1"/>
  <c r="U15" i="7" a="1"/>
  <c r="AY15" i="7" s="1" a="1"/>
  <c r="BZ15" i="7" s="1"/>
  <c r="U107" i="7" a="1"/>
  <c r="AY107" i="7" s="1" a="1"/>
  <c r="BZ107" i="7" s="1"/>
  <c r="U69" i="7" a="1"/>
  <c r="AY69" i="7" s="1" a="1"/>
  <c r="BZ69" i="7" s="1"/>
  <c r="U133" i="7" a="1"/>
  <c r="AY133" i="7" s="1" a="1"/>
  <c r="BZ133" i="7" s="1"/>
  <c r="U153" i="7" a="1"/>
  <c r="AY153" i="7" s="1" a="1"/>
  <c r="BZ153" i="7" s="1"/>
  <c r="U137" i="7" a="1"/>
  <c r="AY137" i="7" s="1" a="1"/>
  <c r="BZ137" i="7" s="1"/>
  <c r="U29" i="7" a="1"/>
  <c r="AY29" i="7" s="1" a="1"/>
  <c r="BZ29" i="7" s="1"/>
  <c r="U60" i="7" a="1"/>
  <c r="AY60" i="7" s="1" a="1"/>
  <c r="BZ60" i="7" s="1"/>
  <c r="U14" i="7" a="1"/>
  <c r="AY14" i="7" s="1" a="1"/>
  <c r="BZ14" i="7" s="1"/>
  <c r="U87" i="7" a="1"/>
  <c r="AY87" i="7" s="1" a="1"/>
  <c r="BZ87" i="7" s="1"/>
  <c r="U175" i="7" a="1"/>
  <c r="AY175" i="7" s="1" a="1"/>
  <c r="BZ175" i="7" s="1"/>
  <c r="U181" i="7" a="1"/>
  <c r="AY181" i="7" s="1" a="1"/>
  <c r="BZ181" i="7" s="1"/>
  <c r="U26" i="7" a="1"/>
  <c r="AY26" i="7" s="1" a="1"/>
  <c r="BZ26" i="7" s="1"/>
  <c r="U58" i="7" a="1"/>
  <c r="AY58" i="7" s="1" a="1"/>
  <c r="BZ58" i="7" s="1"/>
  <c r="U127" i="7" a="1"/>
  <c r="AY127" i="7" s="1" a="1"/>
  <c r="BZ127" i="7" s="1"/>
  <c r="U85" i="7" a="1"/>
  <c r="AY85" i="7" s="1" a="1"/>
  <c r="BZ85" i="7" s="1"/>
  <c r="U76" i="7" a="1"/>
  <c r="AY76" i="7" s="1" a="1"/>
  <c r="BZ76" i="7" s="1"/>
  <c r="U138" i="7" a="1"/>
  <c r="AY138" i="7" s="1" a="1"/>
  <c r="BZ138" i="7" s="1"/>
  <c r="U39" i="7" a="1"/>
  <c r="AY39" i="7" s="1" a="1"/>
  <c r="BZ39" i="7" s="1"/>
  <c r="U68" i="7" a="1"/>
  <c r="AY68" i="7" s="1" a="1"/>
  <c r="BZ68" i="7" s="1"/>
  <c r="U101" i="7" a="1"/>
  <c r="AY101" i="7" s="1" a="1"/>
  <c r="BZ101" i="7" s="1"/>
  <c r="U144" i="7" a="1"/>
  <c r="AY144" i="7" s="1" a="1"/>
  <c r="BZ144" i="7" s="1"/>
  <c r="U93" i="7" a="1"/>
  <c r="AY93" i="7" s="1" a="1"/>
  <c r="BZ93" i="7" s="1"/>
  <c r="U143" i="7" a="1"/>
  <c r="AY143" i="7" s="1" a="1"/>
  <c r="BZ143" i="7" s="1"/>
  <c r="U159" i="7" a="1"/>
  <c r="AY159" i="7" s="1" a="1"/>
  <c r="BZ159" i="7" s="1"/>
  <c r="U36" i="7" a="1"/>
  <c r="AY36" i="7" s="1" a="1"/>
  <c r="BZ36" i="7" s="1"/>
  <c r="U110" i="7" a="1"/>
  <c r="AY110" i="7" s="1" a="1"/>
  <c r="BZ110" i="7" s="1"/>
  <c r="U98" i="7" a="1"/>
  <c r="AY98" i="7" s="1" a="1"/>
  <c r="BZ98" i="7" s="1"/>
  <c r="U91" i="7" a="1"/>
  <c r="AY91" i="7" s="1" a="1"/>
  <c r="BZ91" i="7" s="1"/>
  <c r="U94" i="7" a="1"/>
  <c r="AY94" i="7" s="1" a="1"/>
  <c r="BZ94" i="7" s="1"/>
  <c r="U33" i="7" a="1"/>
  <c r="AY33" i="7" s="1" a="1"/>
  <c r="BZ33" i="7" s="1"/>
  <c r="U108" i="7" a="1"/>
  <c r="AY108" i="7" s="1" a="1"/>
  <c r="BZ108" i="7" s="1"/>
  <c r="U71" i="7" a="1"/>
  <c r="AY71" i="7" s="1" a="1"/>
  <c r="BZ71" i="7" s="1"/>
  <c r="U157" i="7" a="1"/>
  <c r="AY157" i="7" s="1" a="1"/>
  <c r="BZ157" i="7" s="1"/>
  <c r="U30" i="7" a="1"/>
  <c r="AY30" i="7" s="1" a="1"/>
  <c r="BZ30" i="7" s="1"/>
  <c r="U62" i="7" a="1"/>
  <c r="AY62" i="7" s="1" a="1"/>
  <c r="BZ62" i="7" s="1"/>
  <c r="U65" i="7" a="1"/>
  <c r="AY65" i="7" s="1" a="1"/>
  <c r="BZ65" i="7" s="1"/>
  <c r="U129" i="7" a="1"/>
  <c r="AY129" i="7" s="1" a="1"/>
  <c r="BZ129" i="7" s="1"/>
  <c r="U96" i="7" a="1"/>
  <c r="AY96" i="7" s="1" a="1"/>
  <c r="BZ96" i="7" s="1"/>
  <c r="U183" i="7" a="1"/>
  <c r="AY183" i="7" s="1" a="1"/>
  <c r="BZ183" i="7" s="1"/>
  <c r="U43" i="7" a="1"/>
  <c r="AY43" i="7" s="1" a="1"/>
  <c r="BZ43" i="7" s="1"/>
  <c r="U112" i="7" a="1"/>
  <c r="AY112" i="7" s="1" a="1"/>
  <c r="BZ112" i="7" s="1"/>
  <c r="U161" i="7" a="1"/>
  <c r="AY161" i="7" s="1" a="1"/>
  <c r="BZ161" i="7" s="1"/>
  <c r="U179" i="7" a="1"/>
  <c r="AY179" i="7" s="1" a="1"/>
  <c r="BZ179" i="7" s="1"/>
  <c r="U149" i="7" a="1"/>
  <c r="AY149" i="7" s="1" a="1"/>
  <c r="BZ149" i="7" s="1"/>
  <c r="U184" i="7" a="1"/>
  <c r="AY184" i="7" s="1" a="1"/>
  <c r="BZ184" i="7" s="1"/>
  <c r="U40" i="7" a="1"/>
  <c r="AY40" i="7" s="1" a="1"/>
  <c r="BZ40" i="7" s="1"/>
  <c r="U70" i="7" a="1"/>
  <c r="AY70" i="7" s="1" a="1"/>
  <c r="BZ70" i="7" s="1"/>
  <c r="U102" i="7" a="1"/>
  <c r="AY102" i="7" s="1" a="1"/>
  <c r="BZ102" i="7" s="1"/>
  <c r="U148" i="7" a="1"/>
  <c r="AY148" i="7" s="1" a="1"/>
  <c r="BZ148" i="7" s="1"/>
  <c r="U97" i="7" a="1"/>
  <c r="AY97" i="7" s="1" a="1"/>
  <c r="BZ97" i="7" s="1"/>
  <c r="U151" i="7" a="1"/>
  <c r="AY151" i="7" s="1" a="1"/>
  <c r="BZ151" i="7" s="1"/>
  <c r="U169" i="7" a="1"/>
  <c r="AY169" i="7" s="1" a="1"/>
  <c r="BZ169" i="7" s="1"/>
  <c r="U37" i="7" a="1"/>
  <c r="AY37" i="7" s="1" a="1"/>
  <c r="BZ37" i="7" s="1"/>
  <c r="U111" i="7" a="1"/>
  <c r="AY111" i="7" s="1" a="1"/>
  <c r="BZ111" i="7" s="1"/>
  <c r="U99" i="7" a="1"/>
  <c r="AY99" i="7" s="1" a="1"/>
  <c r="BZ99" i="7" s="1"/>
  <c r="U95" i="7" a="1"/>
  <c r="AY95" i="7" s="1" a="1"/>
  <c r="BZ95" i="7" s="1"/>
  <c r="U82" i="7" a="1"/>
  <c r="AY82" i="7" s="1" a="1"/>
  <c r="BZ82" i="7" s="1"/>
  <c r="U142" i="7" a="1"/>
  <c r="AY142" i="7" s="1" a="1"/>
  <c r="BZ142" i="7" s="1"/>
  <c r="U34" i="7" a="1"/>
  <c r="AY34" i="7" s="1" a="1"/>
  <c r="BZ34" i="7" s="1"/>
  <c r="U64" i="7" a="1"/>
  <c r="AY64" i="7" s="1" a="1"/>
  <c r="BZ64" i="7" s="1"/>
  <c r="U73" i="7" a="1"/>
  <c r="AY73" i="7" s="1" a="1"/>
  <c r="BZ73" i="7" s="1"/>
  <c r="U78" i="7" a="1"/>
  <c r="AY78" i="7" s="1" a="1"/>
  <c r="BZ78" i="7" s="1"/>
  <c r="U9" i="7" a="1"/>
  <c r="AY9" i="7" s="1" a="1"/>
  <c r="BZ9" i="7" s="1"/>
  <c r="U47" i="7" a="1"/>
  <c r="AY47" i="7" s="1" a="1"/>
  <c r="BZ47" i="7" s="1"/>
  <c r="U116" i="7" a="1"/>
  <c r="AY116" i="7" s="1" a="1"/>
  <c r="BZ116" i="7" s="1"/>
  <c r="U165" i="7" a="1"/>
  <c r="AY165" i="7" s="1" a="1"/>
  <c r="BZ165" i="7" s="1"/>
  <c r="U17" i="7" a="1"/>
  <c r="AY17" i="7" s="1" a="1"/>
  <c r="BZ17" i="7" s="1"/>
  <c r="U44" i="7" a="1"/>
  <c r="AY44" i="7" s="1" a="1"/>
  <c r="BZ44" i="7" s="1"/>
  <c r="U113" i="7" a="1"/>
  <c r="AY113" i="7" s="1" a="1"/>
  <c r="BZ113" i="7" s="1"/>
  <c r="U162" i="7" a="1"/>
  <c r="AY162" i="7" s="1" a="1"/>
  <c r="BZ162" i="7" s="1"/>
  <c r="U168" i="7" a="1"/>
  <c r="AY168" i="7" s="1" a="1"/>
  <c r="BZ168" i="7" s="1"/>
  <c r="U41" i="7" a="1"/>
  <c r="AY41" i="7" s="1" a="1"/>
  <c r="BZ41" i="7" s="1"/>
  <c r="U72" i="7" a="1"/>
  <c r="AY72" i="7" s="1" a="1"/>
  <c r="BZ72" i="7" s="1"/>
  <c r="U104" i="7" a="1"/>
  <c r="AY104" i="7" s="1" a="1"/>
  <c r="BZ104" i="7" s="1"/>
  <c r="U152" i="7" a="1"/>
  <c r="AY152" i="7" s="1" a="1"/>
  <c r="BZ152" i="7" s="1"/>
  <c r="U105" i="7" a="1"/>
  <c r="AY105" i="7" s="1" a="1"/>
  <c r="BZ105" i="7" s="1"/>
  <c r="U158" i="7" a="1"/>
  <c r="AY158" i="7" s="1" a="1"/>
  <c r="BZ158" i="7" s="1"/>
  <c r="U88" i="7" a="1"/>
  <c r="AY88" i="7" s="1" a="1"/>
  <c r="BZ88" i="7" s="1"/>
  <c r="U172" i="7" a="1"/>
  <c r="AY172" i="7" s="1" a="1"/>
  <c r="BZ172" i="7" s="1"/>
  <c r="U38" i="7" a="1"/>
  <c r="AY38" i="7" s="1" a="1"/>
  <c r="BZ38" i="7" s="1"/>
  <c r="U66" i="7" a="1"/>
  <c r="AY66" i="7" s="1" a="1"/>
  <c r="BZ66" i="7" s="1"/>
  <c r="U100" i="7" a="1"/>
  <c r="AY100" i="7" s="1" a="1"/>
  <c r="BZ100" i="7" s="1"/>
  <c r="U140" i="7" a="1"/>
  <c r="AY140" i="7" s="1" a="1"/>
  <c r="BZ140" i="7" s="1"/>
  <c r="U89" i="7" a="1"/>
  <c r="AY89" i="7" s="1" a="1"/>
  <c r="BZ89" i="7" s="1"/>
  <c r="U6" i="7" a="1"/>
  <c r="U150" i="7" a="1"/>
  <c r="AY150" i="7" s="1" a="1"/>
  <c r="BZ150" i="7" s="1"/>
  <c r="U19" i="7" a="1"/>
  <c r="AY19" i="7" s="1" a="1"/>
  <c r="BZ19" i="7" s="1"/>
  <c r="U51" i="7" a="1"/>
  <c r="AY51" i="7" s="1" a="1"/>
  <c r="BZ51" i="7" s="1"/>
  <c r="U120" i="7" a="1"/>
  <c r="AY120" i="7" s="1" a="1"/>
  <c r="BZ120" i="7" s="1"/>
  <c r="U132" i="7" a="1"/>
  <c r="AY132" i="7" s="1" a="1"/>
  <c r="BZ132" i="7" s="1"/>
  <c r="U103" i="7" a="1"/>
  <c r="AY103" i="7" s="1" a="1"/>
  <c r="BZ103" i="7" s="1"/>
  <c r="U139" i="7" a="1"/>
  <c r="AY139" i="7" s="1" a="1"/>
  <c r="BZ139" i="7" s="1"/>
  <c r="U11" i="7" a="1"/>
  <c r="AY11" i="7" s="1" a="1"/>
  <c r="BZ11" i="7" s="1"/>
  <c r="U48" i="7" a="1"/>
  <c r="AY48" i="7" s="1" a="1"/>
  <c r="BZ48" i="7" s="1"/>
  <c r="U117" i="7" a="1"/>
  <c r="AY117" i="7" s="1" a="1"/>
  <c r="BZ117" i="7" s="1"/>
  <c r="U166" i="7" a="1"/>
  <c r="AY166" i="7" s="1" a="1"/>
  <c r="BZ166" i="7" s="1"/>
  <c r="U18" i="7" a="1"/>
  <c r="AY18" i="7" s="1" a="1"/>
  <c r="BZ18" i="7" s="1"/>
  <c r="U45" i="7" a="1"/>
  <c r="AY45" i="7" s="1" a="1"/>
  <c r="BZ45" i="7" s="1"/>
  <c r="U114" i="7" a="1"/>
  <c r="AY114" i="7" s="1" a="1"/>
  <c r="BZ114" i="7" s="1"/>
  <c r="U163" i="7" a="1"/>
  <c r="AY163" i="7" s="1" a="1"/>
  <c r="BZ163" i="7" s="1"/>
  <c r="U171" i="7" a="1"/>
  <c r="AY171" i="7" s="1" a="1"/>
  <c r="BZ171" i="7" s="1"/>
  <c r="U42" i="7" a="1"/>
  <c r="AY42" i="7" s="1" a="1"/>
  <c r="BZ42" i="7" s="1"/>
  <c r="U74" i="7" a="1"/>
  <c r="AY74" i="7" s="1" a="1"/>
  <c r="BZ74" i="7" s="1"/>
  <c r="U160" i="7" a="1"/>
  <c r="AY160" i="7" s="1" a="1"/>
  <c r="BZ160" i="7" s="1"/>
  <c r="U156" i="7" a="1"/>
  <c r="AY156" i="7" s="1" a="1"/>
  <c r="BZ156" i="7" s="1"/>
  <c r="U177" i="7" a="1"/>
  <c r="AY177" i="7" s="1" a="1"/>
  <c r="BZ177" i="7" s="1"/>
  <c r="U141" i="7" a="1"/>
  <c r="AY141" i="7" s="1" a="1"/>
  <c r="BZ141" i="7" s="1"/>
  <c r="U182" i="7" a="1"/>
  <c r="AY182" i="7" s="1" a="1"/>
  <c r="BZ182" i="7" s="1"/>
  <c r="U23" i="7" a="1"/>
  <c r="AY23" i="7" s="1" a="1"/>
  <c r="BZ23" i="7" s="1"/>
  <c r="U55" i="7" a="1"/>
  <c r="AY55" i="7" s="1" a="1"/>
  <c r="BZ55" i="7" s="1"/>
  <c r="U124" i="7" a="1"/>
  <c r="AY124" i="7" s="1" a="1"/>
  <c r="BZ124" i="7" s="1"/>
  <c r="U79" i="7" a="1"/>
  <c r="AY79" i="7" s="1" a="1"/>
  <c r="BZ79" i="7" s="1"/>
  <c r="U178" i="7" a="1"/>
  <c r="AY178" i="7" s="1" a="1"/>
  <c r="BZ178" i="7" s="1"/>
  <c r="U20" i="7" a="1"/>
  <c r="AY20" i="7" s="1" a="1"/>
  <c r="BZ20" i="7" s="1"/>
  <c r="U52" i="7" a="1"/>
  <c r="AY52" i="7" s="1" a="1"/>
  <c r="BZ52" i="7" s="1"/>
  <c r="U121" i="7" a="1"/>
  <c r="AY121" i="7" s="1" a="1"/>
  <c r="BZ121" i="7" s="1"/>
  <c r="U59" i="7" a="1"/>
  <c r="AY59" i="7" s="1" a="1"/>
  <c r="BZ59" i="7" s="1"/>
  <c r="U170" i="7" a="1"/>
  <c r="AY170" i="7" s="1" a="1"/>
  <c r="BZ170" i="7" s="1"/>
  <c r="U147" i="7" a="1"/>
  <c r="AY147" i="7" s="1" a="1"/>
  <c r="BZ147" i="7" s="1"/>
  <c r="U13" i="7" a="1"/>
  <c r="AY13" i="7" s="1" a="1"/>
  <c r="BZ13" i="7" s="1"/>
  <c r="U49" i="7" a="1"/>
  <c r="AY49" i="7" s="1" a="1"/>
  <c r="BZ49" i="7" s="1"/>
  <c r="U118" i="7" a="1"/>
  <c r="AY118" i="7" s="1" a="1"/>
  <c r="BZ118" i="7" s="1"/>
  <c r="U167" i="7" a="1"/>
  <c r="AY167" i="7" s="1" a="1"/>
  <c r="BZ167" i="7" s="1"/>
  <c r="U7" i="7" a="1"/>
  <c r="AY7" i="7" s="1" a="1"/>
  <c r="BZ7" i="7" s="1"/>
  <c r="U46" i="7" a="1"/>
  <c r="AY46" i="7" s="1" a="1"/>
  <c r="BZ46" i="7" s="1"/>
  <c r="U115" i="7" a="1"/>
  <c r="AY115" i="7" s="1" a="1"/>
  <c r="BZ115" i="7" s="1"/>
  <c r="U164" i="7" a="1"/>
  <c r="AY164" i="7" s="1" a="1"/>
  <c r="BZ164" i="7" s="1"/>
  <c r="U27" i="7" a="1"/>
  <c r="AY27" i="7" s="1" a="1"/>
  <c r="BZ27" i="7" s="1"/>
  <c r="U10" i="7" a="1"/>
  <c r="AY10" i="7" s="1" a="1"/>
  <c r="BZ10" i="7" s="1"/>
  <c r="U128" i="7" a="1"/>
  <c r="AY128" i="7" s="1" a="1"/>
  <c r="BZ128" i="7" s="1"/>
  <c r="U134" i="7" a="1"/>
  <c r="AY134" i="7" s="1" a="1"/>
  <c r="BZ134" i="7" s="1"/>
  <c r="U84" i="7" a="1"/>
  <c r="AY84" i="7" s="1" a="1"/>
  <c r="BZ84" i="7" s="1"/>
  <c r="U146" i="7" a="1"/>
  <c r="AY146" i="7" s="1" a="1"/>
  <c r="BZ146" i="7" s="1"/>
  <c r="U24" i="7" a="1"/>
  <c r="AY24" i="7" s="1" a="1"/>
  <c r="BZ24" i="7" s="1"/>
  <c r="U56" i="7" a="1"/>
  <c r="AY56" i="7" s="1" a="1"/>
  <c r="BZ56" i="7" s="1"/>
  <c r="U125" i="7" a="1"/>
  <c r="AY125" i="7" s="1" a="1"/>
  <c r="BZ125" i="7" s="1"/>
  <c r="U81" i="7" a="1"/>
  <c r="AY81" i="7" s="1" a="1"/>
  <c r="BZ81" i="7" s="1"/>
  <c r="U180" i="7" a="1"/>
  <c r="AY180" i="7" s="1" a="1"/>
  <c r="BZ180" i="7" s="1"/>
  <c r="U21" i="7" a="1"/>
  <c r="AY21" i="7" s="1" a="1"/>
  <c r="BZ21" i="7" s="1"/>
  <c r="U53" i="7" a="1"/>
  <c r="AY53" i="7" s="1" a="1"/>
  <c r="BZ53" i="7" s="1"/>
  <c r="U122" i="7" a="1"/>
  <c r="AY122" i="7" s="1" a="1"/>
  <c r="BZ122" i="7" s="1"/>
  <c r="U63" i="7" a="1"/>
  <c r="AY63" i="7" s="1" a="1"/>
  <c r="BZ63" i="7" s="1"/>
  <c r="U173" i="7" a="1"/>
  <c r="AY173" i="7" s="1" a="1"/>
  <c r="BZ173" i="7" s="1"/>
  <c r="U155" i="7" a="1"/>
  <c r="AY155" i="7" s="1" a="1"/>
  <c r="BZ155" i="7" s="1"/>
  <c r="U16" i="7" a="1"/>
  <c r="AY16" i="7" s="1" a="1"/>
  <c r="BZ16" i="7" s="1"/>
  <c r="U50" i="7" a="1"/>
  <c r="AY50" i="7" s="1" a="1"/>
  <c r="BZ50" i="7" s="1"/>
  <c r="U119" i="7" a="1"/>
  <c r="AY119" i="7" s="1" a="1"/>
  <c r="BZ119" i="7" s="1"/>
  <c r="U130" i="7" a="1"/>
  <c r="AY130" i="7" s="1" a="1"/>
  <c r="BZ130" i="7" s="1"/>
  <c r="U12" i="7" a="1"/>
  <c r="AY12" i="7" s="1" a="1"/>
  <c r="BZ12" i="7" s="1"/>
  <c r="U80" i="7" a="1"/>
  <c r="AY80" i="7" s="1" a="1"/>
  <c r="BZ80" i="7" s="1"/>
  <c r="I52" i="7" a="1"/>
  <c r="AM52" i="7" s="1" a="1"/>
  <c r="BN52" i="7" s="1"/>
  <c r="I88" i="7" a="1"/>
  <c r="AM88" i="7" s="1" a="1"/>
  <c r="BN88" i="7" s="1"/>
  <c r="I81" i="7" a="1"/>
  <c r="AM81" i="7" s="1" a="1"/>
  <c r="BN81" i="7" s="1"/>
  <c r="I150" i="7" a="1"/>
  <c r="AM150" i="7" s="1" a="1"/>
  <c r="BN150" i="7" s="1"/>
  <c r="I39" i="7" a="1"/>
  <c r="AM39" i="7" s="1" a="1"/>
  <c r="BN39" i="7" s="1"/>
  <c r="I30" i="7" a="1"/>
  <c r="AM30" i="7" s="1" a="1"/>
  <c r="BN30" i="7" s="1"/>
  <c r="I67" i="7" a="1"/>
  <c r="AM67" i="7" s="1" a="1"/>
  <c r="BN67" i="7" s="1"/>
  <c r="I89" i="7" a="1"/>
  <c r="AM89" i="7" s="1" a="1"/>
  <c r="BN89" i="7" s="1"/>
  <c r="I46" i="7" a="1"/>
  <c r="AM46" i="7" s="1" a="1"/>
  <c r="BN46" i="7" s="1"/>
  <c r="I118" i="7" a="1"/>
  <c r="AM118" i="7" s="1" a="1"/>
  <c r="BN118" i="7" s="1"/>
  <c r="I166" i="7" a="1"/>
  <c r="AM166" i="7" s="1" a="1"/>
  <c r="BN166" i="7" s="1"/>
  <c r="I21" i="7" a="1"/>
  <c r="AM21" i="7" s="1" a="1"/>
  <c r="BN21" i="7" s="1"/>
  <c r="I144" i="7" a="1"/>
  <c r="AM144" i="7" s="1" a="1"/>
  <c r="BN144" i="7" s="1"/>
  <c r="I27" i="7" a="1"/>
  <c r="AM27" i="7" s="1" a="1"/>
  <c r="BN27" i="7" s="1"/>
  <c r="I63" i="7" a="1"/>
  <c r="AM63" i="7" s="1" a="1"/>
  <c r="BN63" i="7" s="1"/>
  <c r="I11" i="7" a="1"/>
  <c r="AM11" i="7" s="1" a="1"/>
  <c r="BN11" i="7" s="1"/>
  <c r="I8" i="7" a="1"/>
  <c r="AM8" i="7" s="1" a="1"/>
  <c r="BN8" i="7" s="1"/>
  <c r="I157" i="7" a="1"/>
  <c r="AM157" i="7" s="1" a="1"/>
  <c r="BN157" i="7" s="1"/>
  <c r="I49" i="7" a="1"/>
  <c r="AM49" i="7" s="1" a="1"/>
  <c r="BN49" i="7" s="1"/>
  <c r="I110" i="7" a="1"/>
  <c r="AM110" i="7" s="1" a="1"/>
  <c r="BN110" i="7" s="1"/>
  <c r="I56" i="7" a="1"/>
  <c r="AM56" i="7" s="1" a="1"/>
  <c r="BN56" i="7" s="1"/>
  <c r="I92" i="7" a="1"/>
  <c r="AM92" i="7" s="1" a="1"/>
  <c r="BN92" i="7" s="1"/>
  <c r="I135" i="7" a="1"/>
  <c r="AM135" i="7" s="1" a="1"/>
  <c r="BN135" i="7" s="1"/>
  <c r="I154" i="7" a="1"/>
  <c r="AM154" i="7" s="1" a="1"/>
  <c r="BN154" i="7" s="1"/>
  <c r="I33" i="7" a="1"/>
  <c r="AM33" i="7" s="1" a="1"/>
  <c r="BN33" i="7" s="1"/>
  <c r="I60" i="7" a="1"/>
  <c r="AM60" i="7" s="1" a="1"/>
  <c r="BN60" i="7" s="1"/>
  <c r="I177" i="7" a="1"/>
  <c r="AM177" i="7" s="1" a="1"/>
  <c r="BN177" i="7" s="1"/>
  <c r="I72" i="7" a="1"/>
  <c r="AM72" i="7" s="1" a="1"/>
  <c r="BN72" i="7" s="1"/>
  <c r="I94" i="7" a="1"/>
  <c r="AM94" i="7" s="1" a="1"/>
  <c r="BN94" i="7" s="1"/>
  <c r="I99" i="7" a="1"/>
  <c r="AM99" i="7" s="1" a="1"/>
  <c r="BN99" i="7" s="1"/>
  <c r="I122" i="7" a="1"/>
  <c r="AM122" i="7" s="1" a="1"/>
  <c r="BN122" i="7" s="1"/>
  <c r="I134" i="7" a="1"/>
  <c r="AM134" i="7" s="1" a="1"/>
  <c r="BN134" i="7" s="1"/>
  <c r="I79" i="7" a="1"/>
  <c r="AM79" i="7" s="1" a="1"/>
  <c r="BN79" i="7" s="1"/>
  <c r="I148" i="7" a="1"/>
  <c r="AM148" i="7" s="1" a="1"/>
  <c r="BN148" i="7" s="1"/>
  <c r="I35" i="7" a="1"/>
  <c r="AM35" i="7" s="1" a="1"/>
  <c r="BN35" i="7" s="1"/>
  <c r="I104" i="7" a="1"/>
  <c r="AM104" i="7" s="1" a="1"/>
  <c r="BN104" i="7" s="1"/>
  <c r="I178" i="7" a="1"/>
  <c r="AM178" i="7" s="1" a="1"/>
  <c r="BN178" i="7" s="1"/>
  <c r="I32" i="7" a="1"/>
  <c r="AM32" i="7" s="1" a="1"/>
  <c r="BN32" i="7" s="1"/>
  <c r="I42" i="7" a="1"/>
  <c r="AM42" i="7" s="1" a="1"/>
  <c r="BN42" i="7" s="1"/>
  <c r="I18" i="7" a="1"/>
  <c r="AM18" i="7" s="1" a="1"/>
  <c r="BN18" i="7" s="1"/>
  <c r="I116" i="7" a="1"/>
  <c r="AM116" i="7" s="1" a="1"/>
  <c r="BN116" i="7" s="1"/>
  <c r="I185" i="7" a="1"/>
  <c r="AM185" i="7" s="1" a="1"/>
  <c r="BN185" i="7" s="1"/>
  <c r="I26" i="7" a="1"/>
  <c r="AM26" i="7" s="1" a="1"/>
  <c r="BN26" i="7" s="1"/>
  <c r="I25" i="7" a="1"/>
  <c r="AM25" i="7" s="1" a="1"/>
  <c r="BN25" i="7" s="1"/>
  <c r="I13" i="7" a="1"/>
  <c r="AM13" i="7" s="1" a="1"/>
  <c r="BN13" i="7" s="1"/>
  <c r="I34" i="7" a="1"/>
  <c r="AM34" i="7" s="1" a="1"/>
  <c r="BN34" i="7" s="1"/>
  <c r="I158" i="7" a="1"/>
  <c r="AM158" i="7" s="1" a="1"/>
  <c r="BN158" i="7" s="1"/>
  <c r="I113" i="7" a="1"/>
  <c r="AM113" i="7" s="1" a="1"/>
  <c r="BN113" i="7" s="1"/>
  <c r="I182" i="7" a="1"/>
  <c r="AM182" i="7" s="1" a="1"/>
  <c r="BN182" i="7" s="1"/>
  <c r="I53" i="7" a="1"/>
  <c r="AM53" i="7" s="1" a="1"/>
  <c r="BN53" i="7" s="1"/>
  <c r="I139" i="7" a="1"/>
  <c r="AM139" i="7" s="1" a="1"/>
  <c r="BN139" i="7" s="1"/>
  <c r="I103" i="7" a="1"/>
  <c r="AM103" i="7" s="1" a="1"/>
  <c r="BN103" i="7" s="1"/>
  <c r="I126" i="7" a="1"/>
  <c r="AM126" i="7" s="1" a="1"/>
  <c r="BN126" i="7" s="1"/>
  <c r="I112" i="7" a="1"/>
  <c r="AM112" i="7" s="1" a="1"/>
  <c r="BN112" i="7" s="1"/>
  <c r="I111" i="7" a="1"/>
  <c r="AM111" i="7" s="1" a="1"/>
  <c r="BN111" i="7" s="1"/>
  <c r="I84" i="7" a="1"/>
  <c r="AM84" i="7" s="1" a="1"/>
  <c r="BN84" i="7" s="1"/>
  <c r="I152" i="7" a="1"/>
  <c r="AM152" i="7" s="1" a="1"/>
  <c r="BN152" i="7" s="1"/>
  <c r="I43" i="7" a="1"/>
  <c r="AM43" i="7" s="1" a="1"/>
  <c r="BN43" i="7" s="1"/>
  <c r="I22" i="7" a="1"/>
  <c r="AM22" i="7" s="1" a="1"/>
  <c r="BN22" i="7" s="1"/>
  <c r="I170" i="7" a="1"/>
  <c r="AM170" i="7" s="1" a="1"/>
  <c r="BN170" i="7" s="1"/>
  <c r="I70" i="7" a="1"/>
  <c r="AM70" i="7" s="1" a="1"/>
  <c r="BN70" i="7" s="1"/>
  <c r="I91" i="7" a="1"/>
  <c r="AM91" i="7" s="1" a="1"/>
  <c r="BN91" i="7" s="1"/>
  <c r="I50" i="7" a="1"/>
  <c r="AM50" i="7" s="1" a="1"/>
  <c r="BN50" i="7" s="1"/>
  <c r="I120" i="7" a="1"/>
  <c r="AM120" i="7" s="1" a="1"/>
  <c r="BN120" i="7" s="1"/>
  <c r="I172" i="7" a="1"/>
  <c r="AM172" i="7" s="1" a="1"/>
  <c r="BN172" i="7" s="1"/>
  <c r="I7" i="7" a="1"/>
  <c r="AM7" i="7" s="1" a="1"/>
  <c r="BN7" i="7" s="1"/>
  <c r="I78" i="7" a="1"/>
  <c r="AM78" i="7" s="1" a="1"/>
  <c r="BN78" i="7" s="1"/>
  <c r="I66" i="7" a="1"/>
  <c r="AM66" i="7" s="1" a="1"/>
  <c r="BN66" i="7" s="1"/>
  <c r="I87" i="7" a="1"/>
  <c r="AM87" i="7" s="1" a="1"/>
  <c r="BN87" i="7" s="1"/>
  <c r="I44" i="7" a="1"/>
  <c r="AM44" i="7" s="1" a="1"/>
  <c r="BN44" i="7" s="1"/>
  <c r="I117" i="7" a="1"/>
  <c r="AM117" i="7" s="1" a="1"/>
  <c r="BN117" i="7" s="1"/>
  <c r="I164" i="7" a="1"/>
  <c r="AM164" i="7" s="1" a="1"/>
  <c r="BN164" i="7" s="1"/>
  <c r="I58" i="7" a="1"/>
  <c r="AM58" i="7" s="1" a="1"/>
  <c r="BN58" i="7" s="1"/>
  <c r="I143" i="7" a="1"/>
  <c r="AM143" i="7" s="1" a="1"/>
  <c r="BN143" i="7" s="1"/>
  <c r="I23" i="7" a="1"/>
  <c r="AM23" i="7" s="1" a="1"/>
  <c r="BN23" i="7" s="1"/>
  <c r="I59" i="7" a="1"/>
  <c r="AM59" i="7" s="1" a="1"/>
  <c r="BN59" i="7" s="1"/>
  <c r="I175" i="7" a="1"/>
  <c r="AM175" i="7" s="1" a="1"/>
  <c r="BN175" i="7" s="1"/>
  <c r="I9" i="7" a="1"/>
  <c r="AM9" i="7" s="1" a="1"/>
  <c r="BN9" i="7" s="1"/>
  <c r="I137" i="7" a="1"/>
  <c r="AM137" i="7" s="1" a="1"/>
  <c r="BN137" i="7" s="1"/>
  <c r="I156" i="7" a="1"/>
  <c r="AM156" i="7" s="1" a="1"/>
  <c r="BN156" i="7" s="1"/>
  <c r="I47" i="7" a="1"/>
  <c r="AM47" i="7" s="1" a="1"/>
  <c r="BN47" i="7" s="1"/>
  <c r="I105" i="7" a="1"/>
  <c r="AM105" i="7" s="1" a="1"/>
  <c r="BN105" i="7" s="1"/>
  <c r="I181" i="7" a="1"/>
  <c r="AM181" i="7" s="1" a="1"/>
  <c r="BN181" i="7" s="1"/>
  <c r="I75" i="7" a="1"/>
  <c r="AM75" i="7" s="1" a="1"/>
  <c r="BN75" i="7" s="1"/>
  <c r="I96" i="7" a="1"/>
  <c r="AM96" i="7" s="1" a="1"/>
  <c r="BN96" i="7" s="1"/>
  <c r="I101" i="7" a="1"/>
  <c r="AM101" i="7" s="1" a="1"/>
  <c r="BN101" i="7" s="1"/>
  <c r="I124" i="7" a="1"/>
  <c r="AM124" i="7" s="1" a="1"/>
  <c r="BN124" i="7" s="1"/>
  <c r="I165" i="7" a="1"/>
  <c r="AM165" i="7" s="1" a="1"/>
  <c r="BN165" i="7" s="1"/>
  <c r="I138" i="7" a="1"/>
  <c r="AM138" i="7" s="1" a="1"/>
  <c r="BN138" i="7" s="1"/>
  <c r="I142" i="7" a="1"/>
  <c r="AM142" i="7" s="1" a="1"/>
  <c r="BN142" i="7" s="1"/>
  <c r="I129" i="7" a="1"/>
  <c r="AM129" i="7" s="1" a="1"/>
  <c r="BN129" i="7" s="1"/>
  <c r="I163" i="7" a="1"/>
  <c r="AM163" i="7" s="1" a="1"/>
  <c r="BN163" i="7" s="1"/>
  <c r="I174" i="7" a="1"/>
  <c r="AM174" i="7" s="1" a="1"/>
  <c r="BN174" i="7" s="1"/>
  <c r="I136" i="7" a="1"/>
  <c r="AM136" i="7" s="1" a="1"/>
  <c r="BN136" i="7" s="1"/>
  <c r="I45" i="7" a="1"/>
  <c r="AM45" i="7" s="1" a="1"/>
  <c r="BN45" i="7" s="1"/>
  <c r="I179" i="7" a="1"/>
  <c r="AM179" i="7" s="1" a="1"/>
  <c r="BN179" i="7" s="1"/>
  <c r="I74" i="7" a="1"/>
  <c r="AM74" i="7" s="1" a="1"/>
  <c r="BN74" i="7" s="1"/>
  <c r="I100" i="7" a="1"/>
  <c r="AM100" i="7" s="1" a="1"/>
  <c r="BN100" i="7" s="1"/>
  <c r="I162" i="7" a="1"/>
  <c r="AM162" i="7" s="1" a="1"/>
  <c r="BN162" i="7" s="1"/>
  <c r="I107" i="7" a="1"/>
  <c r="AM107" i="7" s="1" a="1"/>
  <c r="BN107" i="7" s="1"/>
  <c r="I149" i="7" a="1"/>
  <c r="AM149" i="7" s="1" a="1"/>
  <c r="BN149" i="7" s="1"/>
  <c r="I106" i="7" a="1"/>
  <c r="AM106" i="7" s="1" a="1"/>
  <c r="BN106" i="7" s="1"/>
  <c r="I180" i="7" a="1"/>
  <c r="AM180" i="7" s="1" a="1"/>
  <c r="BN180" i="7" s="1"/>
  <c r="I38" i="7" a="1"/>
  <c r="AM38" i="7" s="1" a="1"/>
  <c r="BN38" i="7" s="1"/>
  <c r="I146" i="7" a="1"/>
  <c r="AM146" i="7" s="1" a="1"/>
  <c r="BN146" i="7" s="1"/>
  <c r="I133" i="7" a="1"/>
  <c r="AM133" i="7" s="1" a="1"/>
  <c r="BN133" i="7" s="1"/>
  <c r="I36" i="7" a="1"/>
  <c r="AM36" i="7" s="1" a="1"/>
  <c r="BN36" i="7" s="1"/>
  <c r="I114" i="7" a="1"/>
  <c r="AM114" i="7" s="1" a="1"/>
  <c r="BN114" i="7" s="1"/>
  <c r="I54" i="7" a="1"/>
  <c r="AM54" i="7" s="1" a="1"/>
  <c r="BN54" i="7" s="1"/>
  <c r="I20" i="7" a="1"/>
  <c r="AM20" i="7" s="1" a="1"/>
  <c r="BN20" i="7" s="1"/>
  <c r="I153" i="7" a="1"/>
  <c r="AM153" i="7" s="1" a="1"/>
  <c r="BN153" i="7" s="1"/>
  <c r="I61" i="7" a="1"/>
  <c r="AM61" i="7" s="1" a="1"/>
  <c r="BN61" i="7" s="1"/>
  <c r="I15" i="7" a="1"/>
  <c r="AM15" i="7" s="1" a="1"/>
  <c r="BN15" i="7" s="1"/>
  <c r="I71" i="7" a="1"/>
  <c r="AM71" i="7" s="1" a="1"/>
  <c r="BN71" i="7" s="1"/>
  <c r="I98" i="7" a="1"/>
  <c r="AM98" i="7" s="1" a="1"/>
  <c r="BN98" i="7" s="1"/>
  <c r="I130" i="7" a="1"/>
  <c r="AM130" i="7" s="1" a="1"/>
  <c r="BN130" i="7" s="1"/>
  <c r="I147" i="7" a="1"/>
  <c r="AM147" i="7" s="1" a="1"/>
  <c r="BN147" i="7" s="1"/>
  <c r="I62" i="7" a="1"/>
  <c r="AM62" i="7" s="1" a="1"/>
  <c r="BN62" i="7" s="1"/>
  <c r="I176" i="7" a="1"/>
  <c r="AM176" i="7" s="1" a="1"/>
  <c r="BN176" i="7" s="1"/>
  <c r="I40" i="7" a="1"/>
  <c r="AM40" i="7" s="1" a="1"/>
  <c r="BN40" i="7" s="1"/>
  <c r="I115" i="7" a="1"/>
  <c r="AM115" i="7" s="1" a="1"/>
  <c r="BN115" i="7" s="1"/>
  <c r="I55" i="7" a="1"/>
  <c r="AM55" i="7" s="1" a="1"/>
  <c r="BN55" i="7" s="1"/>
  <c r="I24" i="7" a="1"/>
  <c r="AM24" i="7" s="1" a="1"/>
  <c r="BN24" i="7" s="1"/>
  <c r="I6" i="7" a="1"/>
  <c r="I82" i="7" a="1"/>
  <c r="AM82" i="7" s="1" a="1"/>
  <c r="BN82" i="7" s="1"/>
  <c r="I93" i="7" a="1"/>
  <c r="AM93" i="7" s="1" a="1"/>
  <c r="BN93" i="7" s="1"/>
  <c r="I121" i="7" a="1"/>
  <c r="AM121" i="7" s="1" a="1"/>
  <c r="BN121" i="7" s="1"/>
  <c r="I77" i="7" a="1"/>
  <c r="AM77" i="7" s="1" a="1"/>
  <c r="BN77" i="7" s="1"/>
  <c r="I19" i="7" a="1"/>
  <c r="AM19" i="7" s="1" a="1"/>
  <c r="BN19" i="7" s="1"/>
  <c r="I167" i="7" a="1"/>
  <c r="AM167" i="7" s="1" a="1"/>
  <c r="BN167" i="7" s="1"/>
  <c r="I14" i="7" a="1"/>
  <c r="AM14" i="7" s="1" a="1"/>
  <c r="BN14" i="7" s="1"/>
  <c r="I160" i="7" a="1"/>
  <c r="AM160" i="7" s="1" a="1"/>
  <c r="BN160" i="7" s="1"/>
  <c r="I184" i="7" a="1"/>
  <c r="AM184" i="7" s="1" a="1"/>
  <c r="BN184" i="7" s="1"/>
  <c r="I141" i="7" a="1"/>
  <c r="AM141" i="7" s="1" a="1"/>
  <c r="BN141" i="7" s="1"/>
  <c r="I128" i="7" a="1"/>
  <c r="AM128" i="7" s="1" a="1"/>
  <c r="BN128" i="7" s="1"/>
  <c r="I161" i="7" a="1"/>
  <c r="AM161" i="7" s="1" a="1"/>
  <c r="BN161" i="7" s="1"/>
  <c r="I171" i="7" a="1"/>
  <c r="AM171" i="7" s="1" a="1"/>
  <c r="BN171" i="7" s="1"/>
  <c r="I65" i="7" a="1"/>
  <c r="AM65" i="7" s="1" a="1"/>
  <c r="BN65" i="7" s="1"/>
  <c r="I102" i="7" a="1"/>
  <c r="AM102" i="7" s="1" a="1"/>
  <c r="BN102" i="7" s="1"/>
  <c r="I151" i="7" a="1"/>
  <c r="AM151" i="7" s="1" a="1"/>
  <c r="BN151" i="7" s="1"/>
  <c r="I90" i="7" a="1"/>
  <c r="AM90" i="7" s="1" a="1"/>
  <c r="BN90" i="7" s="1"/>
  <c r="I169" i="7" a="1"/>
  <c r="AM169" i="7" s="1" a="1"/>
  <c r="BN169" i="7" s="1"/>
  <c r="I29" i="7" a="1"/>
  <c r="AM29" i="7" s="1" a="1"/>
  <c r="BN29" i="7" s="1"/>
  <c r="I31" i="7" a="1"/>
  <c r="AM31" i="7" s="1" a="1"/>
  <c r="BN31" i="7" s="1"/>
  <c r="I69" i="7" a="1"/>
  <c r="AM69" i="7" s="1" a="1"/>
  <c r="BN69" i="7" s="1"/>
  <c r="I28" i="7" a="1"/>
  <c r="AM28" i="7" s="1" a="1"/>
  <c r="BN28" i="7" s="1"/>
  <c r="I155" i="7" a="1"/>
  <c r="AM155" i="7" s="1" a="1"/>
  <c r="BN155" i="7" s="1"/>
  <c r="I95" i="7" a="1"/>
  <c r="AM95" i="7" s="1" a="1"/>
  <c r="BN95" i="7" s="1"/>
  <c r="I80" i="7" a="1"/>
  <c r="AM80" i="7" s="1" a="1"/>
  <c r="BN80" i="7" s="1"/>
  <c r="I119" i="7" a="1"/>
  <c r="AM119" i="7" s="1" a="1"/>
  <c r="BN119" i="7" s="1"/>
  <c r="I73" i="7" a="1"/>
  <c r="AM73" i="7" s="1" a="1"/>
  <c r="BN73" i="7" s="1"/>
  <c r="I12" i="7" a="1"/>
  <c r="AM12" i="7" s="1" a="1"/>
  <c r="BN12" i="7" s="1"/>
  <c r="I159" i="7" a="1"/>
  <c r="AM159" i="7" s="1" a="1"/>
  <c r="BN159" i="7" s="1"/>
  <c r="I140" i="7" a="1"/>
  <c r="AM140" i="7" s="1" a="1"/>
  <c r="BN140" i="7" s="1"/>
  <c r="I132" i="7" a="1"/>
  <c r="AM132" i="7" s="1" a="1"/>
  <c r="BN132" i="7" s="1"/>
  <c r="I85" i="7" a="1"/>
  <c r="AM85" i="7" s="1" a="1"/>
  <c r="BN85" i="7" s="1"/>
  <c r="I86" i="7" a="1"/>
  <c r="AM86" i="7" s="1" a="1"/>
  <c r="BN86" i="7" s="1"/>
  <c r="I125" i="7" a="1"/>
  <c r="AM125" i="7" s="1" a="1"/>
  <c r="BN125" i="7" s="1"/>
  <c r="I41" i="7" a="1"/>
  <c r="AM41" i="7" s="1" a="1"/>
  <c r="BN41" i="7" s="1"/>
  <c r="I48" i="7" a="1"/>
  <c r="AM48" i="7" s="1" a="1"/>
  <c r="BN48" i="7" s="1"/>
  <c r="I145" i="7" a="1"/>
  <c r="AM145" i="7" s="1" a="1"/>
  <c r="BN145" i="7" s="1"/>
  <c r="I51" i="7" a="1"/>
  <c r="AM51" i="7" s="1" a="1"/>
  <c r="BN51" i="7" s="1"/>
  <c r="I108" i="7" a="1"/>
  <c r="AM108" i="7" s="1" a="1"/>
  <c r="BN108" i="7" s="1"/>
  <c r="I57" i="7" a="1"/>
  <c r="AM57" i="7" s="1" a="1"/>
  <c r="BN57" i="7" s="1"/>
  <c r="I16" i="7" a="1"/>
  <c r="AM16" i="7" s="1" a="1"/>
  <c r="BN16" i="7" s="1"/>
  <c r="I64" i="7" a="1"/>
  <c r="AM64" i="7" s="1" a="1"/>
  <c r="BN64" i="7" s="1"/>
  <c r="I123" i="7" a="1"/>
  <c r="AM123" i="7" s="1" a="1"/>
  <c r="BN123" i="7" s="1"/>
  <c r="I37" i="7" a="1"/>
  <c r="AM37" i="7" s="1" a="1"/>
  <c r="BN37" i="7" s="1"/>
  <c r="I76" i="7" a="1"/>
  <c r="AM76" i="7" s="1" a="1"/>
  <c r="BN76" i="7" s="1"/>
  <c r="I10" i="7" a="1"/>
  <c r="AM10" i="7" s="1" a="1"/>
  <c r="BN10" i="7" s="1"/>
  <c r="I183" i="7" a="1"/>
  <c r="AM183" i="7" s="1" a="1"/>
  <c r="BN183" i="7" s="1"/>
  <c r="I127" i="7" a="1"/>
  <c r="AM127" i="7" s="1" a="1"/>
  <c r="BN127" i="7" s="1"/>
  <c r="I168" i="7" a="1"/>
  <c r="AM168" i="7" s="1" a="1"/>
  <c r="BN168" i="7" s="1"/>
  <c r="I17" i="7" a="1"/>
  <c r="AM17" i="7" s="1" a="1"/>
  <c r="BN17" i="7" s="1"/>
  <c r="I173" i="7" a="1"/>
  <c r="AM173" i="7" s="1" a="1"/>
  <c r="BN173" i="7" s="1"/>
  <c r="I97" i="7" a="1"/>
  <c r="AM97" i="7" s="1" a="1"/>
  <c r="BN97" i="7" s="1"/>
  <c r="I109" i="7" a="1"/>
  <c r="AM109" i="7" s="1" a="1"/>
  <c r="BN109" i="7" s="1"/>
  <c r="I83" i="7" a="1"/>
  <c r="AM83" i="7" s="1" a="1"/>
  <c r="BN83" i="7" s="1"/>
  <c r="I68" i="7" a="1"/>
  <c r="AM68" i="7" s="1" a="1"/>
  <c r="BN68" i="7" s="1"/>
  <c r="I131" i="7" a="1"/>
  <c r="AM131" i="7" s="1" a="1"/>
  <c r="BN131" i="7" s="1"/>
  <c r="M29" i="7" a="1"/>
  <c r="AQ29" i="7" s="1" a="1"/>
  <c r="BR29" i="7" s="1"/>
  <c r="M13" i="7" a="1"/>
  <c r="AQ13" i="7" s="1" a="1"/>
  <c r="BR13" i="7" s="1"/>
  <c r="M129" i="7" a="1"/>
  <c r="AQ129" i="7" s="1" a="1"/>
  <c r="BR129" i="7" s="1"/>
  <c r="M82" i="7" a="1"/>
  <c r="AQ82" i="7" s="1" a="1"/>
  <c r="BR82" i="7" s="1"/>
  <c r="M181" i="7" a="1"/>
  <c r="AQ181" i="7" s="1" a="1"/>
  <c r="BR181" i="7" s="1"/>
  <c r="M30" i="7" a="1"/>
  <c r="AQ30" i="7" s="1" a="1"/>
  <c r="BR30" i="7" s="1"/>
  <c r="M59" i="7" a="1"/>
  <c r="AQ59" i="7" s="1" a="1"/>
  <c r="BR59" i="7" s="1"/>
  <c r="M11" i="7" a="1"/>
  <c r="AQ11" i="7" s="1" a="1"/>
  <c r="BR11" i="7" s="1"/>
  <c r="M84" i="7" a="1"/>
  <c r="AQ84" i="7" s="1" a="1"/>
  <c r="BR84" i="7" s="1"/>
  <c r="M27" i="7" a="1"/>
  <c r="AQ27" i="7" s="1" a="1"/>
  <c r="BR27" i="7" s="1"/>
  <c r="M58" i="7" a="1"/>
  <c r="AQ58" i="7" s="1" a="1"/>
  <c r="BR58" i="7" s="1"/>
  <c r="M127" i="7" a="1"/>
  <c r="AQ127" i="7" s="1" a="1"/>
  <c r="BR127" i="7" s="1"/>
  <c r="M78" i="7" a="1"/>
  <c r="AQ78" i="7" s="1" a="1"/>
  <c r="BR78" i="7" s="1"/>
  <c r="M175" i="7" a="1"/>
  <c r="AQ175" i="7" s="1" a="1"/>
  <c r="BR175" i="7" s="1"/>
  <c r="M17" i="7" a="1"/>
  <c r="AQ17" i="7" s="1" a="1"/>
  <c r="BR17" i="7" s="1"/>
  <c r="M107" i="7" a="1"/>
  <c r="AQ107" i="7" s="1" a="1"/>
  <c r="BR107" i="7" s="1"/>
  <c r="M66" i="7" a="1"/>
  <c r="AQ66" i="7" s="1" a="1"/>
  <c r="BR66" i="7" s="1"/>
  <c r="M137" i="7" a="1"/>
  <c r="AQ137" i="7" s="1" a="1"/>
  <c r="BR137" i="7" s="1"/>
  <c r="M173" i="7" a="1"/>
  <c r="AQ173" i="7" s="1" a="1"/>
  <c r="BR173" i="7" s="1"/>
  <c r="M34" i="7" a="1"/>
  <c r="AQ34" i="7" s="1" a="1"/>
  <c r="BR34" i="7" s="1"/>
  <c r="M108" i="7" a="1"/>
  <c r="AQ108" i="7" s="1" a="1"/>
  <c r="BR108" i="7" s="1"/>
  <c r="M68" i="7" a="1"/>
  <c r="AQ68" i="7" s="1" a="1"/>
  <c r="BR68" i="7" s="1"/>
  <c r="M88" i="7" a="1"/>
  <c r="AQ88" i="7" s="1" a="1"/>
  <c r="BR88" i="7" s="1"/>
  <c r="M37" i="7" a="1"/>
  <c r="AQ37" i="7" s="1" a="1"/>
  <c r="BR37" i="7" s="1"/>
  <c r="M110" i="7" a="1"/>
  <c r="AQ110" i="7" s="1" a="1"/>
  <c r="BR110" i="7" s="1"/>
  <c r="M74" i="7" a="1"/>
  <c r="AQ74" i="7" s="1" a="1"/>
  <c r="BR74" i="7" s="1"/>
  <c r="M132" i="7" a="1"/>
  <c r="AQ132" i="7" s="1" a="1"/>
  <c r="BR132" i="7" s="1"/>
  <c r="M149" i="7" a="1"/>
  <c r="AQ149" i="7" s="1" a="1"/>
  <c r="BR149" i="7" s="1"/>
  <c r="M38" i="7" a="1"/>
  <c r="AQ38" i="7" s="1" a="1"/>
  <c r="BR38" i="7" s="1"/>
  <c r="M111" i="7" a="1"/>
  <c r="AQ111" i="7" s="1" a="1"/>
  <c r="BR111" i="7" s="1"/>
  <c r="M98" i="7" a="1"/>
  <c r="AQ98" i="7" s="1" a="1"/>
  <c r="BR98" i="7" s="1"/>
  <c r="M134" i="7" a="1"/>
  <c r="AQ134" i="7" s="1" a="1"/>
  <c r="BR134" i="7" s="1"/>
  <c r="M41" i="7" a="1"/>
  <c r="AQ41" i="7" s="1" a="1"/>
  <c r="BR41" i="7" s="1"/>
  <c r="M69" i="7" a="1"/>
  <c r="AQ69" i="7" s="1" a="1"/>
  <c r="BR69" i="7" s="1"/>
  <c r="M101" i="7" a="1"/>
  <c r="AQ101" i="7" s="1" a="1"/>
  <c r="BR101" i="7" s="1"/>
  <c r="M90" i="7" a="1"/>
  <c r="AQ90" i="7" s="1" a="1"/>
  <c r="BR90" i="7" s="1"/>
  <c r="M97" i="7" a="1"/>
  <c r="AQ97" i="7" s="1" a="1"/>
  <c r="BR97" i="7" s="1"/>
  <c r="M148" i="7" a="1"/>
  <c r="AQ148" i="7" s="1" a="1"/>
  <c r="BR148" i="7" s="1"/>
  <c r="M42" i="7" a="1"/>
  <c r="AQ42" i="7" s="1" a="1"/>
  <c r="BR42" i="7" s="1"/>
  <c r="M71" i="7" a="1"/>
  <c r="AQ71" i="7" s="1" a="1"/>
  <c r="BR71" i="7" s="1"/>
  <c r="M52" i="7" a="1"/>
  <c r="AQ52" i="7" s="1" a="1"/>
  <c r="BR52" i="7" s="1"/>
  <c r="M131" i="7" a="1"/>
  <c r="AQ131" i="7" s="1" a="1"/>
  <c r="BR131" i="7" s="1"/>
  <c r="M157" i="7" a="1"/>
  <c r="AQ157" i="7" s="1" a="1"/>
  <c r="BR157" i="7" s="1"/>
  <c r="M22" i="7" a="1"/>
  <c r="AQ22" i="7" s="1" a="1"/>
  <c r="BR22" i="7" s="1"/>
  <c r="M122" i="7" a="1"/>
  <c r="AQ122" i="7" s="1" a="1"/>
  <c r="BR122" i="7" s="1"/>
  <c r="M151" i="7" a="1"/>
  <c r="AQ151" i="7" s="1" a="1"/>
  <c r="BR151" i="7" s="1"/>
  <c r="M154" i="7" a="1"/>
  <c r="AQ154" i="7" s="1" a="1"/>
  <c r="BR154" i="7" s="1"/>
  <c r="M150" i="7" a="1"/>
  <c r="AQ150" i="7" s="1" a="1"/>
  <c r="BR150" i="7" s="1"/>
  <c r="M35" i="7" a="1"/>
  <c r="AQ35" i="7" s="1" a="1"/>
  <c r="BR35" i="7" s="1"/>
  <c r="M112" i="7" a="1"/>
  <c r="AQ112" i="7" s="1" a="1"/>
  <c r="BR112" i="7" s="1"/>
  <c r="M103" i="7" a="1"/>
  <c r="AQ103" i="7" s="1" a="1"/>
  <c r="BR103" i="7" s="1"/>
  <c r="M155" i="7" a="1"/>
  <c r="AQ155" i="7" s="1" a="1"/>
  <c r="BR155" i="7" s="1"/>
  <c r="M6" i="7" a="1"/>
  <c r="M144" i="7" a="1"/>
  <c r="AQ144" i="7" s="1" a="1"/>
  <c r="BR144" i="7" s="1"/>
  <c r="M8" i="7" a="1"/>
  <c r="AQ8" i="7" s="1" a="1"/>
  <c r="BR8" i="7" s="1"/>
  <c r="M47" i="7" a="1"/>
  <c r="AQ47" i="7" s="1" a="1"/>
  <c r="BR47" i="7" s="1"/>
  <c r="M116" i="7" a="1"/>
  <c r="AQ116" i="7" s="1" a="1"/>
  <c r="BR116" i="7" s="1"/>
  <c r="M163" i="7" a="1"/>
  <c r="AQ163" i="7" s="1" a="1"/>
  <c r="BR163" i="7" s="1"/>
  <c r="M174" i="7" a="1"/>
  <c r="AQ174" i="7" s="1" a="1"/>
  <c r="BR174" i="7" s="1"/>
  <c r="M172" i="7" a="1"/>
  <c r="AQ172" i="7" s="1" a="1"/>
  <c r="BR172" i="7" s="1"/>
  <c r="M185" i="7" a="1"/>
  <c r="AQ185" i="7" s="1" a="1"/>
  <c r="BR185" i="7" s="1"/>
  <c r="M56" i="7" a="1"/>
  <c r="AQ56" i="7" s="1" a="1"/>
  <c r="BR56" i="7" s="1"/>
  <c r="M62" i="7" a="1"/>
  <c r="AQ62" i="7" s="1" a="1"/>
  <c r="BR62" i="7" s="1"/>
  <c r="M142" i="7" a="1"/>
  <c r="AQ142" i="7" s="1" a="1"/>
  <c r="BR142" i="7" s="1"/>
  <c r="M26" i="7" a="1"/>
  <c r="AQ26" i="7" s="1" a="1"/>
  <c r="BR26" i="7" s="1"/>
  <c r="M126" i="7" a="1"/>
  <c r="AQ126" i="7" s="1" a="1"/>
  <c r="BR126" i="7" s="1"/>
  <c r="M39" i="7" a="1"/>
  <c r="AQ39" i="7" s="1" a="1"/>
  <c r="BR39" i="7" s="1"/>
  <c r="M73" i="7" a="1"/>
  <c r="AQ73" i="7" s="1" a="1"/>
  <c r="BR73" i="7" s="1"/>
  <c r="M162" i="7" a="1"/>
  <c r="AQ162" i="7" s="1" a="1"/>
  <c r="BR162" i="7" s="1"/>
  <c r="M176" i="7" a="1"/>
  <c r="AQ176" i="7" s="1" a="1"/>
  <c r="BR176" i="7" s="1"/>
  <c r="M20" i="7" a="1"/>
  <c r="AQ20" i="7" s="1" a="1"/>
  <c r="BR20" i="7" s="1"/>
  <c r="M51" i="7" a="1"/>
  <c r="AQ51" i="7" s="1" a="1"/>
  <c r="BR51" i="7" s="1"/>
  <c r="M120" i="7" a="1"/>
  <c r="AQ120" i="7" s="1" a="1"/>
  <c r="BR120" i="7" s="1"/>
  <c r="M167" i="7" a="1"/>
  <c r="AQ167" i="7" s="1" a="1"/>
  <c r="BR167" i="7" s="1"/>
  <c r="M138" i="7" a="1"/>
  <c r="AQ138" i="7" s="1" a="1"/>
  <c r="BR138" i="7" s="1"/>
  <c r="M113" i="7" a="1"/>
  <c r="AQ113" i="7" s="1" a="1"/>
  <c r="BR113" i="7" s="1"/>
  <c r="M147" i="7" a="1"/>
  <c r="AQ147" i="7" s="1" a="1"/>
  <c r="BR147" i="7" s="1"/>
  <c r="M145" i="7" a="1"/>
  <c r="AQ145" i="7" s="1" a="1"/>
  <c r="BR145" i="7" s="1"/>
  <c r="M45" i="7" a="1"/>
  <c r="AQ45" i="7" s="1" a="1"/>
  <c r="BR45" i="7" s="1"/>
  <c r="M102" i="7" a="1"/>
  <c r="AQ102" i="7" s="1" a="1"/>
  <c r="BR102" i="7" s="1"/>
  <c r="M43" i="7" a="1"/>
  <c r="AQ43" i="7" s="1" a="1"/>
  <c r="BR43" i="7" s="1"/>
  <c r="M115" i="7" a="1"/>
  <c r="AQ115" i="7" s="1" a="1"/>
  <c r="BR115" i="7" s="1"/>
  <c r="M166" i="7" a="1"/>
  <c r="AQ166" i="7" s="1" a="1"/>
  <c r="BR166" i="7" s="1"/>
  <c r="M177" i="7" a="1"/>
  <c r="AQ177" i="7" s="1" a="1"/>
  <c r="BR177" i="7" s="1"/>
  <c r="M24" i="7" a="1"/>
  <c r="AQ24" i="7" s="1" a="1"/>
  <c r="BR24" i="7" s="1"/>
  <c r="M55" i="7" a="1"/>
  <c r="AQ55" i="7" s="1" a="1"/>
  <c r="BR55" i="7" s="1"/>
  <c r="M124" i="7" a="1"/>
  <c r="AQ124" i="7" s="1" a="1"/>
  <c r="BR124" i="7" s="1"/>
  <c r="M160" i="7" a="1"/>
  <c r="AQ160" i="7" s="1" a="1"/>
  <c r="BR160" i="7" s="1"/>
  <c r="M178" i="7" a="1"/>
  <c r="AQ178" i="7" s="1" a="1"/>
  <c r="BR178" i="7" s="1"/>
  <c r="M44" i="7" a="1"/>
  <c r="AQ44" i="7" s="1" a="1"/>
  <c r="BR44" i="7" s="1"/>
  <c r="M105" i="7" a="1"/>
  <c r="AQ105" i="7" s="1" a="1"/>
  <c r="BR105" i="7" s="1"/>
  <c r="M96" i="7" a="1"/>
  <c r="AQ96" i="7" s="1" a="1"/>
  <c r="BR96" i="7" s="1"/>
  <c r="M114" i="7" a="1"/>
  <c r="AQ114" i="7" s="1" a="1"/>
  <c r="BR114" i="7" s="1"/>
  <c r="M76" i="7" a="1"/>
  <c r="AQ76" i="7" s="1" a="1"/>
  <c r="BR76" i="7" s="1"/>
  <c r="M77" i="7" a="1"/>
  <c r="AQ77" i="7" s="1" a="1"/>
  <c r="BR77" i="7" s="1"/>
  <c r="M23" i="7" a="1"/>
  <c r="AQ23" i="7" s="1" a="1"/>
  <c r="BR23" i="7" s="1"/>
  <c r="M61" i="7" a="1"/>
  <c r="AQ61" i="7" s="1" a="1"/>
  <c r="BR61" i="7" s="1"/>
  <c r="M70" i="7" a="1"/>
  <c r="AQ70" i="7" s="1" a="1"/>
  <c r="BR70" i="7" s="1"/>
  <c r="M60" i="7" a="1"/>
  <c r="AQ60" i="7" s="1" a="1"/>
  <c r="BR60" i="7" s="1"/>
  <c r="M85" i="7" a="1"/>
  <c r="AQ85" i="7" s="1" a="1"/>
  <c r="BR85" i="7" s="1"/>
  <c r="M168" i="7" a="1"/>
  <c r="AQ168" i="7" s="1" a="1"/>
  <c r="BR168" i="7" s="1"/>
  <c r="M64" i="7" a="1"/>
  <c r="AQ64" i="7" s="1" a="1"/>
  <c r="BR64" i="7" s="1"/>
  <c r="M40" i="7" a="1"/>
  <c r="AQ40" i="7" s="1" a="1"/>
  <c r="BR40" i="7" s="1"/>
  <c r="M67" i="7" a="1"/>
  <c r="AQ67" i="7" s="1" a="1"/>
  <c r="BR67" i="7" s="1"/>
  <c r="M100" i="7" a="1"/>
  <c r="AQ100" i="7" s="1" a="1"/>
  <c r="BR100" i="7" s="1"/>
  <c r="M81" i="7" a="1"/>
  <c r="AQ81" i="7" s="1" a="1"/>
  <c r="BR81" i="7" s="1"/>
  <c r="M93" i="7" a="1"/>
  <c r="AQ93" i="7" s="1" a="1"/>
  <c r="BR93" i="7" s="1"/>
  <c r="M10" i="7" a="1"/>
  <c r="AQ10" i="7" s="1" a="1"/>
  <c r="BR10" i="7" s="1"/>
  <c r="M161" i="7" a="1"/>
  <c r="AQ161" i="7" s="1" a="1"/>
  <c r="BR161" i="7" s="1"/>
  <c r="M46" i="7" a="1"/>
  <c r="AQ46" i="7" s="1" a="1"/>
  <c r="BR46" i="7" s="1"/>
  <c r="M158" i="7" a="1"/>
  <c r="AQ158" i="7" s="1" a="1"/>
  <c r="BR158" i="7" s="1"/>
  <c r="M28" i="7" a="1"/>
  <c r="AQ28" i="7" s="1" a="1"/>
  <c r="BR28" i="7" s="1"/>
  <c r="M128" i="7" a="1"/>
  <c r="AQ128" i="7" s="1" a="1"/>
  <c r="BR128" i="7" s="1"/>
  <c r="M171" i="7" a="1"/>
  <c r="AQ171" i="7" s="1" a="1"/>
  <c r="BR171" i="7" s="1"/>
  <c r="M179" i="7" a="1"/>
  <c r="AQ179" i="7" s="1" a="1"/>
  <c r="BR179" i="7" s="1"/>
  <c r="M15" i="7" a="1"/>
  <c r="AQ15" i="7" s="1" a="1"/>
  <c r="BR15" i="7" s="1"/>
  <c r="M92" i="7" a="1"/>
  <c r="AQ92" i="7" s="1" a="1"/>
  <c r="BR92" i="7" s="1"/>
  <c r="M141" i="7" a="1"/>
  <c r="AQ141" i="7" s="1" a="1"/>
  <c r="BR141" i="7" s="1"/>
  <c r="M117" i="7" a="1"/>
  <c r="AQ117" i="7" s="1" a="1"/>
  <c r="BR117" i="7" s="1"/>
  <c r="M159" i="7" a="1"/>
  <c r="AQ159" i="7" s="1" a="1"/>
  <c r="BR159" i="7" s="1"/>
  <c r="M119" i="7" a="1"/>
  <c r="AQ119" i="7" s="1" a="1"/>
  <c r="BR119" i="7" s="1"/>
  <c r="M16" i="7" a="1"/>
  <c r="AQ16" i="7" s="1" a="1"/>
  <c r="BR16" i="7" s="1"/>
  <c r="M21" i="7" a="1"/>
  <c r="AQ21" i="7" s="1" a="1"/>
  <c r="BR21" i="7" s="1"/>
  <c r="M165" i="7" a="1"/>
  <c r="AQ165" i="7" s="1" a="1"/>
  <c r="BR165" i="7" s="1"/>
  <c r="M153" i="7" a="1"/>
  <c r="AQ153" i="7" s="1" a="1"/>
  <c r="BR153" i="7" s="1"/>
  <c r="M50" i="7" a="1"/>
  <c r="AQ50" i="7" s="1" a="1"/>
  <c r="BR50" i="7" s="1"/>
  <c r="M86" i="7" a="1"/>
  <c r="AQ86" i="7" s="1" a="1"/>
  <c r="BR86" i="7" s="1"/>
  <c r="M19" i="7" a="1"/>
  <c r="AQ19" i="7" s="1" a="1"/>
  <c r="BR19" i="7" s="1"/>
  <c r="M32" i="7" a="1"/>
  <c r="AQ32" i="7" s="1" a="1"/>
  <c r="BR32" i="7" s="1"/>
  <c r="M170" i="7" a="1"/>
  <c r="AQ170" i="7" s="1" a="1"/>
  <c r="BR170" i="7" s="1"/>
  <c r="M94" i="7" a="1"/>
  <c r="AQ94" i="7" s="1" a="1"/>
  <c r="BR94" i="7" s="1"/>
  <c r="M49" i="7" a="1"/>
  <c r="AQ49" i="7" s="1" a="1"/>
  <c r="BR49" i="7" s="1"/>
  <c r="M95" i="7" a="1"/>
  <c r="AQ95" i="7" s="1" a="1"/>
  <c r="BR95" i="7" s="1"/>
  <c r="M25" i="7" a="1"/>
  <c r="AQ25" i="7" s="1" a="1"/>
  <c r="BR25" i="7" s="1"/>
  <c r="M106" i="7" a="1"/>
  <c r="AQ106" i="7" s="1" a="1"/>
  <c r="BR106" i="7" s="1"/>
  <c r="M133" i="7" a="1"/>
  <c r="AQ133" i="7" s="1" a="1"/>
  <c r="BR133" i="7" s="1"/>
  <c r="M156" i="7" a="1"/>
  <c r="AQ156" i="7" s="1" a="1"/>
  <c r="BR156" i="7" s="1"/>
  <c r="M54" i="7" a="1"/>
  <c r="AQ54" i="7" s="1" a="1"/>
  <c r="BR54" i="7" s="1"/>
  <c r="M7" i="7" a="1"/>
  <c r="AQ7" i="7" s="1" a="1"/>
  <c r="BR7" i="7" s="1"/>
  <c r="M91" i="7" a="1"/>
  <c r="AQ91" i="7" s="1" a="1"/>
  <c r="BR91" i="7" s="1"/>
  <c r="M36" i="7" a="1"/>
  <c r="AQ36" i="7" s="1" a="1"/>
  <c r="BR36" i="7" s="1"/>
  <c r="M72" i="7" a="1"/>
  <c r="AQ72" i="7" s="1" a="1"/>
  <c r="BR72" i="7" s="1"/>
  <c r="M182" i="7" a="1"/>
  <c r="AQ182" i="7" s="1" a="1"/>
  <c r="BR182" i="7" s="1"/>
  <c r="M80" i="7" a="1"/>
  <c r="AQ80" i="7" s="1" a="1"/>
  <c r="BR80" i="7" s="1"/>
  <c r="M48" i="7" a="1"/>
  <c r="AQ48" i="7" s="1" a="1"/>
  <c r="BR48" i="7" s="1"/>
  <c r="M12" i="7" a="1"/>
  <c r="AQ12" i="7" s="1" a="1"/>
  <c r="BR12" i="7" s="1"/>
  <c r="M65" i="7" a="1"/>
  <c r="AQ65" i="7" s="1" a="1"/>
  <c r="BR65" i="7" s="1"/>
  <c r="M139" i="7" a="1"/>
  <c r="AQ139" i="7" s="1" a="1"/>
  <c r="BR139" i="7" s="1"/>
  <c r="M183" i="7" a="1"/>
  <c r="AQ183" i="7" s="1" a="1"/>
  <c r="BR183" i="7" s="1"/>
  <c r="M33" i="7" a="1"/>
  <c r="AQ33" i="7" s="1" a="1"/>
  <c r="BR33" i="7" s="1"/>
  <c r="M79" i="7" a="1"/>
  <c r="AQ79" i="7" s="1" a="1"/>
  <c r="BR79" i="7" s="1"/>
  <c r="M121" i="7" a="1"/>
  <c r="AQ121" i="7" s="1" a="1"/>
  <c r="BR121" i="7" s="1"/>
  <c r="M146" i="7" a="1"/>
  <c r="AQ146" i="7" s="1" a="1"/>
  <c r="BR146" i="7" s="1"/>
  <c r="M53" i="7" a="1"/>
  <c r="AQ53" i="7" s="1" a="1"/>
  <c r="BR53" i="7" s="1"/>
  <c r="M125" i="7" a="1"/>
  <c r="AQ125" i="7" s="1" a="1"/>
  <c r="BR125" i="7" s="1"/>
  <c r="M180" i="7" a="1"/>
  <c r="AQ180" i="7" s="1" a="1"/>
  <c r="BR180" i="7" s="1"/>
  <c r="M57" i="7" a="1"/>
  <c r="AQ57" i="7" s="1" a="1"/>
  <c r="BR57" i="7" s="1"/>
  <c r="M87" i="7" a="1"/>
  <c r="AQ87" i="7" s="1" a="1"/>
  <c r="BR87" i="7" s="1"/>
  <c r="M14" i="7" a="1"/>
  <c r="AQ14" i="7" s="1" a="1"/>
  <c r="BR14" i="7" s="1"/>
  <c r="M9" i="7" a="1"/>
  <c r="AQ9" i="7" s="1" a="1"/>
  <c r="BR9" i="7" s="1"/>
  <c r="M89" i="7" a="1"/>
  <c r="AQ89" i="7" s="1" a="1"/>
  <c r="BR89" i="7" s="1"/>
  <c r="M184" i="7" a="1"/>
  <c r="AQ184" i="7" s="1" a="1"/>
  <c r="BR184" i="7" s="1"/>
  <c r="M109" i="7" a="1"/>
  <c r="AQ109" i="7" s="1" a="1"/>
  <c r="BR109" i="7" s="1"/>
  <c r="M130" i="7" a="1"/>
  <c r="AQ130" i="7" s="1" a="1"/>
  <c r="BR130" i="7" s="1"/>
  <c r="M152" i="7" a="1"/>
  <c r="AQ152" i="7" s="1" a="1"/>
  <c r="BR152" i="7" s="1"/>
  <c r="M83" i="7" a="1"/>
  <c r="AQ83" i="7" s="1" a="1"/>
  <c r="BR83" i="7" s="1"/>
  <c r="M164" i="7" a="1"/>
  <c r="AQ164" i="7" s="1" a="1"/>
  <c r="BR164" i="7" s="1"/>
  <c r="M104" i="7" a="1"/>
  <c r="AQ104" i="7" s="1" a="1"/>
  <c r="BR104" i="7" s="1"/>
  <c r="M31" i="7" a="1"/>
  <c r="AQ31" i="7" s="1" a="1"/>
  <c r="BR31" i="7" s="1"/>
  <c r="M169" i="7" a="1"/>
  <c r="AQ169" i="7" s="1" a="1"/>
  <c r="BR169" i="7" s="1"/>
  <c r="M136" i="7" a="1"/>
  <c r="AQ136" i="7" s="1" a="1"/>
  <c r="BR136" i="7" s="1"/>
  <c r="M143" i="7" a="1"/>
  <c r="AQ143" i="7" s="1" a="1"/>
  <c r="BR143" i="7" s="1"/>
  <c r="M140" i="7" a="1"/>
  <c r="AQ140" i="7" s="1" a="1"/>
  <c r="BR140" i="7" s="1"/>
  <c r="M118" i="7" a="1"/>
  <c r="AQ118" i="7" s="1" a="1"/>
  <c r="BR118" i="7" s="1"/>
  <c r="M99" i="7" a="1"/>
  <c r="AQ99" i="7" s="1" a="1"/>
  <c r="BR99" i="7" s="1"/>
  <c r="M75" i="7" a="1"/>
  <c r="AQ75" i="7" s="1" a="1"/>
  <c r="BR75" i="7" s="1"/>
  <c r="M135" i="7" a="1"/>
  <c r="AQ135" i="7" s="1" a="1"/>
  <c r="BR135" i="7" s="1"/>
  <c r="M63" i="7" a="1"/>
  <c r="AQ63" i="7" s="1" a="1"/>
  <c r="BR63" i="7" s="1"/>
  <c r="M18" i="7" a="1"/>
  <c r="AQ18" i="7" s="1" a="1"/>
  <c r="BR18" i="7" s="1"/>
  <c r="M123" i="7" a="1"/>
  <c r="AQ123" i="7" s="1" a="1"/>
  <c r="BR123" i="7" s="1"/>
  <c r="O24" i="7" a="1"/>
  <c r="AS24" i="7" s="1" a="1"/>
  <c r="BT24" i="7" s="1"/>
  <c r="O55" i="7" a="1"/>
  <c r="AS55" i="7" s="1" a="1"/>
  <c r="BT55" i="7" s="1"/>
  <c r="O72" i="7" a="1"/>
  <c r="AS72" i="7" s="1" a="1"/>
  <c r="BT72" i="7" s="1"/>
  <c r="O161" i="7" a="1"/>
  <c r="AS161" i="7" s="1" a="1"/>
  <c r="BT161" i="7" s="1"/>
  <c r="O29" i="7" a="1"/>
  <c r="AS29" i="7" s="1" a="1"/>
  <c r="BT29" i="7" s="1"/>
  <c r="O61" i="7" a="1"/>
  <c r="AS61" i="7" s="1" a="1"/>
  <c r="BT61" i="7" s="1"/>
  <c r="O95" i="7" a="1"/>
  <c r="AS95" i="7" s="1" a="1"/>
  <c r="BT95" i="7" s="1"/>
  <c r="O66" i="7" a="1"/>
  <c r="AS66" i="7" s="1" a="1"/>
  <c r="BT66" i="7" s="1"/>
  <c r="O22" i="7" a="1"/>
  <c r="AS22" i="7" s="1" a="1"/>
  <c r="BT22" i="7" s="1"/>
  <c r="O51" i="7" a="1"/>
  <c r="AS51" i="7" s="1" a="1"/>
  <c r="BT51" i="7" s="1"/>
  <c r="O137" i="7" a="1"/>
  <c r="AS137" i="7" s="1" a="1"/>
  <c r="BT137" i="7" s="1"/>
  <c r="O127" i="7" a="1"/>
  <c r="AS127" i="7" s="1" a="1"/>
  <c r="BT127" i="7" s="1"/>
  <c r="O23" i="7" a="1"/>
  <c r="AS23" i="7" s="1" a="1"/>
  <c r="BT23" i="7" s="1"/>
  <c r="O53" i="7" a="1"/>
  <c r="AS53" i="7" s="1" a="1"/>
  <c r="BT53" i="7" s="1"/>
  <c r="O141" i="7" a="1"/>
  <c r="AS141" i="7" s="1" a="1"/>
  <c r="BT141" i="7" s="1"/>
  <c r="O170" i="7" a="1"/>
  <c r="AS170" i="7" s="1" a="1"/>
  <c r="BT170" i="7" s="1"/>
  <c r="O82" i="7" a="1"/>
  <c r="AS82" i="7" s="1" a="1"/>
  <c r="BT82" i="7" s="1"/>
  <c r="O181" i="7" a="1"/>
  <c r="AS181" i="7" s="1" a="1"/>
  <c r="BT181" i="7" s="1"/>
  <c r="O177" i="7" a="1"/>
  <c r="AS177" i="7" s="1" a="1"/>
  <c r="BT177" i="7" s="1"/>
  <c r="O154" i="7" a="1"/>
  <c r="AS154" i="7" s="1" a="1"/>
  <c r="BT154" i="7" s="1"/>
  <c r="O167" i="7" a="1"/>
  <c r="AS167" i="7" s="1" a="1"/>
  <c r="BT167" i="7" s="1"/>
  <c r="O28" i="7" a="1"/>
  <c r="AS28" i="7" s="1" a="1"/>
  <c r="BT28" i="7" s="1"/>
  <c r="O59" i="7" a="1"/>
  <c r="AS59" i="7" s="1" a="1"/>
  <c r="BT59" i="7" s="1"/>
  <c r="O93" i="7" a="1"/>
  <c r="AS93" i="7" s="1" a="1"/>
  <c r="BT93" i="7" s="1"/>
  <c r="O58" i="7" a="1"/>
  <c r="AS58" i="7" s="1" a="1"/>
  <c r="BT58" i="7" s="1"/>
  <c r="O34" i="7" a="1"/>
  <c r="AS34" i="7" s="1" a="1"/>
  <c r="BT34" i="7" s="1"/>
  <c r="O108" i="7" a="1"/>
  <c r="AS108" i="7" s="1" a="1"/>
  <c r="BT108" i="7" s="1"/>
  <c r="O142" i="7" a="1"/>
  <c r="AS142" i="7" s="1" a="1"/>
  <c r="BT142" i="7" s="1"/>
  <c r="O69" i="7" a="1"/>
  <c r="AS69" i="7" s="1" a="1"/>
  <c r="BT69" i="7" s="1"/>
  <c r="O26" i="7" a="1"/>
  <c r="AS26" i="7" s="1" a="1"/>
  <c r="BT26" i="7" s="1"/>
  <c r="O104" i="7" a="1"/>
  <c r="AS104" i="7" s="1" a="1"/>
  <c r="BT104" i="7" s="1"/>
  <c r="O89" i="7" a="1"/>
  <c r="AS89" i="7" s="1" a="1"/>
  <c r="BT89" i="7" s="1"/>
  <c r="O163" i="7" a="1"/>
  <c r="AS163" i="7" s="1" a="1"/>
  <c r="BT163" i="7" s="1"/>
  <c r="O27" i="7" a="1"/>
  <c r="AS27" i="7" s="1" a="1"/>
  <c r="BT27" i="7" s="1"/>
  <c r="O105" i="7" a="1"/>
  <c r="AS105" i="7" s="1" a="1"/>
  <c r="BT105" i="7" s="1"/>
  <c r="O139" i="7" a="1"/>
  <c r="AS139" i="7" s="1" a="1"/>
  <c r="BT139" i="7" s="1"/>
  <c r="O164" i="7" a="1"/>
  <c r="AS164" i="7" s="1" a="1"/>
  <c r="BT164" i="7" s="1"/>
  <c r="O138" i="7" a="1"/>
  <c r="AS138" i="7" s="1" a="1"/>
  <c r="BT138" i="7" s="1"/>
  <c r="O118" i="7" a="1"/>
  <c r="AS118" i="7" s="1" a="1"/>
  <c r="BT118" i="7" s="1"/>
  <c r="O160" i="7" a="1"/>
  <c r="AS160" i="7" s="1" a="1"/>
  <c r="BT160" i="7" s="1"/>
  <c r="O116" i="7" a="1"/>
  <c r="AS116" i="7" s="1" a="1"/>
  <c r="BT116" i="7" s="1"/>
  <c r="O159" i="7" a="1"/>
  <c r="AS159" i="7" s="1" a="1"/>
  <c r="BT159" i="7" s="1"/>
  <c r="O130" i="7" a="1"/>
  <c r="AS130" i="7" s="1" a="1"/>
  <c r="BT130" i="7" s="1"/>
  <c r="O91" i="7" a="1"/>
  <c r="AS91" i="7" s="1" a="1"/>
  <c r="BT91" i="7" s="1"/>
  <c r="O112" i="7" a="1"/>
  <c r="AS112" i="7" s="1" a="1"/>
  <c r="BT112" i="7" s="1"/>
  <c r="O33" i="7" a="1"/>
  <c r="AS33" i="7" s="1" a="1"/>
  <c r="BT33" i="7" s="1"/>
  <c r="O107" i="7" a="1"/>
  <c r="AS107" i="7" s="1" a="1"/>
  <c r="BT107" i="7" s="1"/>
  <c r="O140" i="7" a="1"/>
  <c r="AS140" i="7" s="1" a="1"/>
  <c r="BT140" i="7" s="1"/>
  <c r="O88" i="7" a="1"/>
  <c r="AS88" i="7" s="1" a="1"/>
  <c r="BT88" i="7" s="1"/>
  <c r="O38" i="7" a="1"/>
  <c r="AS38" i="7" s="1" a="1"/>
  <c r="BT38" i="7" s="1"/>
  <c r="O50" i="7" a="1"/>
  <c r="AS50" i="7" s="1" a="1"/>
  <c r="BT50" i="7" s="1"/>
  <c r="O150" i="7" a="1"/>
  <c r="AS150" i="7" s="1" a="1"/>
  <c r="BT150" i="7" s="1"/>
  <c r="O131" i="7" a="1"/>
  <c r="AS131" i="7" s="1" a="1"/>
  <c r="BT131" i="7" s="1"/>
  <c r="O30" i="7" a="1"/>
  <c r="AS30" i="7" s="1" a="1"/>
  <c r="BT30" i="7" s="1"/>
  <c r="O63" i="7" a="1"/>
  <c r="AS63" i="7" s="1" a="1"/>
  <c r="BT63" i="7" s="1"/>
  <c r="O97" i="7" a="1"/>
  <c r="AS97" i="7" s="1" a="1"/>
  <c r="BT97" i="7" s="1"/>
  <c r="O70" i="7" a="1"/>
  <c r="AS70" i="7" s="1" a="1"/>
  <c r="BT70" i="7" s="1"/>
  <c r="O31" i="7" a="1"/>
  <c r="AS31" i="7" s="1" a="1"/>
  <c r="BT31" i="7" s="1"/>
  <c r="O46" i="7" a="1"/>
  <c r="AS46" i="7" s="1" a="1"/>
  <c r="BT46" i="7" s="1"/>
  <c r="O155" i="7" a="1"/>
  <c r="AS155" i="7" s="1" a="1"/>
  <c r="BT155" i="7" s="1"/>
  <c r="O179" i="7" a="1"/>
  <c r="AS179" i="7" s="1" a="1"/>
  <c r="BT179" i="7" s="1"/>
  <c r="O113" i="7" a="1"/>
  <c r="AS113" i="7" s="1" a="1"/>
  <c r="BT113" i="7" s="1"/>
  <c r="O171" i="7" a="1"/>
  <c r="AS171" i="7" s="1" a="1"/>
  <c r="BT171" i="7" s="1"/>
  <c r="O183" i="7" a="1"/>
  <c r="AS183" i="7" s="1" a="1"/>
  <c r="BT183" i="7" s="1"/>
  <c r="O184" i="7" a="1"/>
  <c r="AS184" i="7" s="1" a="1"/>
  <c r="BT184" i="7" s="1"/>
  <c r="O176" i="7" a="1"/>
  <c r="AS176" i="7" s="1" a="1"/>
  <c r="BT176" i="7" s="1"/>
  <c r="O54" i="7" a="1"/>
  <c r="AS54" i="7" s="1" a="1"/>
  <c r="BT54" i="7" s="1"/>
  <c r="O173" i="7" a="1"/>
  <c r="AS173" i="7" s="1" a="1"/>
  <c r="BT173" i="7" s="1"/>
  <c r="O20" i="7" a="1"/>
  <c r="AS20" i="7" s="1" a="1"/>
  <c r="BT20" i="7" s="1"/>
  <c r="O102" i="7" a="1"/>
  <c r="AS102" i="7" s="1" a="1"/>
  <c r="BT102" i="7" s="1"/>
  <c r="O135" i="7" a="1"/>
  <c r="AS135" i="7" s="1" a="1"/>
  <c r="BT135" i="7" s="1"/>
  <c r="O123" i="7" a="1"/>
  <c r="AS123" i="7" s="1" a="1"/>
  <c r="BT123" i="7" s="1"/>
  <c r="O25" i="7" a="1"/>
  <c r="AS25" i="7" s="1" a="1"/>
  <c r="BT25" i="7" s="1"/>
  <c r="O57" i="7" a="1"/>
  <c r="AS57" i="7" s="1" a="1"/>
  <c r="BT57" i="7" s="1"/>
  <c r="O87" i="7" a="1"/>
  <c r="AS87" i="7" s="1" a="1"/>
  <c r="BT87" i="7" s="1"/>
  <c r="O162" i="7" a="1"/>
  <c r="AS162" i="7" s="1" a="1"/>
  <c r="BT162" i="7" s="1"/>
  <c r="O18" i="7" a="1"/>
  <c r="AS18" i="7" s="1" a="1"/>
  <c r="BT18" i="7" s="1"/>
  <c r="O100" i="7" a="1"/>
  <c r="AS100" i="7" s="1" a="1"/>
  <c r="BT100" i="7" s="1"/>
  <c r="O85" i="7" a="1"/>
  <c r="AS85" i="7" s="1" a="1"/>
  <c r="BT85" i="7" s="1"/>
  <c r="O119" i="7" a="1"/>
  <c r="AS119" i="7" s="1" a="1"/>
  <c r="BT119" i="7" s="1"/>
  <c r="O19" i="7" a="1"/>
  <c r="AS19" i="7" s="1" a="1"/>
  <c r="BT19" i="7" s="1"/>
  <c r="O101" i="7" a="1"/>
  <c r="AS101" i="7" s="1" a="1"/>
  <c r="BT101" i="7" s="1"/>
  <c r="O56" i="7" a="1"/>
  <c r="AS56" i="7" s="1" a="1"/>
  <c r="BT56" i="7" s="1"/>
  <c r="O106" i="7" a="1"/>
  <c r="AS106" i="7" s="1" a="1"/>
  <c r="BT106" i="7" s="1"/>
  <c r="O151" i="7" a="1"/>
  <c r="AS151" i="7" s="1" a="1"/>
  <c r="BT151" i="7" s="1"/>
  <c r="O178" i="7" a="1"/>
  <c r="AS178" i="7" s="1" a="1"/>
  <c r="BT178" i="7" s="1"/>
  <c r="O90" i="7" a="1"/>
  <c r="AS90" i="7" s="1" a="1"/>
  <c r="BT90" i="7" s="1"/>
  <c r="O52" i="7" a="1"/>
  <c r="AS52" i="7" s="1" a="1"/>
  <c r="BT52" i="7" s="1"/>
  <c r="O92" i="7" a="1"/>
  <c r="AS92" i="7" s="1" a="1"/>
  <c r="BT92" i="7" s="1"/>
  <c r="O60" i="7" a="1"/>
  <c r="AS60" i="7" s="1" a="1"/>
  <c r="BT60" i="7" s="1"/>
  <c r="O180" i="7" a="1"/>
  <c r="AS180" i="7" s="1" a="1"/>
  <c r="BT180" i="7" s="1"/>
  <c r="O41" i="7" a="1"/>
  <c r="AS41" i="7" s="1" a="1"/>
  <c r="BT41" i="7" s="1"/>
  <c r="O156" i="7" a="1"/>
  <c r="AS156" i="7" s="1" a="1"/>
  <c r="BT156" i="7" s="1"/>
  <c r="O45" i="7" a="1"/>
  <c r="AS45" i="7" s="1" a="1"/>
  <c r="BT45" i="7" s="1"/>
  <c r="O111" i="7" a="1"/>
  <c r="AS111" i="7" s="1" a="1"/>
  <c r="BT111" i="7" s="1"/>
  <c r="O39" i="7" a="1"/>
  <c r="AS39" i="7" s="1" a="1"/>
  <c r="BT39" i="7" s="1"/>
  <c r="O152" i="7" a="1"/>
  <c r="AS152" i="7" s="1" a="1"/>
  <c r="BT152" i="7" s="1"/>
  <c r="O40" i="7" a="1"/>
  <c r="AS40" i="7" s="1" a="1"/>
  <c r="BT40" i="7" s="1"/>
  <c r="O122" i="7" a="1"/>
  <c r="AS122" i="7" s="1" a="1"/>
  <c r="BT122" i="7" s="1"/>
  <c r="O165" i="7" a="1"/>
  <c r="AS165" i="7" s="1" a="1"/>
  <c r="BT165" i="7" s="1"/>
  <c r="O78" i="7" a="1"/>
  <c r="AS78" i="7" s="1" a="1"/>
  <c r="BT78" i="7" s="1"/>
  <c r="O147" i="7" a="1"/>
  <c r="AS147" i="7" s="1" a="1"/>
  <c r="BT147" i="7" s="1"/>
  <c r="O65" i="7" a="1"/>
  <c r="AS65" i="7" s="1" a="1"/>
  <c r="BT65" i="7" s="1"/>
  <c r="O109" i="7" a="1"/>
  <c r="AS109" i="7" s="1" a="1"/>
  <c r="BT109" i="7" s="1"/>
  <c r="O99" i="7" a="1"/>
  <c r="AS99" i="7" s="1" a="1"/>
  <c r="BT99" i="7" s="1"/>
  <c r="O117" i="7" a="1"/>
  <c r="AS117" i="7" s="1" a="1"/>
  <c r="BT117" i="7" s="1"/>
  <c r="O43" i="7" a="1"/>
  <c r="AS43" i="7" s="1" a="1"/>
  <c r="BT43" i="7" s="1"/>
  <c r="O71" i="7" a="1"/>
  <c r="AS71" i="7" s="1" a="1"/>
  <c r="BT71" i="7" s="1"/>
  <c r="O64" i="7" a="1"/>
  <c r="AS64" i="7" s="1" a="1"/>
  <c r="BT64" i="7" s="1"/>
  <c r="O96" i="7" a="1"/>
  <c r="AS96" i="7" s="1" a="1"/>
  <c r="BT96" i="7" s="1"/>
  <c r="O75" i="7" a="1"/>
  <c r="AS75" i="7" s="1" a="1"/>
  <c r="BT75" i="7" s="1"/>
  <c r="O175" i="7" a="1"/>
  <c r="AS175" i="7" s="1" a="1"/>
  <c r="BT175" i="7" s="1"/>
  <c r="O114" i="7" a="1"/>
  <c r="AS114" i="7" s="1" a="1"/>
  <c r="BT114" i="7" s="1"/>
  <c r="O128" i="7" a="1"/>
  <c r="AS128" i="7" s="1" a="1"/>
  <c r="BT128" i="7" s="1"/>
  <c r="O182" i="7" a="1"/>
  <c r="AS182" i="7" s="1" a="1"/>
  <c r="BT182" i="7" s="1"/>
  <c r="O98" i="7" a="1"/>
  <c r="AS98" i="7" s="1" a="1"/>
  <c r="BT98" i="7" s="1"/>
  <c r="O115" i="7" a="1"/>
  <c r="AS115" i="7" s="1" a="1"/>
  <c r="BT115" i="7" s="1"/>
  <c r="O103" i="7" a="1"/>
  <c r="AS103" i="7" s="1" a="1"/>
  <c r="BT103" i="7" s="1"/>
  <c r="O125" i="7" a="1"/>
  <c r="AS125" i="7" s="1" a="1"/>
  <c r="BT125" i="7" s="1"/>
  <c r="O47" i="7" a="1"/>
  <c r="AS47" i="7" s="1" a="1"/>
  <c r="BT47" i="7" s="1"/>
  <c r="O157" i="7" a="1"/>
  <c r="AS157" i="7" s="1" a="1"/>
  <c r="BT157" i="7" s="1"/>
  <c r="O49" i="7" a="1"/>
  <c r="AS49" i="7" s="1" a="1"/>
  <c r="BT49" i="7" s="1"/>
  <c r="O166" i="7" a="1"/>
  <c r="AS166" i="7" s="1" a="1"/>
  <c r="BT166" i="7" s="1"/>
  <c r="O153" i="7" a="1"/>
  <c r="AS153" i="7" s="1" a="1"/>
  <c r="BT153" i="7" s="1"/>
  <c r="O158" i="7" a="1"/>
  <c r="AS158" i="7" s="1" a="1"/>
  <c r="BT158" i="7" s="1"/>
  <c r="O124" i="7" a="1"/>
  <c r="AS124" i="7" s="1" a="1"/>
  <c r="BT124" i="7" s="1"/>
  <c r="O169" i="7" a="1"/>
  <c r="AS169" i="7" s="1" a="1"/>
  <c r="BT169" i="7" s="1"/>
  <c r="O48" i="7" a="1"/>
  <c r="AS48" i="7" s="1" a="1"/>
  <c r="BT48" i="7" s="1"/>
  <c r="O9" i="7" a="1"/>
  <c r="AS9" i="7" s="1" a="1"/>
  <c r="BT9" i="7" s="1"/>
  <c r="O76" i="7" a="1"/>
  <c r="AS76" i="7" s="1" a="1"/>
  <c r="BT76" i="7" s="1"/>
  <c r="O44" i="7" a="1"/>
  <c r="AS44" i="7" s="1" a="1"/>
  <c r="BT44" i="7" s="1"/>
  <c r="O73" i="7" a="1"/>
  <c r="AS73" i="7" s="1" a="1"/>
  <c r="BT73" i="7" s="1"/>
  <c r="O86" i="7" a="1"/>
  <c r="AS86" i="7" s="1" a="1"/>
  <c r="BT86" i="7" s="1"/>
  <c r="O74" i="7" a="1"/>
  <c r="AS74" i="7" s="1" a="1"/>
  <c r="BT74" i="7" s="1"/>
  <c r="O149" i="7" a="1"/>
  <c r="AS149" i="7" s="1" a="1"/>
  <c r="BT149" i="7" s="1"/>
  <c r="O68" i="7" a="1"/>
  <c r="AS68" i="7" s="1" a="1"/>
  <c r="BT68" i="7" s="1"/>
  <c r="O168" i="7" a="1"/>
  <c r="AS168" i="7" s="1" a="1"/>
  <c r="BT168" i="7" s="1"/>
  <c r="O8" i="7" a="1"/>
  <c r="AS8" i="7" s="1" a="1"/>
  <c r="BT8" i="7" s="1"/>
  <c r="O62" i="7" a="1"/>
  <c r="AS62" i="7" s="1" a="1"/>
  <c r="BT62" i="7" s="1"/>
  <c r="O13" i="7" a="1"/>
  <c r="AS13" i="7" s="1" a="1"/>
  <c r="BT13" i="7" s="1"/>
  <c r="O80" i="7" a="1"/>
  <c r="AS80" i="7" s="1" a="1"/>
  <c r="BT80" i="7" s="1"/>
  <c r="O32" i="7" a="1"/>
  <c r="AS32" i="7" s="1" a="1"/>
  <c r="BT32" i="7" s="1"/>
  <c r="O7" i="7" a="1"/>
  <c r="AS7" i="7" s="1" a="1"/>
  <c r="BT7" i="7" s="1"/>
  <c r="O146" i="7" a="1"/>
  <c r="AS146" i="7" s="1" a="1"/>
  <c r="BT146" i="7" s="1"/>
  <c r="O134" i="7" a="1"/>
  <c r="AS134" i="7" s="1" a="1"/>
  <c r="BT134" i="7" s="1"/>
  <c r="O129" i="7" a="1"/>
  <c r="AS129" i="7" s="1" a="1"/>
  <c r="BT129" i="7" s="1"/>
  <c r="O174" i="7" a="1"/>
  <c r="AS174" i="7" s="1" a="1"/>
  <c r="BT174" i="7" s="1"/>
  <c r="O126" i="7" a="1"/>
  <c r="AS126" i="7" s="1" a="1"/>
  <c r="BT126" i="7" s="1"/>
  <c r="O12" i="7" a="1"/>
  <c r="AS12" i="7" s="1" a="1"/>
  <c r="BT12" i="7" s="1"/>
  <c r="O79" i="7" a="1"/>
  <c r="AS79" i="7" s="1" a="1"/>
  <c r="BT79" i="7" s="1"/>
  <c r="O17" i="7" a="1"/>
  <c r="AS17" i="7" s="1" a="1"/>
  <c r="BT17" i="7" s="1"/>
  <c r="O84" i="7" a="1"/>
  <c r="AS84" i="7" s="1" a="1"/>
  <c r="BT84" i="7" s="1"/>
  <c r="O10" i="7" a="1"/>
  <c r="AS10" i="7" s="1" a="1"/>
  <c r="BT10" i="7" s="1"/>
  <c r="O77" i="7" a="1"/>
  <c r="AS77" i="7" s="1" a="1"/>
  <c r="BT77" i="7" s="1"/>
  <c r="O11" i="7" a="1"/>
  <c r="AS11" i="7" s="1" a="1"/>
  <c r="BT11" i="7" s="1"/>
  <c r="O121" i="7" a="1"/>
  <c r="AS121" i="7" s="1" a="1"/>
  <c r="BT121" i="7" s="1"/>
  <c r="O132" i="7" a="1"/>
  <c r="AS132" i="7" s="1" a="1"/>
  <c r="BT132" i="7" s="1"/>
  <c r="O133" i="7" a="1"/>
  <c r="AS133" i="7" s="1" a="1"/>
  <c r="BT133" i="7" s="1"/>
  <c r="O185" i="7" a="1"/>
  <c r="AS185" i="7" s="1" a="1"/>
  <c r="BT185" i="7" s="1"/>
  <c r="O16" i="7" a="1"/>
  <c r="AS16" i="7" s="1" a="1"/>
  <c r="BT16" i="7" s="1"/>
  <c r="O83" i="7" a="1"/>
  <c r="AS83" i="7" s="1" a="1"/>
  <c r="BT83" i="7" s="1"/>
  <c r="O21" i="7" a="1"/>
  <c r="AS21" i="7" s="1" a="1"/>
  <c r="BT21" i="7" s="1"/>
  <c r="O136" i="7" a="1"/>
  <c r="AS136" i="7" s="1" a="1"/>
  <c r="BT136" i="7" s="1"/>
  <c r="O14" i="7" a="1"/>
  <c r="AS14" i="7" s="1" a="1"/>
  <c r="BT14" i="7" s="1"/>
  <c r="O81" i="7" a="1"/>
  <c r="AS81" i="7" s="1" a="1"/>
  <c r="BT81" i="7" s="1"/>
  <c r="O15" i="7" a="1"/>
  <c r="AS15" i="7" s="1" a="1"/>
  <c r="BT15" i="7" s="1"/>
  <c r="O110" i="7" a="1"/>
  <c r="AS110" i="7" s="1" a="1"/>
  <c r="BT110" i="7" s="1"/>
  <c r="O94" i="7" a="1"/>
  <c r="AS94" i="7" s="1" a="1"/>
  <c r="BT94" i="7" s="1"/>
  <c r="O143" i="7" a="1"/>
  <c r="AS143" i="7" s="1" a="1"/>
  <c r="BT143" i="7" s="1"/>
  <c r="O6" i="7" a="1"/>
  <c r="O145" i="7" a="1"/>
  <c r="AS145" i="7" s="1" a="1"/>
  <c r="BT145" i="7" s="1"/>
  <c r="O37" i="7" a="1"/>
  <c r="AS37" i="7" s="1" a="1"/>
  <c r="BT37" i="7" s="1"/>
  <c r="O148" i="7" a="1"/>
  <c r="AS148" i="7" s="1" a="1"/>
  <c r="BT148" i="7" s="1"/>
  <c r="O42" i="7" a="1"/>
  <c r="AS42" i="7" s="1" a="1"/>
  <c r="BT42" i="7" s="1"/>
  <c r="O67" i="7" a="1"/>
  <c r="AS67" i="7" s="1" a="1"/>
  <c r="BT67" i="7" s="1"/>
  <c r="O120" i="7" a="1"/>
  <c r="AS120" i="7" s="1" a="1"/>
  <c r="BT120" i="7" s="1"/>
  <c r="O36" i="7" a="1"/>
  <c r="AS36" i="7" s="1" a="1"/>
  <c r="BT36" i="7" s="1"/>
  <c r="O35" i="7" a="1"/>
  <c r="AS35" i="7" s="1" a="1"/>
  <c r="BT35" i="7" s="1"/>
  <c r="O144" i="7" a="1"/>
  <c r="AS144" i="7" s="1" a="1"/>
  <c r="BT144" i="7" s="1"/>
  <c r="O172" i="7" a="1"/>
  <c r="AS172" i="7" s="1" a="1"/>
  <c r="BT172" i="7" s="1"/>
  <c r="J20" i="7" a="1"/>
  <c r="AN20" i="7" s="1" a="1"/>
  <c r="BO20" i="7" s="1"/>
  <c r="J49" i="7" a="1"/>
  <c r="AN49" i="7" s="1" a="1"/>
  <c r="BO49" i="7" s="1"/>
  <c r="J89" i="7" a="1"/>
  <c r="AN89" i="7" s="1" a="1"/>
  <c r="BO89" i="7" s="1"/>
  <c r="J19" i="7" a="1"/>
  <c r="AN19" i="7" s="1" a="1"/>
  <c r="BO19" i="7" s="1"/>
  <c r="J57" i="7" a="1"/>
  <c r="AN57" i="7" s="1" a="1"/>
  <c r="BO57" i="7" s="1"/>
  <c r="J182" i="7" a="1"/>
  <c r="AN182" i="7" s="1" a="1"/>
  <c r="BO182" i="7" s="1"/>
  <c r="J169" i="7" a="1"/>
  <c r="AN169" i="7" s="1" a="1"/>
  <c r="BO169" i="7" s="1"/>
  <c r="J11" i="7" a="1"/>
  <c r="AN11" i="7" s="1" a="1"/>
  <c r="BO11" i="7" s="1"/>
  <c r="J46" i="7" a="1"/>
  <c r="AN46" i="7" s="1" a="1"/>
  <c r="BO46" i="7" s="1"/>
  <c r="J42" i="7" a="1"/>
  <c r="AN42" i="7" s="1" a="1"/>
  <c r="BO42" i="7" s="1"/>
  <c r="J27" i="7" a="1"/>
  <c r="AN27" i="7" s="1" a="1"/>
  <c r="BO27" i="7" s="1"/>
  <c r="J104" i="7" a="1"/>
  <c r="AN104" i="7" s="1" a="1"/>
  <c r="BO104" i="7" s="1"/>
  <c r="J118" i="7" a="1"/>
  <c r="AN118" i="7" s="1" a="1"/>
  <c r="BO118" i="7" s="1"/>
  <c r="J16" i="7" a="1"/>
  <c r="AN16" i="7" s="1" a="1"/>
  <c r="BO16" i="7" s="1"/>
  <c r="J33" i="7" a="1"/>
  <c r="AN33" i="7" s="1" a="1"/>
  <c r="BO33" i="7" s="1"/>
  <c r="J36" i="7" a="1"/>
  <c r="AN36" i="7" s="1" a="1"/>
  <c r="BO36" i="7" s="1"/>
  <c r="J155" i="7" a="1"/>
  <c r="AN155" i="7" s="1" a="1"/>
  <c r="BO155" i="7" s="1"/>
  <c r="J100" i="7" a="1"/>
  <c r="AN100" i="7" s="1" a="1"/>
  <c r="BO100" i="7" s="1"/>
  <c r="J7" i="7" a="1"/>
  <c r="AN7" i="7" s="1" a="1"/>
  <c r="BO7" i="7" s="1"/>
  <c r="J44" i="7" a="1"/>
  <c r="AN44" i="7" s="1" a="1"/>
  <c r="BO44" i="7" s="1"/>
  <c r="J38" i="7" a="1"/>
  <c r="AN38" i="7" s="1" a="1"/>
  <c r="BO38" i="7" s="1"/>
  <c r="J156" i="7" a="1"/>
  <c r="AN156" i="7" s="1" a="1"/>
  <c r="BO156" i="7" s="1"/>
  <c r="J102" i="7" a="1"/>
  <c r="AN102" i="7" s="1" a="1"/>
  <c r="BO102" i="7" s="1"/>
  <c r="J6" i="7" a="1"/>
  <c r="J28" i="7" a="1"/>
  <c r="AN28" i="7" s="1" a="1"/>
  <c r="BO28" i="7" s="1"/>
  <c r="J132" i="7" a="1"/>
  <c r="AN132" i="7" s="1" a="1"/>
  <c r="BO132" i="7" s="1"/>
  <c r="J93" i="7" a="1"/>
  <c r="AN93" i="7" s="1" a="1"/>
  <c r="BO93" i="7" s="1"/>
  <c r="J41" i="7" a="1"/>
  <c r="AN41" i="7" s="1" a="1"/>
  <c r="BO41" i="7" s="1"/>
  <c r="J101" i="7" a="1"/>
  <c r="AN101" i="7" s="1" a="1"/>
  <c r="BO101" i="7" s="1"/>
  <c r="J124" i="7" a="1"/>
  <c r="AN124" i="7" s="1" a="1"/>
  <c r="BO124" i="7" s="1"/>
  <c r="J22" i="7" a="1"/>
  <c r="AN22" i="7" s="1" a="1"/>
  <c r="BO22" i="7" s="1"/>
  <c r="J50" i="7" a="1"/>
  <c r="AN50" i="7" s="1" a="1"/>
  <c r="BO50" i="7" s="1"/>
  <c r="J90" i="7" a="1"/>
  <c r="AN90" i="7" s="1" a="1"/>
  <c r="BO90" i="7" s="1"/>
  <c r="J35" i="7" a="1"/>
  <c r="AN35" i="7" s="1" a="1"/>
  <c r="BO35" i="7" s="1"/>
  <c r="J52" i="7" a="1"/>
  <c r="AN52" i="7" s="1" a="1"/>
  <c r="BO52" i="7" s="1"/>
  <c r="J183" i="7" a="1"/>
  <c r="AN183" i="7" s="1" a="1"/>
  <c r="BO183" i="7" s="1"/>
  <c r="J108" i="7" a="1"/>
  <c r="AN108" i="7" s="1" a="1"/>
  <c r="BO108" i="7" s="1"/>
  <c r="J13" i="7" a="1"/>
  <c r="AN13" i="7" s="1" a="1"/>
  <c r="BO13" i="7" s="1"/>
  <c r="J47" i="7" a="1"/>
  <c r="AN47" i="7" s="1" a="1"/>
  <c r="BO47" i="7" s="1"/>
  <c r="J87" i="7" a="1"/>
  <c r="AN87" i="7" s="1" a="1"/>
  <c r="BO87" i="7" s="1"/>
  <c r="J31" i="7" a="1"/>
  <c r="AN31" i="7" s="1" a="1"/>
  <c r="BO31" i="7" s="1"/>
  <c r="J106" i="7" a="1"/>
  <c r="AN106" i="7" s="1" a="1"/>
  <c r="BO106" i="7" s="1"/>
  <c r="J122" i="7" a="1"/>
  <c r="AN122" i="7" s="1" a="1"/>
  <c r="BO122" i="7" s="1"/>
  <c r="J15" i="7" a="1"/>
  <c r="AN15" i="7" s="1" a="1"/>
  <c r="BO15" i="7" s="1"/>
  <c r="J48" i="7" a="1"/>
  <c r="AN48" i="7" s="1" a="1"/>
  <c r="BO48" i="7" s="1"/>
  <c r="J88" i="7" a="1"/>
  <c r="AN88" i="7" s="1" a="1"/>
  <c r="BO88" i="7" s="1"/>
  <c r="J12" i="7" a="1"/>
  <c r="AN12" i="7" s="1" a="1"/>
  <c r="BO12" i="7" s="1"/>
  <c r="J53" i="7" a="1"/>
  <c r="AN53" i="7" s="1" a="1"/>
  <c r="BO53" i="7" s="1"/>
  <c r="J126" i="7" a="1"/>
  <c r="AN126" i="7" s="1" a="1"/>
  <c r="BO126" i="7" s="1"/>
  <c r="J166" i="7" a="1"/>
  <c r="AN166" i="7" s="1" a="1"/>
  <c r="BO166" i="7" s="1"/>
  <c r="J61" i="7" a="1"/>
  <c r="AN61" i="7" s="1" a="1"/>
  <c r="BO61" i="7" s="1"/>
  <c r="J25" i="7" a="1"/>
  <c r="AN25" i="7" s="1" a="1"/>
  <c r="BO25" i="7" s="1"/>
  <c r="J97" i="7" a="1"/>
  <c r="AN97" i="7" s="1" a="1"/>
  <c r="BO97" i="7" s="1"/>
  <c r="J111" i="7" a="1"/>
  <c r="AN111" i="7" s="1" a="1"/>
  <c r="BO111" i="7" s="1"/>
  <c r="J163" i="7" a="1"/>
  <c r="AN163" i="7" s="1" a="1"/>
  <c r="BO163" i="7" s="1"/>
  <c r="J105" i="7" a="1"/>
  <c r="AN105" i="7" s="1" a="1"/>
  <c r="BO105" i="7" s="1"/>
  <c r="J171" i="7" a="1"/>
  <c r="AN171" i="7" s="1" a="1"/>
  <c r="BO171" i="7" s="1"/>
  <c r="J30" i="7" a="1"/>
  <c r="AN30" i="7" s="1" a="1"/>
  <c r="BO30" i="7" s="1"/>
  <c r="J133" i="7" a="1"/>
  <c r="AN133" i="7" s="1" a="1"/>
  <c r="BO133" i="7" s="1"/>
  <c r="J94" i="7" a="1"/>
  <c r="AN94" i="7" s="1" a="1"/>
  <c r="BO94" i="7" s="1"/>
  <c r="J43" i="7" a="1"/>
  <c r="AN43" i="7" s="1" a="1"/>
  <c r="BO43" i="7" s="1"/>
  <c r="J103" i="7" a="1"/>
  <c r="AN103" i="7" s="1" a="1"/>
  <c r="BO103" i="7" s="1"/>
  <c r="J128" i="7" a="1"/>
  <c r="AN128" i="7" s="1" a="1"/>
  <c r="BO128" i="7" s="1"/>
  <c r="J24" i="7" a="1"/>
  <c r="AN24" i="7" s="1" a="1"/>
  <c r="BO24" i="7" s="1"/>
  <c r="J130" i="7" a="1"/>
  <c r="AN130" i="7" s="1" a="1"/>
  <c r="BO130" i="7" s="1"/>
  <c r="J91" i="7" a="1"/>
  <c r="AN91" i="7" s="1" a="1"/>
  <c r="BO91" i="7" s="1"/>
  <c r="J37" i="7" a="1"/>
  <c r="AN37" i="7" s="1" a="1"/>
  <c r="BO37" i="7" s="1"/>
  <c r="J56" i="7" a="1"/>
  <c r="AN56" i="7" s="1" a="1"/>
  <c r="BO56" i="7" s="1"/>
  <c r="J184" i="7" a="1"/>
  <c r="AN184" i="7" s="1" a="1"/>
  <c r="BO184" i="7" s="1"/>
  <c r="J116" i="7" a="1"/>
  <c r="AN116" i="7" s="1" a="1"/>
  <c r="BO116" i="7" s="1"/>
  <c r="J26" i="7" a="1"/>
  <c r="AN26" i="7" s="1" a="1"/>
  <c r="BO26" i="7" s="1"/>
  <c r="J131" i="7" a="1"/>
  <c r="AN131" i="7" s="1" a="1"/>
  <c r="BO131" i="7" s="1"/>
  <c r="J92" i="7" a="1"/>
  <c r="AN92" i="7" s="1" a="1"/>
  <c r="BO92" i="7" s="1"/>
  <c r="J39" i="7" a="1"/>
  <c r="AN39" i="7" s="1" a="1"/>
  <c r="BO39" i="7" s="1"/>
  <c r="J99" i="7" a="1"/>
  <c r="AN99" i="7" s="1" a="1"/>
  <c r="BO99" i="7" s="1"/>
  <c r="J185" i="7" a="1"/>
  <c r="AN185" i="7" s="1" a="1"/>
  <c r="BO185" i="7" s="1"/>
  <c r="J120" i="7" a="1"/>
  <c r="AN120" i="7" s="1" a="1"/>
  <c r="BO120" i="7" s="1"/>
  <c r="J10" i="7" a="1"/>
  <c r="AN10" i="7" s="1" a="1"/>
  <c r="BO10" i="7" s="1"/>
  <c r="J78" i="7" a="1"/>
  <c r="AN78" i="7" s="1" a="1"/>
  <c r="BO78" i="7" s="1"/>
  <c r="J141" i="7" a="1"/>
  <c r="AN141" i="7" s="1" a="1"/>
  <c r="BO141" i="7" s="1"/>
  <c r="J113" i="7" a="1"/>
  <c r="AN113" i="7" s="1" a="1"/>
  <c r="BO113" i="7" s="1"/>
  <c r="J176" i="7" a="1"/>
  <c r="AN176" i="7" s="1" a="1"/>
  <c r="BO176" i="7" s="1"/>
  <c r="J62" i="7" a="1"/>
  <c r="AN62" i="7" s="1" a="1"/>
  <c r="BO62" i="7" s="1"/>
  <c r="J29" i="7" a="1"/>
  <c r="AN29" i="7" s="1" a="1"/>
  <c r="BO29" i="7" s="1"/>
  <c r="J138" i="7" a="1"/>
  <c r="AN138" i="7" s="1" a="1"/>
  <c r="BO138" i="7" s="1"/>
  <c r="J112" i="7" a="1"/>
  <c r="AN112" i="7" s="1" a="1"/>
  <c r="BO112" i="7" s="1"/>
  <c r="J164" i="7" a="1"/>
  <c r="AN164" i="7" s="1" a="1"/>
  <c r="BO164" i="7" s="1"/>
  <c r="J160" i="7" a="1"/>
  <c r="AN160" i="7" s="1" a="1"/>
  <c r="BO160" i="7" s="1"/>
  <c r="J174" i="7" a="1"/>
  <c r="AN174" i="7" s="1" a="1"/>
  <c r="BO174" i="7" s="1"/>
  <c r="J59" i="7" a="1"/>
  <c r="AN59" i="7" s="1" a="1"/>
  <c r="BO59" i="7" s="1"/>
  <c r="J134" i="7" a="1"/>
  <c r="AN134" i="7" s="1" a="1"/>
  <c r="BO134" i="7" s="1"/>
  <c r="J95" i="7" a="1"/>
  <c r="AN95" i="7" s="1" a="1"/>
  <c r="BO95" i="7" s="1"/>
  <c r="J109" i="7" a="1"/>
  <c r="AN109" i="7" s="1" a="1"/>
  <c r="BO109" i="7" s="1"/>
  <c r="J161" i="7" a="1"/>
  <c r="AN161" i="7" s="1" a="1"/>
  <c r="BO161" i="7" s="1"/>
  <c r="J157" i="7" a="1"/>
  <c r="AN157" i="7" s="1" a="1"/>
  <c r="BO157" i="7" s="1"/>
  <c r="J60" i="7" a="1"/>
  <c r="AN60" i="7" s="1" a="1"/>
  <c r="BO60" i="7" s="1"/>
  <c r="J21" i="7" a="1"/>
  <c r="AN21" i="7" s="1" a="1"/>
  <c r="BO21" i="7" s="1"/>
  <c r="J96" i="7" a="1"/>
  <c r="AN96" i="7" s="1" a="1"/>
  <c r="BO96" i="7" s="1"/>
  <c r="J110" i="7" a="1"/>
  <c r="AN110" i="7" s="1" a="1"/>
  <c r="BO110" i="7" s="1"/>
  <c r="J162" i="7" a="1"/>
  <c r="AN162" i="7" s="1" a="1"/>
  <c r="BO162" i="7" s="1"/>
  <c r="J168" i="7" a="1"/>
  <c r="AN168" i="7" s="1" a="1"/>
  <c r="BO168" i="7" s="1"/>
  <c r="J66" i="7" a="1"/>
  <c r="AN66" i="7" s="1" a="1"/>
  <c r="BO66" i="7" s="1"/>
  <c r="J82" i="7" a="1"/>
  <c r="AN82" i="7" s="1" a="1"/>
  <c r="BO82" i="7" s="1"/>
  <c r="J145" i="7" a="1"/>
  <c r="AN145" i="7" s="1" a="1"/>
  <c r="BO145" i="7" s="1"/>
  <c r="J121" i="7" a="1"/>
  <c r="AN121" i="7" s="1" a="1"/>
  <c r="BO121" i="7" s="1"/>
  <c r="J180" i="7" a="1"/>
  <c r="AN180" i="7" s="1" a="1"/>
  <c r="BO180" i="7" s="1"/>
  <c r="J14" i="7" a="1"/>
  <c r="AN14" i="7" s="1" a="1"/>
  <c r="BO14" i="7" s="1"/>
  <c r="J79" i="7" a="1"/>
  <c r="AN79" i="7" s="1" a="1"/>
  <c r="BO79" i="7" s="1"/>
  <c r="J142" i="7" a="1"/>
  <c r="AN142" i="7" s="1" a="1"/>
  <c r="BO142" i="7" s="1"/>
  <c r="J115" i="7" a="1"/>
  <c r="AN115" i="7" s="1" a="1"/>
  <c r="BO115" i="7" s="1"/>
  <c r="J177" i="7" a="1"/>
  <c r="AN177" i="7" s="1" a="1"/>
  <c r="BO177" i="7" s="1"/>
  <c r="J63" i="7" a="1"/>
  <c r="AN63" i="7" s="1" a="1"/>
  <c r="BO63" i="7" s="1"/>
  <c r="J76" i="7" a="1"/>
  <c r="AN76" i="7" s="1" a="1"/>
  <c r="BO76" i="7" s="1"/>
  <c r="J139" i="7" a="1"/>
  <c r="AN139" i="7" s="1" a="1"/>
  <c r="BO139" i="7" s="1"/>
  <c r="J51" i="7" a="1"/>
  <c r="AN51" i="7" s="1" a="1"/>
  <c r="BO51" i="7" s="1"/>
  <c r="J165" i="7" a="1"/>
  <c r="AN165" i="7" s="1" a="1"/>
  <c r="BO165" i="7" s="1"/>
  <c r="J64" i="7" a="1"/>
  <c r="AN64" i="7" s="1" a="1"/>
  <c r="BO64" i="7" s="1"/>
  <c r="J77" i="7" a="1"/>
  <c r="AN77" i="7" s="1" a="1"/>
  <c r="BO77" i="7" s="1"/>
  <c r="J140" i="7" a="1"/>
  <c r="AN140" i="7" s="1" a="1"/>
  <c r="BO140" i="7" s="1"/>
  <c r="J55" i="7" a="1"/>
  <c r="AN55" i="7" s="1" a="1"/>
  <c r="BO55" i="7" s="1"/>
  <c r="J170" i="7" a="1"/>
  <c r="AN170" i="7" s="1" a="1"/>
  <c r="BO170" i="7" s="1"/>
  <c r="J70" i="7" a="1"/>
  <c r="AN70" i="7" s="1" a="1"/>
  <c r="BO70" i="7" s="1"/>
  <c r="J86" i="7" a="1"/>
  <c r="AN86" i="7" s="1" a="1"/>
  <c r="BO86" i="7" s="1"/>
  <c r="J149" i="7" a="1"/>
  <c r="AN149" i="7" s="1" a="1"/>
  <c r="BO149" i="7" s="1"/>
  <c r="J129" i="7" a="1"/>
  <c r="AN129" i="7" s="1" a="1"/>
  <c r="BO129" i="7" s="1"/>
  <c r="J67" i="7" a="1"/>
  <c r="AN67" i="7" s="1" a="1"/>
  <c r="BO67" i="7" s="1"/>
  <c r="J83" i="7" a="1"/>
  <c r="AN83" i="7" s="1" a="1"/>
  <c r="BO83" i="7" s="1"/>
  <c r="J146" i="7" a="1"/>
  <c r="AN146" i="7" s="1" a="1"/>
  <c r="BO146" i="7" s="1"/>
  <c r="J123" i="7" a="1"/>
  <c r="AN123" i="7" s="1" a="1"/>
  <c r="BO123" i="7" s="1"/>
  <c r="J181" i="7" a="1"/>
  <c r="AN181" i="7" s="1" a="1"/>
  <c r="BO181" i="7" s="1"/>
  <c r="J158" i="7" a="1"/>
  <c r="AN158" i="7" s="1" a="1"/>
  <c r="BO158" i="7" s="1"/>
  <c r="J32" i="7" a="1"/>
  <c r="AN32" i="7" s="1" a="1"/>
  <c r="BO32" i="7" s="1"/>
  <c r="J80" i="7" a="1"/>
  <c r="AN80" i="7" s="1" a="1"/>
  <c r="BO80" i="7" s="1"/>
  <c r="J143" i="7" a="1"/>
  <c r="AN143" i="7" s="1" a="1"/>
  <c r="BO143" i="7" s="1"/>
  <c r="J117" i="7" a="1"/>
  <c r="AN117" i="7" s="1" a="1"/>
  <c r="BO117" i="7" s="1"/>
  <c r="J178" i="7" a="1"/>
  <c r="AN178" i="7" s="1" a="1"/>
  <c r="BO178" i="7" s="1"/>
  <c r="J65" i="7" a="1"/>
  <c r="AN65" i="7" s="1" a="1"/>
  <c r="BO65" i="7" s="1"/>
  <c r="J81" i="7" a="1"/>
  <c r="AN81" i="7" s="1" a="1"/>
  <c r="BO81" i="7" s="1"/>
  <c r="J144" i="7" a="1"/>
  <c r="AN144" i="7" s="1" a="1"/>
  <c r="BO144" i="7" s="1"/>
  <c r="J119" i="7" a="1"/>
  <c r="AN119" i="7" s="1" a="1"/>
  <c r="BO119" i="7" s="1"/>
  <c r="J179" i="7" a="1"/>
  <c r="AN179" i="7" s="1" a="1"/>
  <c r="BO179" i="7" s="1"/>
  <c r="J17" i="7" a="1"/>
  <c r="AN17" i="7" s="1" a="1"/>
  <c r="BO17" i="7" s="1"/>
  <c r="J74" i="7" a="1"/>
  <c r="AN74" i="7" s="1" a="1"/>
  <c r="BO74" i="7" s="1"/>
  <c r="J8" i="7" a="1"/>
  <c r="AN8" i="7" s="1" a="1"/>
  <c r="BO8" i="7" s="1"/>
  <c r="J153" i="7" a="1"/>
  <c r="AN153" i="7" s="1" a="1"/>
  <c r="BO153" i="7" s="1"/>
  <c r="J58" i="7" a="1"/>
  <c r="AN58" i="7" s="1" a="1"/>
  <c r="BO58" i="7" s="1"/>
  <c r="J71" i="7" a="1"/>
  <c r="AN71" i="7" s="1" a="1"/>
  <c r="BO71" i="7" s="1"/>
  <c r="J135" i="7" a="1"/>
  <c r="AN135" i="7" s="1" a="1"/>
  <c r="BO135" i="7" s="1"/>
  <c r="J150" i="7" a="1"/>
  <c r="AN150" i="7" s="1" a="1"/>
  <c r="BO150" i="7" s="1"/>
  <c r="J172" i="7" a="1"/>
  <c r="AN172" i="7" s="1" a="1"/>
  <c r="BO172" i="7" s="1"/>
  <c r="J68" i="7" a="1"/>
  <c r="AN68" i="7" s="1" a="1"/>
  <c r="BO68" i="7" s="1"/>
  <c r="J84" i="7" a="1"/>
  <c r="AN84" i="7" s="1" a="1"/>
  <c r="BO84" i="7" s="1"/>
  <c r="J147" i="7" a="1"/>
  <c r="AN147" i="7" s="1" a="1"/>
  <c r="BO147" i="7" s="1"/>
  <c r="J125" i="7" a="1"/>
  <c r="AN125" i="7" s="1" a="1"/>
  <c r="BO125" i="7" s="1"/>
  <c r="J107" i="7" a="1"/>
  <c r="AN107" i="7" s="1" a="1"/>
  <c r="BO107" i="7" s="1"/>
  <c r="J69" i="7" a="1"/>
  <c r="AN69" i="7" s="1" a="1"/>
  <c r="BO69" i="7" s="1"/>
  <c r="J85" i="7" a="1"/>
  <c r="AN85" i="7" s="1" a="1"/>
  <c r="BO85" i="7" s="1"/>
  <c r="J148" i="7" a="1"/>
  <c r="AN148" i="7" s="1" a="1"/>
  <c r="BO148" i="7" s="1"/>
  <c r="J127" i="7" a="1"/>
  <c r="AN127" i="7" s="1" a="1"/>
  <c r="BO127" i="7" s="1"/>
  <c r="J175" i="7" a="1"/>
  <c r="AN175" i="7" s="1" a="1"/>
  <c r="BO175" i="7" s="1"/>
  <c r="J9" i="7" a="1"/>
  <c r="AN9" i="7" s="1" a="1"/>
  <c r="BO9" i="7" s="1"/>
  <c r="J45" i="7" a="1"/>
  <c r="AN45" i="7" s="1" a="1"/>
  <c r="BO45" i="7" s="1"/>
  <c r="J40" i="7" a="1"/>
  <c r="AN40" i="7" s="1" a="1"/>
  <c r="BO40" i="7" s="1"/>
  <c r="J23" i="7" a="1"/>
  <c r="AN23" i="7" s="1" a="1"/>
  <c r="BO23" i="7" s="1"/>
  <c r="J159" i="7" a="1"/>
  <c r="AN159" i="7" s="1" a="1"/>
  <c r="BO159" i="7" s="1"/>
  <c r="J114" i="7" a="1"/>
  <c r="AN114" i="7" s="1" a="1"/>
  <c r="BO114" i="7" s="1"/>
  <c r="J18" i="7" a="1"/>
  <c r="AN18" i="7" s="1" a="1"/>
  <c r="BO18" i="7" s="1"/>
  <c r="J75" i="7" a="1"/>
  <c r="AN75" i="7" s="1" a="1"/>
  <c r="BO75" i="7" s="1"/>
  <c r="J34" i="7" a="1"/>
  <c r="AN34" i="7" s="1" a="1"/>
  <c r="BO34" i="7" s="1"/>
  <c r="J154" i="7" a="1"/>
  <c r="AN154" i="7" s="1" a="1"/>
  <c r="BO154" i="7" s="1"/>
  <c r="J98" i="7" a="1"/>
  <c r="AN98" i="7" s="1" a="1"/>
  <c r="BO98" i="7" s="1"/>
  <c r="J72" i="7" a="1"/>
  <c r="AN72" i="7" s="1" a="1"/>
  <c r="BO72" i="7" s="1"/>
  <c r="J136" i="7" a="1"/>
  <c r="AN136" i="7" s="1" a="1"/>
  <c r="BO136" i="7" s="1"/>
  <c r="J151" i="7" a="1"/>
  <c r="AN151" i="7" s="1" a="1"/>
  <c r="BO151" i="7" s="1"/>
  <c r="J173" i="7" a="1"/>
  <c r="AN173" i="7" s="1" a="1"/>
  <c r="BO173" i="7" s="1"/>
  <c r="J167" i="7" a="1"/>
  <c r="AN167" i="7" s="1" a="1"/>
  <c r="BO167" i="7" s="1"/>
  <c r="J73" i="7" a="1"/>
  <c r="AN73" i="7" s="1" a="1"/>
  <c r="BO73" i="7" s="1"/>
  <c r="J137" i="7" a="1"/>
  <c r="AN137" i="7" s="1" a="1"/>
  <c r="BO137" i="7" s="1"/>
  <c r="J152" i="7" a="1"/>
  <c r="AN152" i="7" s="1" a="1"/>
  <c r="BO152" i="7" s="1"/>
  <c r="J54" i="7" a="1"/>
  <c r="AN54" i="7" s="1" a="1"/>
  <c r="BO54" i="7" s="1"/>
  <c r="F20" i="7" a="1"/>
  <c r="AJ20" i="7" s="1" a="1"/>
  <c r="BK20" i="7" s="1"/>
  <c r="F67" i="7" a="1"/>
  <c r="AJ67" i="7" s="1" a="1"/>
  <c r="BK67" i="7" s="1"/>
  <c r="F93" i="7" a="1"/>
  <c r="AJ93" i="7" s="1" a="1"/>
  <c r="BK93" i="7" s="1"/>
  <c r="F126" i="7" a="1"/>
  <c r="AJ126" i="7" s="1" a="1"/>
  <c r="BK126" i="7" s="1"/>
  <c r="F160" i="7" a="1"/>
  <c r="AJ160" i="7" s="1" a="1"/>
  <c r="BK160" i="7" s="1"/>
  <c r="F184" i="7" a="1"/>
  <c r="AJ184" i="7" s="1" a="1"/>
  <c r="BK184" i="7" s="1"/>
  <c r="F137" i="7" a="1"/>
  <c r="AJ137" i="7" s="1" a="1"/>
  <c r="BK137" i="7" s="1"/>
  <c r="F17" i="7" a="1"/>
  <c r="AJ17" i="7" s="1" a="1"/>
  <c r="BK17" i="7" s="1"/>
  <c r="F49" i="7" a="1"/>
  <c r="AJ49" i="7" s="1" a="1"/>
  <c r="BK49" i="7" s="1"/>
  <c r="F90" i="7" a="1"/>
  <c r="AJ90" i="7" s="1" a="1"/>
  <c r="BK90" i="7" s="1"/>
  <c r="F120" i="7" a="1"/>
  <c r="AJ120" i="7" s="1" a="1"/>
  <c r="BK120" i="7" s="1"/>
  <c r="F129" i="7" a="1"/>
  <c r="AJ129" i="7" s="1" a="1"/>
  <c r="BK129" i="7" s="1"/>
  <c r="F158" i="7" a="1"/>
  <c r="AJ158" i="7" s="1" a="1"/>
  <c r="BK158" i="7" s="1"/>
  <c r="F179" i="7" a="1"/>
  <c r="AJ179" i="7" s="1" a="1"/>
  <c r="BK179" i="7" s="1"/>
  <c r="F18" i="7" a="1"/>
  <c r="AJ18" i="7" s="1" a="1"/>
  <c r="BK18" i="7" s="1"/>
  <c r="F50" i="7" a="1"/>
  <c r="AJ50" i="7" s="1" a="1"/>
  <c r="BK50" i="7" s="1"/>
  <c r="F91" i="7" a="1"/>
  <c r="AJ91" i="7" s="1" a="1"/>
  <c r="BK91" i="7" s="1"/>
  <c r="F122" i="7" a="1"/>
  <c r="AJ122" i="7" s="1" a="1"/>
  <c r="BK122" i="7" s="1"/>
  <c r="F55" i="7" a="1"/>
  <c r="AJ55" i="7" s="1" a="1"/>
  <c r="BK55" i="7" s="1"/>
  <c r="F182" i="7" a="1"/>
  <c r="AJ182" i="7" s="1" a="1"/>
  <c r="BK182" i="7" s="1"/>
  <c r="F181" i="7" a="1"/>
  <c r="AJ181" i="7" s="1" a="1"/>
  <c r="BK181" i="7" s="1"/>
  <c r="F15" i="7" a="1"/>
  <c r="AJ15" i="7" s="1" a="1"/>
  <c r="BK15" i="7" s="1"/>
  <c r="F47" i="7" a="1"/>
  <c r="AJ47" i="7" s="1" a="1"/>
  <c r="BK47" i="7" s="1"/>
  <c r="F88" i="7" a="1"/>
  <c r="AJ88" i="7" s="1" a="1"/>
  <c r="BK88" i="7" s="1"/>
  <c r="F116" i="7" a="1"/>
  <c r="AJ116" i="7" s="1" a="1"/>
  <c r="BK116" i="7" s="1"/>
  <c r="F125" i="7" a="1"/>
  <c r="AJ125" i="7" s="1" a="1"/>
  <c r="BK125" i="7" s="1"/>
  <c r="F99" i="7" a="1"/>
  <c r="AJ99" i="7" s="1" a="1"/>
  <c r="BK99" i="7" s="1"/>
  <c r="F173" i="7" a="1"/>
  <c r="AJ173" i="7" s="1" a="1"/>
  <c r="BK173" i="7" s="1"/>
  <c r="F59" i="7" a="1"/>
  <c r="AJ59" i="7" s="1" a="1"/>
  <c r="BK59" i="7" s="1"/>
  <c r="F24" i="7" a="1"/>
  <c r="AJ24" i="7" s="1" a="1"/>
  <c r="BK24" i="7" s="1"/>
  <c r="F71" i="7" a="1"/>
  <c r="AJ71" i="7" s="1" a="1"/>
  <c r="BK71" i="7" s="1"/>
  <c r="F97" i="7" a="1"/>
  <c r="AJ97" i="7" s="1" a="1"/>
  <c r="BK97" i="7" s="1"/>
  <c r="F163" i="7" a="1"/>
  <c r="AJ163" i="7" s="1" a="1"/>
  <c r="BK163" i="7" s="1"/>
  <c r="F21" i="7" a="1"/>
  <c r="AJ21" i="7" s="1" a="1"/>
  <c r="BK21" i="7" s="1"/>
  <c r="F68" i="7" a="1"/>
  <c r="AJ68" i="7" s="1" a="1"/>
  <c r="BK68" i="7" s="1"/>
  <c r="F94" i="7" a="1"/>
  <c r="AJ94" i="7" s="1" a="1"/>
  <c r="BK94" i="7" s="1"/>
  <c r="F128" i="7" a="1"/>
  <c r="AJ128" i="7" s="1" a="1"/>
  <c r="BK128" i="7" s="1"/>
  <c r="F185" i="7" a="1"/>
  <c r="AJ185" i="7" s="1" a="1"/>
  <c r="BK185" i="7" s="1"/>
  <c r="F22" i="7" a="1"/>
  <c r="AJ22" i="7" s="1" a="1"/>
  <c r="BK22" i="7" s="1"/>
  <c r="F69" i="7" a="1"/>
  <c r="AJ69" i="7" s="1" a="1"/>
  <c r="BK69" i="7" s="1"/>
  <c r="F95" i="7" a="1"/>
  <c r="AJ95" i="7" s="1" a="1"/>
  <c r="BK95" i="7" s="1"/>
  <c r="F161" i="7" a="1"/>
  <c r="AJ161" i="7" s="1" a="1"/>
  <c r="BK161" i="7" s="1"/>
  <c r="F19" i="7" a="1"/>
  <c r="AJ19" i="7" s="1" a="1"/>
  <c r="BK19" i="7" s="1"/>
  <c r="F66" i="7" a="1"/>
  <c r="AJ66" i="7" s="1" a="1"/>
  <c r="BK66" i="7" s="1"/>
  <c r="F92" i="7" a="1"/>
  <c r="AJ92" i="7" s="1" a="1"/>
  <c r="BK92" i="7" s="1"/>
  <c r="F124" i="7" a="1"/>
  <c r="AJ124" i="7" s="1" a="1"/>
  <c r="BK124" i="7" s="1"/>
  <c r="F138" i="7" a="1"/>
  <c r="AJ138" i="7" s="1" a="1"/>
  <c r="BK138" i="7" s="1"/>
  <c r="F183" i="7" a="1"/>
  <c r="AJ183" i="7" s="1" a="1"/>
  <c r="BK183" i="7" s="1"/>
  <c r="F28" i="7" a="1"/>
  <c r="AJ28" i="7" s="1" a="1"/>
  <c r="BK28" i="7" s="1"/>
  <c r="F75" i="7" a="1"/>
  <c r="AJ75" i="7" s="1" a="1"/>
  <c r="BK75" i="7" s="1"/>
  <c r="F142" i="7" a="1"/>
  <c r="AJ142" i="7" s="1" a="1"/>
  <c r="BK142" i="7" s="1"/>
  <c r="F53" i="7" a="1"/>
  <c r="AJ53" i="7" s="1" a="1"/>
  <c r="BK53" i="7" s="1"/>
  <c r="F101" i="7" a="1"/>
  <c r="AJ101" i="7" s="1" a="1"/>
  <c r="BK101" i="7" s="1"/>
  <c r="F172" i="7" a="1"/>
  <c r="AJ172" i="7" s="1" a="1"/>
  <c r="BK172" i="7" s="1"/>
  <c r="F25" i="7" a="1"/>
  <c r="AJ25" i="7" s="1" a="1"/>
  <c r="BK25" i="7" s="1"/>
  <c r="F72" i="7" a="1"/>
  <c r="AJ72" i="7" s="1" a="1"/>
  <c r="BK72" i="7" s="1"/>
  <c r="F139" i="7" a="1"/>
  <c r="AJ139" i="7" s="1" a="1"/>
  <c r="BK139" i="7" s="1"/>
  <c r="F164" i="7" a="1"/>
  <c r="AJ164" i="7" s="1" a="1"/>
  <c r="BK164" i="7" s="1"/>
  <c r="F26" i="7" a="1"/>
  <c r="AJ26" i="7" s="1" a="1"/>
  <c r="BK26" i="7" s="1"/>
  <c r="F73" i="7" a="1"/>
  <c r="AJ73" i="7" s="1" a="1"/>
  <c r="BK73" i="7" s="1"/>
  <c r="F140" i="7" a="1"/>
  <c r="AJ140" i="7" s="1" a="1"/>
  <c r="BK140" i="7" s="1"/>
  <c r="F165" i="7" a="1"/>
  <c r="AJ165" i="7" s="1" a="1"/>
  <c r="BK165" i="7" s="1"/>
  <c r="F76" i="7" a="1"/>
  <c r="AJ76" i="7" s="1" a="1"/>
  <c r="BK76" i="7" s="1"/>
  <c r="F135" i="7" a="1"/>
  <c r="AJ135" i="7" s="1" a="1"/>
  <c r="BK135" i="7" s="1"/>
  <c r="F23" i="7" a="1"/>
  <c r="AJ23" i="7" s="1" a="1"/>
  <c r="BK23" i="7" s="1"/>
  <c r="F70" i="7" a="1"/>
  <c r="AJ70" i="7" s="1" a="1"/>
  <c r="BK70" i="7" s="1"/>
  <c r="F96" i="7" a="1"/>
  <c r="AJ96" i="7" s="1" a="1"/>
  <c r="BK96" i="7" s="1"/>
  <c r="F162" i="7" a="1"/>
  <c r="AJ162" i="7" s="1" a="1"/>
  <c r="BK162" i="7" s="1"/>
  <c r="F32" i="7" a="1"/>
  <c r="AJ32" i="7" s="1" a="1"/>
  <c r="BK32" i="7" s="1"/>
  <c r="F58" i="7" a="1"/>
  <c r="AJ58" i="7" s="1" a="1"/>
  <c r="BK58" i="7" s="1"/>
  <c r="F146" i="7" a="1"/>
  <c r="AJ146" i="7" s="1" a="1"/>
  <c r="BK146" i="7" s="1"/>
  <c r="F134" i="7" a="1"/>
  <c r="AJ134" i="7" s="1" a="1"/>
  <c r="BK134" i="7" s="1"/>
  <c r="F159" i="7" a="1"/>
  <c r="AJ159" i="7" s="1" a="1"/>
  <c r="BK159" i="7" s="1"/>
  <c r="F29" i="7" a="1"/>
  <c r="AJ29" i="7" s="1" a="1"/>
  <c r="BK29" i="7" s="1"/>
  <c r="F52" i="7" a="1"/>
  <c r="AJ52" i="7" s="1" a="1"/>
  <c r="BK52" i="7" s="1"/>
  <c r="F143" i="7" a="1"/>
  <c r="AJ143" i="7" s="1" a="1"/>
  <c r="BK143" i="7" s="1"/>
  <c r="F57" i="7" a="1"/>
  <c r="AJ57" i="7" s="1" a="1"/>
  <c r="BK57" i="7" s="1"/>
  <c r="F168" i="7" a="1"/>
  <c r="AJ168" i="7" s="1" a="1"/>
  <c r="BK168" i="7" s="1"/>
  <c r="F30" i="7" a="1"/>
  <c r="AJ30" i="7" s="1" a="1"/>
  <c r="BK30" i="7" s="1"/>
  <c r="F54" i="7" a="1"/>
  <c r="AJ54" i="7" s="1" a="1"/>
  <c r="BK54" i="7" s="1"/>
  <c r="F144" i="7" a="1"/>
  <c r="AJ144" i="7" s="1" a="1"/>
  <c r="BK144" i="7" s="1"/>
  <c r="F130" i="7" a="1"/>
  <c r="AJ130" i="7" s="1" a="1"/>
  <c r="BK130" i="7" s="1"/>
  <c r="F171" i="7" a="1"/>
  <c r="AJ171" i="7" s="1" a="1"/>
  <c r="BK171" i="7" s="1"/>
  <c r="F27" i="7" a="1"/>
  <c r="AJ27" i="7" s="1" a="1"/>
  <c r="BK27" i="7" s="1"/>
  <c r="F74" i="7" a="1"/>
  <c r="AJ74" i="7" s="1" a="1"/>
  <c r="BK74" i="7" s="1"/>
  <c r="F141" i="7" a="1"/>
  <c r="AJ141" i="7" s="1" a="1"/>
  <c r="BK141" i="7" s="1"/>
  <c r="F166" i="7" a="1"/>
  <c r="AJ166" i="7" s="1" a="1"/>
  <c r="BK166" i="7" s="1"/>
  <c r="F84" i="7" a="1"/>
  <c r="AJ84" i="7" s="1" a="1"/>
  <c r="BK84" i="7" s="1"/>
  <c r="F169" i="7" a="1"/>
  <c r="AJ169" i="7" s="1" a="1"/>
  <c r="BK169" i="7" s="1"/>
  <c r="F12" i="7" a="1"/>
  <c r="AJ12" i="7" s="1" a="1"/>
  <c r="BK12" i="7" s="1"/>
  <c r="F112" i="7" a="1"/>
  <c r="AJ112" i="7" s="1" a="1"/>
  <c r="BK112" i="7" s="1"/>
  <c r="F119" i="7" a="1"/>
  <c r="AJ119" i="7" s="1" a="1"/>
  <c r="BK119" i="7" s="1"/>
  <c r="F86" i="7" a="1"/>
  <c r="AJ86" i="7" s="1" a="1"/>
  <c r="BK86" i="7" s="1"/>
  <c r="F41" i="7" a="1"/>
  <c r="AJ41" i="7" s="1" a="1"/>
  <c r="BK41" i="7" s="1"/>
  <c r="F155" i="7" a="1"/>
  <c r="AJ155" i="7" s="1" a="1"/>
  <c r="BK155" i="7" s="1"/>
  <c r="F175" i="7" a="1"/>
  <c r="AJ175" i="7" s="1" a="1"/>
  <c r="BK175" i="7" s="1"/>
  <c r="F10" i="7" a="1"/>
  <c r="AJ10" i="7" s="1" a="1"/>
  <c r="BK10" i="7" s="1"/>
  <c r="F110" i="7" a="1"/>
  <c r="AJ110" i="7" s="1" a="1"/>
  <c r="BK110" i="7" s="1"/>
  <c r="F115" i="7" a="1"/>
  <c r="AJ115" i="7" s="1" a="1"/>
  <c r="BK115" i="7" s="1"/>
  <c r="F39" i="7" a="1"/>
  <c r="AJ39" i="7" s="1" a="1"/>
  <c r="BK39" i="7" s="1"/>
  <c r="F153" i="7" a="1"/>
  <c r="AJ153" i="7" s="1" a="1"/>
  <c r="BK153" i="7" s="1"/>
  <c r="F16" i="7" a="1"/>
  <c r="AJ16" i="7" s="1" a="1"/>
  <c r="BK16" i="7" s="1"/>
  <c r="F89" i="7" a="1"/>
  <c r="AJ89" i="7" s="1" a="1"/>
  <c r="BK89" i="7" s="1"/>
  <c r="F127" i="7" a="1"/>
  <c r="AJ127" i="7" s="1" a="1"/>
  <c r="BK127" i="7" s="1"/>
  <c r="F177" i="7" a="1"/>
  <c r="AJ177" i="7" s="1" a="1"/>
  <c r="BK177" i="7" s="1"/>
  <c r="F45" i="7" a="1"/>
  <c r="AJ45" i="7" s="1" a="1"/>
  <c r="BK45" i="7" s="1"/>
  <c r="F102" i="7" a="1"/>
  <c r="AJ102" i="7" s="1" a="1"/>
  <c r="BK102" i="7" s="1"/>
  <c r="F63" i="7" a="1"/>
  <c r="AJ63" i="7" s="1" a="1"/>
  <c r="BK63" i="7" s="1"/>
  <c r="F14" i="7" a="1"/>
  <c r="AJ14" i="7" s="1" a="1"/>
  <c r="BK14" i="7" s="1"/>
  <c r="F65" i="7" a="1"/>
  <c r="AJ65" i="7" s="1" a="1"/>
  <c r="BK65" i="7" s="1"/>
  <c r="F123" i="7" a="1"/>
  <c r="AJ123" i="7" s="1" a="1"/>
  <c r="BK123" i="7" s="1"/>
  <c r="F170" i="7" a="1"/>
  <c r="AJ170" i="7" s="1" a="1"/>
  <c r="BK170" i="7" s="1"/>
  <c r="F43" i="7" a="1"/>
  <c r="AJ43" i="7" s="1" a="1"/>
  <c r="BK43" i="7" s="1"/>
  <c r="F98" i="7" a="1"/>
  <c r="AJ98" i="7" s="1" a="1"/>
  <c r="BK98" i="7" s="1"/>
  <c r="F36" i="7" a="1"/>
  <c r="AJ36" i="7" s="1" a="1"/>
  <c r="BK36" i="7" s="1"/>
  <c r="F150" i="7" a="1"/>
  <c r="AJ150" i="7" s="1" a="1"/>
  <c r="BK150" i="7" s="1"/>
  <c r="F104" i="7" a="1"/>
  <c r="AJ104" i="7" s="1" a="1"/>
  <c r="BK104" i="7" s="1"/>
  <c r="F157" i="7" a="1"/>
  <c r="AJ157" i="7" s="1" a="1"/>
  <c r="BK157" i="7" s="1"/>
  <c r="F34" i="7" a="1"/>
  <c r="AJ34" i="7" s="1" a="1"/>
  <c r="BK34" i="7" s="1"/>
  <c r="F148" i="7" a="1"/>
  <c r="AJ148" i="7" s="1" a="1"/>
  <c r="BK148" i="7" s="1"/>
  <c r="F56" i="7" a="1"/>
  <c r="AJ56" i="7" s="1" a="1"/>
  <c r="BK56" i="7" s="1"/>
  <c r="F132" i="7" a="1"/>
  <c r="AJ132" i="7" s="1" a="1"/>
  <c r="BK132" i="7" s="1"/>
  <c r="F60" i="7" a="1"/>
  <c r="AJ60" i="7" s="1" a="1"/>
  <c r="BK60" i="7" s="1"/>
  <c r="F79" i="7" a="1"/>
  <c r="AJ79" i="7" s="1" a="1"/>
  <c r="BK79" i="7" s="1"/>
  <c r="F180" i="7" a="1"/>
  <c r="AJ180" i="7" s="1" a="1"/>
  <c r="BK180" i="7" s="1"/>
  <c r="F33" i="7" a="1"/>
  <c r="AJ33" i="7" s="1" a="1"/>
  <c r="BK33" i="7" s="1"/>
  <c r="F147" i="7" a="1"/>
  <c r="AJ147" i="7" s="1" a="1"/>
  <c r="BK147" i="7" s="1"/>
  <c r="F105" i="7" a="1"/>
  <c r="AJ105" i="7" s="1" a="1"/>
  <c r="BK105" i="7" s="1"/>
  <c r="F61" i="7" a="1"/>
  <c r="AJ61" i="7" s="1" a="1"/>
  <c r="BK61" i="7" s="1"/>
  <c r="F176" i="7" a="1"/>
  <c r="AJ176" i="7" s="1" a="1"/>
  <c r="BK176" i="7" s="1"/>
  <c r="F31" i="7" a="1"/>
  <c r="AJ31" i="7" s="1" a="1"/>
  <c r="BK31" i="7" s="1"/>
  <c r="F145" i="7" a="1"/>
  <c r="AJ145" i="7" s="1" a="1"/>
  <c r="BK145" i="7" s="1"/>
  <c r="F174" i="7" a="1"/>
  <c r="AJ174" i="7" s="1" a="1"/>
  <c r="BK174" i="7" s="1"/>
  <c r="F131" i="7" a="1"/>
  <c r="AJ131" i="7" s="1" a="1"/>
  <c r="BK131" i="7" s="1"/>
  <c r="F40" i="7" a="1"/>
  <c r="AJ40" i="7" s="1" a="1"/>
  <c r="BK40" i="7" s="1"/>
  <c r="F133" i="7" a="1"/>
  <c r="AJ133" i="7" s="1" a="1"/>
  <c r="BK133" i="7" s="1"/>
  <c r="F81" i="7" a="1"/>
  <c r="AJ81" i="7" s="1" a="1"/>
  <c r="BK81" i="7" s="1"/>
  <c r="F152" i="7" a="1"/>
  <c r="AJ152" i="7" s="1" a="1"/>
  <c r="BK152" i="7" s="1"/>
  <c r="F106" i="7" a="1"/>
  <c r="AJ106" i="7" s="1" a="1"/>
  <c r="BK106" i="7" s="1"/>
  <c r="F44" i="7" a="1"/>
  <c r="AJ44" i="7" s="1" a="1"/>
  <c r="BK44" i="7" s="1"/>
  <c r="F82" i="7" a="1"/>
  <c r="AJ82" i="7" s="1" a="1"/>
  <c r="BK82" i="7" s="1"/>
  <c r="F9" i="7" a="1"/>
  <c r="AJ9" i="7" s="1" a="1"/>
  <c r="BK9" i="7" s="1"/>
  <c r="F113" i="7" a="1"/>
  <c r="AJ113" i="7" s="1" a="1"/>
  <c r="BK113" i="7" s="1"/>
  <c r="F156" i="7" a="1"/>
  <c r="AJ156" i="7" s="1" a="1"/>
  <c r="BK156" i="7" s="1"/>
  <c r="F107" i="7" a="1"/>
  <c r="AJ107" i="7" s="1" a="1"/>
  <c r="BK107" i="7" s="1"/>
  <c r="F167" i="7" a="1"/>
  <c r="AJ167" i="7" s="1" a="1"/>
  <c r="BK167" i="7" s="1"/>
  <c r="F48" i="7" a="1"/>
  <c r="AJ48" i="7" s="1" a="1"/>
  <c r="BK48" i="7" s="1"/>
  <c r="F103" i="7" a="1"/>
  <c r="AJ103" i="7" s="1" a="1"/>
  <c r="BK103" i="7" s="1"/>
  <c r="F13" i="7" a="1"/>
  <c r="AJ13" i="7" s="1" a="1"/>
  <c r="BK13" i="7" s="1"/>
  <c r="F121" i="7" a="1"/>
  <c r="AJ121" i="7" s="1" a="1"/>
  <c r="BK121" i="7" s="1"/>
  <c r="F114" i="7" a="1"/>
  <c r="AJ114" i="7" s="1" a="1"/>
  <c r="BK114" i="7" s="1"/>
  <c r="F111" i="7" a="1"/>
  <c r="AJ111" i="7" s="1" a="1"/>
  <c r="BK111" i="7" s="1"/>
  <c r="F6" i="7" a="1"/>
  <c r="F108" i="7" a="1"/>
  <c r="AJ108" i="7" s="1" a="1"/>
  <c r="BK108" i="7" s="1"/>
  <c r="F37" i="7" a="1"/>
  <c r="AJ37" i="7" s="1" a="1"/>
  <c r="BK37" i="7" s="1"/>
  <c r="F83" i="7" a="1"/>
  <c r="AJ83" i="7" s="1" a="1"/>
  <c r="BK83" i="7" s="1"/>
  <c r="F149" i="7" a="1"/>
  <c r="AJ149" i="7" s="1" a="1"/>
  <c r="BK149" i="7" s="1"/>
  <c r="F154" i="7" a="1"/>
  <c r="AJ154" i="7" s="1" a="1"/>
  <c r="BK154" i="7" s="1"/>
  <c r="F62" i="7" a="1"/>
  <c r="AJ62" i="7" s="1" a="1"/>
  <c r="BK62" i="7" s="1"/>
  <c r="F38" i="7" a="1"/>
  <c r="AJ38" i="7" s="1" a="1"/>
  <c r="BK38" i="7" s="1"/>
  <c r="F77" i="7" a="1"/>
  <c r="AJ77" i="7" s="1" a="1"/>
  <c r="BK77" i="7" s="1"/>
  <c r="F178" i="7" a="1"/>
  <c r="AJ178" i="7" s="1" a="1"/>
  <c r="BK178" i="7" s="1"/>
  <c r="F100" i="7" a="1"/>
  <c r="AJ100" i="7" s="1" a="1"/>
  <c r="BK100" i="7" s="1"/>
  <c r="F109" i="7" a="1"/>
  <c r="AJ109" i="7" s="1" a="1"/>
  <c r="BK109" i="7" s="1"/>
  <c r="F42" i="7" a="1"/>
  <c r="AJ42" i="7" s="1" a="1"/>
  <c r="BK42" i="7" s="1"/>
  <c r="F7" i="7" a="1"/>
  <c r="AJ7" i="7" s="1" a="1"/>
  <c r="BK7" i="7" s="1"/>
  <c r="F85" i="7" a="1"/>
  <c r="AJ85" i="7" s="1" a="1"/>
  <c r="BK85" i="7" s="1"/>
  <c r="F118" i="7" a="1"/>
  <c r="AJ118" i="7" s="1" a="1"/>
  <c r="BK118" i="7" s="1"/>
  <c r="F78" i="7" a="1"/>
  <c r="AJ78" i="7" s="1" a="1"/>
  <c r="BK78" i="7" s="1"/>
  <c r="F51" i="7" a="1"/>
  <c r="AJ51" i="7" s="1" a="1"/>
  <c r="BK51" i="7" s="1"/>
  <c r="F136" i="7" a="1"/>
  <c r="AJ136" i="7" s="1" a="1"/>
  <c r="BK136" i="7" s="1"/>
  <c r="F46" i="7" a="1"/>
  <c r="AJ46" i="7" s="1" a="1"/>
  <c r="BK46" i="7" s="1"/>
  <c r="F80" i="7" a="1"/>
  <c r="AJ80" i="7" s="1" a="1"/>
  <c r="BK80" i="7" s="1"/>
  <c r="F11" i="7" a="1"/>
  <c r="AJ11" i="7" s="1" a="1"/>
  <c r="BK11" i="7" s="1"/>
  <c r="F117" i="7" a="1"/>
  <c r="AJ117" i="7" s="1" a="1"/>
  <c r="BK117" i="7" s="1"/>
  <c r="F8" i="7" a="1"/>
  <c r="AJ8" i="7" s="1" a="1"/>
  <c r="BK8" i="7" s="1"/>
  <c r="F87" i="7" a="1"/>
  <c r="AJ87" i="7" s="1" a="1"/>
  <c r="BK87" i="7" s="1"/>
  <c r="F151" i="7" a="1"/>
  <c r="AJ151" i="7" s="1" a="1"/>
  <c r="BK151" i="7" s="1"/>
  <c r="F64" i="7" a="1"/>
  <c r="AJ64" i="7" s="1" a="1"/>
  <c r="BK64" i="7" s="1"/>
  <c r="F35" i="7" a="1"/>
  <c r="AJ35" i="7" s="1" a="1"/>
  <c r="BK35" i="7" s="1"/>
  <c r="X9" i="7" a="1"/>
  <c r="BB9" i="7" s="1" a="1"/>
  <c r="CC9" i="7" s="1"/>
  <c r="X14" i="7" a="1"/>
  <c r="BB14" i="7" s="1" a="1"/>
  <c r="CC14" i="7" s="1"/>
  <c r="X42" i="7" a="1"/>
  <c r="BB42" i="7" s="1" a="1"/>
  <c r="CC42" i="7" s="1"/>
  <c r="X158" i="7" a="1"/>
  <c r="BB158" i="7" s="1" a="1"/>
  <c r="CC158" i="7" s="1"/>
  <c r="X131" i="7" a="1"/>
  <c r="BB131" i="7" s="1" a="1"/>
  <c r="CC131" i="7" s="1"/>
  <c r="X165" i="7" a="1"/>
  <c r="BB165" i="7" s="1" a="1"/>
  <c r="CC165" i="7" s="1"/>
  <c r="X73" i="7" a="1"/>
  <c r="BB73" i="7" s="1" a="1"/>
  <c r="CC73" i="7" s="1"/>
  <c r="X95" i="7" a="1"/>
  <c r="BB95" i="7" s="1" a="1"/>
  <c r="CC95" i="7" s="1"/>
  <c r="X32" i="7" a="1"/>
  <c r="BB32" i="7" s="1" a="1"/>
  <c r="CC32" i="7" s="1"/>
  <c r="X135" i="7" a="1"/>
  <c r="BB135" i="7" s="1" a="1"/>
  <c r="CC135" i="7" s="1"/>
  <c r="X134" i="7" a="1"/>
  <c r="BB134" i="7" s="1" a="1"/>
  <c r="CC134" i="7" s="1"/>
  <c r="X173" i="7" a="1"/>
  <c r="BB173" i="7" s="1" a="1"/>
  <c r="CC173" i="7" s="1"/>
  <c r="X174" i="7" a="1"/>
  <c r="BB174" i="7" s="1" a="1"/>
  <c r="CC174" i="7" s="1"/>
  <c r="X178" i="7" a="1"/>
  <c r="BB178" i="7" s="1" a="1"/>
  <c r="CC178" i="7" s="1"/>
  <c r="X24" i="7" a="1"/>
  <c r="BB24" i="7" s="1" a="1"/>
  <c r="CC24" i="7" s="1"/>
  <c r="X144" i="7" a="1"/>
  <c r="BB144" i="7" s="1" a="1"/>
  <c r="CC144" i="7" s="1"/>
  <c r="X35" i="7" a="1"/>
  <c r="BB35" i="7" s="1" a="1"/>
  <c r="CC35" i="7" s="1"/>
  <c r="X83" i="7" a="1"/>
  <c r="BB83" i="7" s="1" a="1"/>
  <c r="CC83" i="7" s="1"/>
  <c r="X182" i="7" a="1"/>
  <c r="BB182" i="7" s="1" a="1"/>
  <c r="CC182" i="7" s="1"/>
  <c r="X63" i="7" a="1"/>
  <c r="BB63" i="7" s="1" a="1"/>
  <c r="CC63" i="7" s="1"/>
  <c r="X153" i="7" a="1"/>
  <c r="BB153" i="7" s="1" a="1"/>
  <c r="CC153" i="7" s="1"/>
  <c r="X53" i="7" a="1"/>
  <c r="BB53" i="7" s="1" a="1"/>
  <c r="CC53" i="7" s="1"/>
  <c r="X162" i="7" a="1"/>
  <c r="BB162" i="7" s="1" a="1"/>
  <c r="CC162" i="7" s="1"/>
  <c r="X171" i="7" a="1"/>
  <c r="BB171" i="7" s="1" a="1"/>
  <c r="CC171" i="7" s="1"/>
  <c r="X167" i="7" a="1"/>
  <c r="BB167" i="7" s="1" a="1"/>
  <c r="CC167" i="7" s="1"/>
  <c r="X67" i="7" a="1"/>
  <c r="BB67" i="7" s="1" a="1"/>
  <c r="CC67" i="7" s="1"/>
  <c r="X54" i="7" a="1"/>
  <c r="BB54" i="7" s="1" a="1"/>
  <c r="CC54" i="7" s="1"/>
  <c r="X41" i="7" a="1"/>
  <c r="BB41" i="7" s="1" a="1"/>
  <c r="CC41" i="7" s="1"/>
  <c r="X38" i="7" a="1"/>
  <c r="BB38" i="7" s="1" a="1"/>
  <c r="CC38" i="7" s="1"/>
  <c r="X93" i="7" a="1"/>
  <c r="BB93" i="7" s="1" a="1"/>
  <c r="CC93" i="7" s="1"/>
  <c r="X121" i="7" a="1"/>
  <c r="BB121" i="7" s="1" a="1"/>
  <c r="CC121" i="7" s="1"/>
  <c r="X31" i="7" a="1"/>
  <c r="BB31" i="7" s="1" a="1"/>
  <c r="CC31" i="7" s="1"/>
  <c r="X79" i="7" a="1"/>
  <c r="BB79" i="7" s="1" a="1"/>
  <c r="CC79" i="7" s="1"/>
  <c r="X177" i="7" a="1"/>
  <c r="BB177" i="7" s="1" a="1"/>
  <c r="CC177" i="7" s="1"/>
  <c r="X61" i="7" a="1"/>
  <c r="BB61" i="7" s="1" a="1"/>
  <c r="CC61" i="7" s="1"/>
  <c r="X128" i="7" a="1"/>
  <c r="BB128" i="7" s="1" a="1"/>
  <c r="CC128" i="7" s="1"/>
  <c r="X183" i="7" a="1"/>
  <c r="BB183" i="7" s="1" a="1"/>
  <c r="CC183" i="7" s="1"/>
  <c r="X88" i="7" a="1"/>
  <c r="BB88" i="7" s="1" a="1"/>
  <c r="CC88" i="7" s="1"/>
  <c r="X64" i="7" a="1"/>
  <c r="BB64" i="7" s="1" a="1"/>
  <c r="CC64" i="7" s="1"/>
  <c r="X13" i="7" a="1"/>
  <c r="BB13" i="7" s="1" a="1"/>
  <c r="CC13" i="7" s="1"/>
  <c r="X66" i="7" a="1"/>
  <c r="BB66" i="7" s="1" a="1"/>
  <c r="CC66" i="7" s="1"/>
  <c r="X90" i="7" a="1"/>
  <c r="BB90" i="7" s="1" a="1"/>
  <c r="CC90" i="7" s="1"/>
  <c r="X98" i="7" a="1"/>
  <c r="BB98" i="7" s="1" a="1"/>
  <c r="CC98" i="7" s="1"/>
  <c r="X78" i="7" a="1"/>
  <c r="BB78" i="7" s="1" a="1"/>
  <c r="CC78" i="7" s="1"/>
  <c r="X127" i="7" a="1"/>
  <c r="BB127" i="7" s="1" a="1"/>
  <c r="CC127" i="7" s="1"/>
  <c r="X23" i="7" a="1"/>
  <c r="BB23" i="7" s="1" a="1"/>
  <c r="CC23" i="7" s="1"/>
  <c r="X139" i="7" a="1"/>
  <c r="BB139" i="7" s="1" a="1"/>
  <c r="CC139" i="7" s="1"/>
  <c r="X56" i="7" a="1"/>
  <c r="BB56" i="7" s="1" a="1"/>
  <c r="CC56" i="7" s="1"/>
  <c r="X108" i="7" a="1"/>
  <c r="BB108" i="7" s="1" a="1"/>
  <c r="CC108" i="7" s="1"/>
  <c r="X58" i="7" a="1"/>
  <c r="BB58" i="7" s="1" a="1"/>
  <c r="CC58" i="7" s="1"/>
  <c r="X148" i="7" a="1"/>
  <c r="BB148" i="7" s="1" a="1"/>
  <c r="CC148" i="7" s="1"/>
  <c r="X43" i="7" a="1"/>
  <c r="BB43" i="7" s="1" a="1"/>
  <c r="CC43" i="7" s="1"/>
  <c r="X116" i="7" a="1"/>
  <c r="BB116" i="7" s="1" a="1"/>
  <c r="CC116" i="7" s="1"/>
  <c r="X11" i="7" a="1"/>
  <c r="BB11" i="7" s="1" a="1"/>
  <c r="CC11" i="7" s="1"/>
  <c r="X40" i="7" a="1"/>
  <c r="BB40" i="7" s="1" a="1"/>
  <c r="CC40" i="7" s="1"/>
  <c r="X157" i="7" a="1"/>
  <c r="BB157" i="7" s="1" a="1"/>
  <c r="CC157" i="7" s="1"/>
  <c r="X130" i="7" a="1"/>
  <c r="BB130" i="7" s="1" a="1"/>
  <c r="CC130" i="7" s="1"/>
  <c r="X164" i="7" a="1"/>
  <c r="BB164" i="7" s="1" a="1"/>
  <c r="CC164" i="7" s="1"/>
  <c r="X21" i="7" a="1"/>
  <c r="BB21" i="7" s="1" a="1"/>
  <c r="CC21" i="7" s="1"/>
  <c r="X106" i="7" a="1"/>
  <c r="BB106" i="7" s="1" a="1"/>
  <c r="CC106" i="7" s="1"/>
  <c r="X147" i="7" a="1"/>
  <c r="BB147" i="7" s="1" a="1"/>
  <c r="CC147" i="7" s="1"/>
  <c r="X156" i="7" a="1"/>
  <c r="BB156" i="7" s="1" a="1"/>
  <c r="CC156" i="7" s="1"/>
  <c r="X101" i="7" a="1"/>
  <c r="BB101" i="7" s="1" a="1"/>
  <c r="CC101" i="7" s="1"/>
  <c r="X122" i="7" a="1"/>
  <c r="BB122" i="7" s="1" a="1"/>
  <c r="CC122" i="7" s="1"/>
  <c r="X142" i="7" a="1"/>
  <c r="BB142" i="7" s="1" a="1"/>
  <c r="CC142" i="7" s="1"/>
  <c r="X136" i="7" a="1"/>
  <c r="BB136" i="7" s="1" a="1"/>
  <c r="CC136" i="7" s="1"/>
  <c r="X151" i="7" a="1"/>
  <c r="BB151" i="7" s="1" a="1"/>
  <c r="CC151" i="7" s="1"/>
  <c r="X111" i="7" a="1"/>
  <c r="BB111" i="7" s="1" a="1"/>
  <c r="CC111" i="7" s="1"/>
  <c r="X46" i="7" a="1"/>
  <c r="BB46" i="7" s="1" a="1"/>
  <c r="CC46" i="7" s="1"/>
  <c r="X119" i="7" a="1"/>
  <c r="BB119" i="7" s="1" a="1"/>
  <c r="CC119" i="7" s="1"/>
  <c r="X19" i="7" a="1"/>
  <c r="BB19" i="7" s="1" a="1"/>
  <c r="CC19" i="7" s="1"/>
  <c r="X52" i="7" a="1"/>
  <c r="BB52" i="7" s="1" a="1"/>
  <c r="CC52" i="7" s="1"/>
  <c r="X18" i="7" a="1"/>
  <c r="BB18" i="7" s="1" a="1"/>
  <c r="CC18" i="7" s="1"/>
  <c r="X72" i="7" a="1"/>
  <c r="BB72" i="7" s="1" a="1"/>
  <c r="CC72" i="7" s="1"/>
  <c r="X94" i="7" a="1"/>
  <c r="BB94" i="7" s="1" a="1"/>
  <c r="CC94" i="7" s="1"/>
  <c r="X102" i="7" a="1"/>
  <c r="BB102" i="7" s="1" a="1"/>
  <c r="CC102" i="7" s="1"/>
  <c r="X86" i="7" a="1"/>
  <c r="BB86" i="7" s="1" a="1"/>
  <c r="CC86" i="7" s="1"/>
  <c r="X126" i="7" a="1"/>
  <c r="BB126" i="7" s="1" a="1"/>
  <c r="CC126" i="7" s="1"/>
  <c r="X170" i="7" a="1"/>
  <c r="BB170" i="7" s="1" a="1"/>
  <c r="CC170" i="7" s="1"/>
  <c r="X163" i="7" a="1"/>
  <c r="BB163" i="7" s="1" a="1"/>
  <c r="CC163" i="7" s="1"/>
  <c r="X166" i="7" a="1"/>
  <c r="BB166" i="7" s="1" a="1"/>
  <c r="CC166" i="7" s="1"/>
  <c r="X22" i="7" a="1"/>
  <c r="BB22" i="7" s="1" a="1"/>
  <c r="CC22" i="7" s="1"/>
  <c r="X143" i="7" a="1"/>
  <c r="BB143" i="7" s="1" a="1"/>
  <c r="CC143" i="7" s="1"/>
  <c r="X33" i="7" a="1"/>
  <c r="BB33" i="7" s="1" a="1"/>
  <c r="CC33" i="7" s="1"/>
  <c r="X81" i="7" a="1"/>
  <c r="BB81" i="7" s="1" a="1"/>
  <c r="CC81" i="7" s="1"/>
  <c r="X172" i="7" a="1"/>
  <c r="BB172" i="7" s="1" a="1"/>
  <c r="CC172" i="7" s="1"/>
  <c r="X179" i="7" a="1"/>
  <c r="BB179" i="7" s="1" a="1"/>
  <c r="CC179" i="7" s="1"/>
  <c r="X6" i="7" a="1"/>
  <c r="X62" i="7" a="1"/>
  <c r="BB62" i="7" s="1" a="1"/>
  <c r="CC62" i="7" s="1"/>
  <c r="X152" i="7" a="1"/>
  <c r="BB152" i="7" s="1" a="1"/>
  <c r="CC152" i="7" s="1"/>
  <c r="X51" i="7" a="1"/>
  <c r="BB51" i="7" s="1" a="1"/>
  <c r="CC51" i="7" s="1"/>
  <c r="X160" i="7" a="1"/>
  <c r="BB160" i="7" s="1" a="1"/>
  <c r="CC160" i="7" s="1"/>
  <c r="X168" i="7" a="1"/>
  <c r="BB168" i="7" s="1" a="1"/>
  <c r="CC168" i="7" s="1"/>
  <c r="X185" i="7" a="1"/>
  <c r="BB185" i="7" s="1" a="1"/>
  <c r="CC185" i="7" s="1"/>
  <c r="X65" i="7" a="1"/>
  <c r="BB65" i="7" s="1" a="1"/>
  <c r="CC65" i="7" s="1"/>
  <c r="X89" i="7" a="1"/>
  <c r="BB89" i="7" s="1" a="1"/>
  <c r="CC89" i="7" s="1"/>
  <c r="X48" i="7" a="1"/>
  <c r="BB48" i="7" s="1" a="1"/>
  <c r="CC48" i="7" s="1"/>
  <c r="X76" i="7" a="1"/>
  <c r="BB76" i="7" s="1" a="1"/>
  <c r="CC76" i="7" s="1"/>
  <c r="X123" i="7" a="1"/>
  <c r="BB123" i="7" s="1" a="1"/>
  <c r="CC123" i="7" s="1"/>
  <c r="X138" i="7" a="1"/>
  <c r="BB138" i="7" s="1" a="1"/>
  <c r="CC138" i="7" s="1"/>
  <c r="X30" i="7" a="1"/>
  <c r="BB30" i="7" s="1" a="1"/>
  <c r="CC30" i="7" s="1"/>
  <c r="X112" i="7" a="1"/>
  <c r="BB112" i="7" s="1" a="1"/>
  <c r="CC112" i="7" s="1"/>
  <c r="X10" i="7" a="1"/>
  <c r="BB10" i="7" s="1" a="1"/>
  <c r="CC10" i="7" s="1"/>
  <c r="X129" i="7" a="1"/>
  <c r="BB129" i="7" s="1" a="1"/>
  <c r="CC129" i="7" s="1"/>
  <c r="X70" i="7" a="1"/>
  <c r="BB70" i="7" s="1" a="1"/>
  <c r="CC70" i="7" s="1"/>
  <c r="X84" i="7" a="1"/>
  <c r="BB84" i="7" s="1" a="1"/>
  <c r="CC84" i="7" s="1"/>
  <c r="X161" i="7" a="1"/>
  <c r="BB161" i="7" s="1" a="1"/>
  <c r="CC161" i="7" s="1"/>
  <c r="X71" i="7" a="1"/>
  <c r="BB71" i="7" s="1" a="1"/>
  <c r="CC71" i="7" s="1"/>
  <c r="X105" i="7" a="1"/>
  <c r="BB105" i="7" s="1" a="1"/>
  <c r="CC105" i="7" s="1"/>
  <c r="X169" i="7" a="1"/>
  <c r="BB169" i="7" s="1" a="1"/>
  <c r="CC169" i="7" s="1"/>
  <c r="X49" i="7" a="1"/>
  <c r="BB49" i="7" s="1" a="1"/>
  <c r="CC49" i="7" s="1"/>
  <c r="X17" i="7" a="1"/>
  <c r="BB17" i="7" s="1" a="1"/>
  <c r="CC17" i="7" s="1"/>
  <c r="X133" i="7" a="1"/>
  <c r="BB133" i="7" s="1" a="1"/>
  <c r="CC133" i="7" s="1"/>
  <c r="X97" i="7" a="1"/>
  <c r="BB97" i="7" s="1" a="1"/>
  <c r="CC97" i="7" s="1"/>
  <c r="X12" i="7" a="1"/>
  <c r="BB12" i="7" s="1" a="1"/>
  <c r="CC12" i="7" s="1"/>
  <c r="X25" i="7" a="1"/>
  <c r="BB25" i="7" s="1" a="1"/>
  <c r="CC25" i="7" s="1"/>
  <c r="X60" i="7" a="1"/>
  <c r="BB60" i="7" s="1" a="1"/>
  <c r="CC60" i="7" s="1"/>
  <c r="X150" i="7" a="1"/>
  <c r="BB150" i="7" s="1" a="1"/>
  <c r="CC150" i="7" s="1"/>
  <c r="X47" i="7" a="1"/>
  <c r="BB47" i="7" s="1" a="1"/>
  <c r="CC47" i="7" s="1"/>
  <c r="X124" i="7" a="1"/>
  <c r="BB124" i="7" s="1" a="1"/>
  <c r="CC124" i="7" s="1"/>
  <c r="X181" i="7" a="1"/>
  <c r="BB181" i="7" s="1" a="1"/>
  <c r="CC181" i="7" s="1"/>
  <c r="X15" i="7" a="1"/>
  <c r="BB15" i="7" s="1" a="1"/>
  <c r="CC15" i="7" s="1"/>
  <c r="X87" i="7" a="1"/>
  <c r="BB87" i="7" s="1" a="1"/>
  <c r="CC87" i="7" s="1"/>
  <c r="X44" i="7" a="1"/>
  <c r="BB44" i="7" s="1" a="1"/>
  <c r="CC44" i="7" s="1"/>
  <c r="X132" i="7" a="1"/>
  <c r="BB132" i="7" s="1" a="1"/>
  <c r="CC132" i="7" s="1"/>
  <c r="X115" i="7" a="1"/>
  <c r="BB115" i="7" s="1" a="1"/>
  <c r="CC115" i="7" s="1"/>
  <c r="X74" i="7" a="1"/>
  <c r="BB74" i="7" s="1" a="1"/>
  <c r="CC74" i="7" s="1"/>
  <c r="X96" i="7" a="1"/>
  <c r="BB96" i="7" s="1" a="1"/>
  <c r="CC96" i="7" s="1"/>
  <c r="X50" i="7" a="1"/>
  <c r="BB50" i="7" s="1" a="1"/>
  <c r="CC50" i="7" s="1"/>
  <c r="X137" i="7" a="1"/>
  <c r="BB137" i="7" s="1" a="1"/>
  <c r="CC137" i="7" s="1"/>
  <c r="X175" i="7" a="1"/>
  <c r="BB175" i="7" s="1" a="1"/>
  <c r="CC175" i="7" s="1"/>
  <c r="X26" i="7" a="1"/>
  <c r="BB26" i="7" s="1" a="1"/>
  <c r="CC26" i="7" s="1"/>
  <c r="X145" i="7" a="1"/>
  <c r="BB145" i="7" s="1" a="1"/>
  <c r="CC145" i="7" s="1"/>
  <c r="X37" i="7" a="1"/>
  <c r="BB37" i="7" s="1" a="1"/>
  <c r="CC37" i="7" s="1"/>
  <c r="X85" i="7" a="1"/>
  <c r="BB85" i="7" s="1" a="1"/>
  <c r="CC85" i="7" s="1"/>
  <c r="X184" i="7" a="1"/>
  <c r="BB184" i="7" s="1" a="1"/>
  <c r="CC184" i="7" s="1"/>
  <c r="X34" i="7" a="1"/>
  <c r="BB34" i="7" s="1" a="1"/>
  <c r="CC34" i="7" s="1"/>
  <c r="X68" i="7" a="1"/>
  <c r="BB68" i="7" s="1" a="1"/>
  <c r="CC68" i="7" s="1"/>
  <c r="X110" i="7" a="1"/>
  <c r="BB110" i="7" s="1" a="1"/>
  <c r="CC110" i="7" s="1"/>
  <c r="X104" i="7" a="1"/>
  <c r="BB104" i="7" s="1" a="1"/>
  <c r="CC104" i="7" s="1"/>
  <c r="X109" i="7" a="1"/>
  <c r="BB109" i="7" s="1" a="1"/>
  <c r="CC109" i="7" s="1"/>
  <c r="X16" i="7" a="1"/>
  <c r="BB16" i="7" s="1" a="1"/>
  <c r="CC16" i="7" s="1"/>
  <c r="X107" i="7" a="1"/>
  <c r="BB107" i="7" s="1" a="1"/>
  <c r="CC107" i="7" s="1"/>
  <c r="X100" i="7" a="1"/>
  <c r="BB100" i="7" s="1" a="1"/>
  <c r="CC100" i="7" s="1"/>
  <c r="X103" i="7" a="1"/>
  <c r="BB103" i="7" s="1" a="1"/>
  <c r="CC103" i="7" s="1"/>
  <c r="X7" i="7" a="1"/>
  <c r="BB7" i="7" s="1" a="1"/>
  <c r="CC7" i="7" s="1"/>
  <c r="X146" i="7" a="1"/>
  <c r="BB146" i="7" s="1" a="1"/>
  <c r="CC146" i="7" s="1"/>
  <c r="X36" i="7" a="1"/>
  <c r="BB36" i="7" s="1" a="1"/>
  <c r="CC36" i="7" s="1"/>
  <c r="X69" i="7" a="1"/>
  <c r="BB69" i="7" s="1" a="1"/>
  <c r="CC69" i="7" s="1"/>
  <c r="X180" i="7" a="1"/>
  <c r="BB180" i="7" s="1" a="1"/>
  <c r="CC180" i="7" s="1"/>
  <c r="X45" i="7" a="1"/>
  <c r="BB45" i="7" s="1" a="1"/>
  <c r="CC45" i="7" s="1"/>
  <c r="X125" i="7" a="1"/>
  <c r="BB125" i="7" s="1" a="1"/>
  <c r="CC125" i="7" s="1"/>
  <c r="X99" i="7" a="1"/>
  <c r="BB99" i="7" s="1" a="1"/>
  <c r="CC99" i="7" s="1"/>
  <c r="X29" i="7" a="1"/>
  <c r="BB29" i="7" s="1" a="1"/>
  <c r="CC29" i="7" s="1"/>
  <c r="X57" i="7" a="1"/>
  <c r="BB57" i="7" s="1" a="1"/>
  <c r="CC57" i="7" s="1"/>
  <c r="X59" i="7" a="1"/>
  <c r="BB59" i="7" s="1" a="1"/>
  <c r="CC59" i="7" s="1"/>
  <c r="X113" i="7" a="1"/>
  <c r="BB113" i="7" s="1" a="1"/>
  <c r="CC113" i="7" s="1"/>
  <c r="X28" i="7" a="1"/>
  <c r="BB28" i="7" s="1" a="1"/>
  <c r="CC28" i="7" s="1"/>
  <c r="X176" i="7" a="1"/>
  <c r="BB176" i="7" s="1" a="1"/>
  <c r="CC176" i="7" s="1"/>
  <c r="X154" i="7" a="1"/>
  <c r="BB154" i="7" s="1" a="1"/>
  <c r="CC154" i="7" s="1"/>
  <c r="X91" i="7" a="1"/>
  <c r="BB91" i="7" s="1" a="1"/>
  <c r="CC91" i="7" s="1"/>
  <c r="X114" i="7" a="1"/>
  <c r="BB114" i="7" s="1" a="1"/>
  <c r="CC114" i="7" s="1"/>
  <c r="X27" i="7" a="1"/>
  <c r="BB27" i="7" s="1" a="1"/>
  <c r="CC27" i="7" s="1"/>
  <c r="X77" i="7" a="1"/>
  <c r="BB77" i="7" s="1" a="1"/>
  <c r="CC77" i="7" s="1"/>
  <c r="X117" i="7" a="1"/>
  <c r="BB117" i="7" s="1" a="1"/>
  <c r="CC117" i="7" s="1"/>
  <c r="X82" i="7" a="1"/>
  <c r="BB82" i="7" s="1" a="1"/>
  <c r="CC82" i="7" s="1"/>
  <c r="X8" i="7" a="1"/>
  <c r="BB8" i="7" s="1" a="1"/>
  <c r="CC8" i="7" s="1"/>
  <c r="X39" i="7" a="1"/>
  <c r="BB39" i="7" s="1" a="1"/>
  <c r="CC39" i="7" s="1"/>
  <c r="X155" i="7" a="1"/>
  <c r="BB155" i="7" s="1" a="1"/>
  <c r="CC155" i="7" s="1"/>
  <c r="X92" i="7" a="1"/>
  <c r="BB92" i="7" s="1" a="1"/>
  <c r="CC92" i="7" s="1"/>
  <c r="X118" i="7" a="1"/>
  <c r="BB118" i="7" s="1" a="1"/>
  <c r="CC118" i="7" s="1"/>
  <c r="X159" i="7" a="1"/>
  <c r="BB159" i="7" s="1" a="1"/>
  <c r="CC159" i="7" s="1"/>
  <c r="X120" i="7" a="1"/>
  <c r="BB120" i="7" s="1" a="1"/>
  <c r="CC120" i="7" s="1"/>
  <c r="X55" i="7" a="1"/>
  <c r="BB55" i="7" s="1" a="1"/>
  <c r="CC55" i="7" s="1"/>
  <c r="X140" i="7" a="1"/>
  <c r="BB140" i="7" s="1" a="1"/>
  <c r="CC140" i="7" s="1"/>
  <c r="X75" i="7" a="1"/>
  <c r="BB75" i="7" s="1" a="1"/>
  <c r="CC75" i="7" s="1"/>
  <c r="X20" i="7" a="1"/>
  <c r="BB20" i="7" s="1" a="1"/>
  <c r="CC20" i="7" s="1"/>
  <c r="X80" i="7" a="1"/>
  <c r="BB80" i="7" s="1" a="1"/>
  <c r="CC80" i="7" s="1"/>
  <c r="X141" i="7" a="1"/>
  <c r="BB141" i="7" s="1" a="1"/>
  <c r="CC141" i="7" s="1"/>
  <c r="X149" i="7" a="1"/>
  <c r="BB149" i="7" s="1" a="1"/>
  <c r="CC149" i="7" s="1"/>
  <c r="G40" i="7" a="1"/>
  <c r="AK40" i="7" s="1" a="1"/>
  <c r="BL40" i="7" s="1"/>
  <c r="G49" i="7" a="1"/>
  <c r="AK49" i="7" s="1" a="1"/>
  <c r="BL49" i="7" s="1"/>
  <c r="G145" i="7" a="1"/>
  <c r="AK145" i="7" s="1" a="1"/>
  <c r="BL145" i="7" s="1"/>
  <c r="G164" i="7" a="1"/>
  <c r="AK164" i="7" s="1" a="1"/>
  <c r="BL164" i="7" s="1"/>
  <c r="G168" i="7" a="1"/>
  <c r="AK168" i="7" s="1" a="1"/>
  <c r="BL168" i="7" s="1"/>
  <c r="G167" i="7" a="1"/>
  <c r="AK167" i="7" s="1" a="1"/>
  <c r="BL167" i="7" s="1"/>
  <c r="G37" i="7" a="1"/>
  <c r="AK37" i="7" s="1" a="1"/>
  <c r="BL37" i="7" s="1"/>
  <c r="G33" i="7" a="1"/>
  <c r="AK33" i="7" s="1" a="1"/>
  <c r="BL33" i="7" s="1"/>
  <c r="G139" i="7" a="1"/>
  <c r="AK139" i="7" s="1" a="1"/>
  <c r="BL139" i="7" s="1"/>
  <c r="G158" i="7" a="1"/>
  <c r="AK158" i="7" s="1" a="1"/>
  <c r="BL158" i="7" s="1"/>
  <c r="G121" i="7" a="1"/>
  <c r="AK121" i="7" s="1" a="1"/>
  <c r="BL121" i="7" s="1"/>
  <c r="G8" i="7" a="1"/>
  <c r="AK8" i="7" s="1" a="1"/>
  <c r="BL8" i="7" s="1"/>
  <c r="G42" i="7" a="1"/>
  <c r="AK42" i="7" s="1" a="1"/>
  <c r="BL42" i="7" s="1"/>
  <c r="G59" i="7" a="1"/>
  <c r="AK59" i="7" s="1" a="1"/>
  <c r="BL59" i="7" s="1"/>
  <c r="G149" i="7" a="1"/>
  <c r="AK149" i="7" s="1" a="1"/>
  <c r="BL149" i="7" s="1"/>
  <c r="G169" i="7" a="1"/>
  <c r="AK169" i="7" s="1" a="1"/>
  <c r="BL169" i="7" s="1"/>
  <c r="G174" i="7" a="1"/>
  <c r="AK174" i="7" s="1" a="1"/>
  <c r="BL174" i="7" s="1"/>
  <c r="G57" i="7" a="1"/>
  <c r="AK57" i="7" s="1" a="1"/>
  <c r="BL57" i="7" s="1"/>
  <c r="G114" i="7" a="1"/>
  <c r="AK114" i="7" s="1" a="1"/>
  <c r="BL114" i="7" s="1"/>
  <c r="G122" i="7" a="1"/>
  <c r="AK122" i="7" s="1" a="1"/>
  <c r="BL122" i="7" s="1"/>
  <c r="G133" i="7" a="1"/>
  <c r="AK133" i="7" s="1" a="1"/>
  <c r="BL133" i="7" s="1"/>
  <c r="G182" i="7" a="1"/>
  <c r="AK182" i="7" s="1" a="1"/>
  <c r="BL182" i="7" s="1"/>
  <c r="G151" i="7" a="1"/>
  <c r="AK151" i="7" s="1" a="1"/>
  <c r="BL151" i="7" s="1"/>
  <c r="G10" i="7" a="1"/>
  <c r="AK10" i="7" s="1" a="1"/>
  <c r="BL10" i="7" s="1"/>
  <c r="G32" i="7" a="1"/>
  <c r="AK32" i="7" s="1" a="1"/>
  <c r="BL32" i="7" s="1"/>
  <c r="G63" i="7" a="1"/>
  <c r="AK63" i="7" s="1" a="1"/>
  <c r="BL63" i="7" s="1"/>
  <c r="G153" i="7" a="1"/>
  <c r="AK153" i="7" s="1" a="1"/>
  <c r="BL153" i="7" s="1"/>
  <c r="G115" i="7" a="1"/>
  <c r="AK115" i="7" s="1" a="1"/>
  <c r="BL115" i="7" s="1"/>
  <c r="G7" i="7" a="1"/>
  <c r="AK7" i="7" s="1" a="1"/>
  <c r="BL7" i="7" s="1"/>
  <c r="G41" i="7" a="1"/>
  <c r="AK41" i="7" s="1" a="1"/>
  <c r="BL41" i="7" s="1"/>
  <c r="G51" i="7" a="1"/>
  <c r="AK51" i="7" s="1" a="1"/>
  <c r="BL51" i="7" s="1"/>
  <c r="G147" i="7" a="1"/>
  <c r="AK147" i="7" s="1" a="1"/>
  <c r="BL147" i="7" s="1"/>
  <c r="G166" i="7" a="1"/>
  <c r="AK166" i="7" s="1" a="1"/>
  <c r="BL166" i="7" s="1"/>
  <c r="G171" i="7" a="1"/>
  <c r="AK171" i="7" s="1" a="1"/>
  <c r="BL171" i="7" s="1"/>
  <c r="G12" i="7" a="1"/>
  <c r="AK12" i="7" s="1" a="1"/>
  <c r="BL12" i="7" s="1"/>
  <c r="G44" i="7" a="1"/>
  <c r="AK44" i="7" s="1" a="1"/>
  <c r="BL44" i="7" s="1"/>
  <c r="G77" i="7" a="1"/>
  <c r="AK77" i="7" s="1" a="1"/>
  <c r="BL77" i="7" s="1"/>
  <c r="G66" i="7" a="1"/>
  <c r="AK66" i="7" s="1" a="1"/>
  <c r="BL66" i="7" s="1"/>
  <c r="G185" i="7" a="1"/>
  <c r="AK185" i="7" s="1" a="1"/>
  <c r="BL185" i="7" s="1"/>
  <c r="G13" i="7" a="1"/>
  <c r="AK13" i="7" s="1" a="1"/>
  <c r="BL13" i="7" s="1"/>
  <c r="G72" i="7" a="1"/>
  <c r="AK72" i="7" s="1" a="1"/>
  <c r="BL72" i="7" s="1"/>
  <c r="G134" i="7" a="1"/>
  <c r="AK134" i="7" s="1" a="1"/>
  <c r="BL134" i="7" s="1"/>
  <c r="G184" i="7" a="1"/>
  <c r="AK184" i="7" s="1" a="1"/>
  <c r="BL184" i="7" s="1"/>
  <c r="G161" i="7" a="1"/>
  <c r="AK161" i="7" s="1" a="1"/>
  <c r="BL161" i="7" s="1"/>
  <c r="G14" i="7" a="1"/>
  <c r="AK14" i="7" s="1" a="1"/>
  <c r="BL14" i="7" s="1"/>
  <c r="G48" i="7" a="1"/>
  <c r="AK48" i="7" s="1" a="1"/>
  <c r="BL48" i="7" s="1"/>
  <c r="G79" i="7" a="1"/>
  <c r="AK79" i="7" s="1" a="1"/>
  <c r="BL79" i="7" s="1"/>
  <c r="G74" i="7" a="1"/>
  <c r="AK74" i="7" s="1" a="1"/>
  <c r="BL74" i="7" s="1"/>
  <c r="G11" i="7" a="1"/>
  <c r="AK11" i="7" s="1" a="1"/>
  <c r="BL11" i="7" s="1"/>
  <c r="G65" i="7" a="1"/>
  <c r="AK65" i="7" s="1" a="1"/>
  <c r="BL65" i="7" s="1"/>
  <c r="G76" i="7" a="1"/>
  <c r="AK76" i="7" s="1" a="1"/>
  <c r="BL76" i="7" s="1"/>
  <c r="G155" i="7" a="1"/>
  <c r="AK155" i="7" s="1" a="1"/>
  <c r="BL155" i="7" s="1"/>
  <c r="G16" i="7" a="1"/>
  <c r="AK16" i="7" s="1" a="1"/>
  <c r="BL16" i="7" s="1"/>
  <c r="G98" i="7" a="1"/>
  <c r="AK98" i="7" s="1" a="1"/>
  <c r="BL98" i="7" s="1"/>
  <c r="G81" i="7" a="1"/>
  <c r="AK81" i="7" s="1" a="1"/>
  <c r="BL81" i="7" s="1"/>
  <c r="G112" i="7" a="1"/>
  <c r="AK112" i="7" s="1" a="1"/>
  <c r="BL112" i="7" s="1"/>
  <c r="G159" i="7" a="1"/>
  <c r="AK159" i="7" s="1" a="1"/>
  <c r="BL159" i="7" s="1"/>
  <c r="G29" i="7" a="1"/>
  <c r="AK29" i="7" s="1" a="1"/>
  <c r="BL29" i="7" s="1"/>
  <c r="G131" i="7" a="1"/>
  <c r="AK131" i="7" s="1" a="1"/>
  <c r="BL131" i="7" s="1"/>
  <c r="G17" i="7" a="1"/>
  <c r="AK17" i="7" s="1" a="1"/>
  <c r="BL17" i="7" s="1"/>
  <c r="G6" i="7" a="1"/>
  <c r="G21" i="7" a="1"/>
  <c r="AK21" i="7" s="1" a="1"/>
  <c r="BL21" i="7" s="1"/>
  <c r="G93" i="7" a="1"/>
  <c r="AK93" i="7" s="1" a="1"/>
  <c r="BL93" i="7" s="1"/>
  <c r="G183" i="7" a="1"/>
  <c r="AK183" i="7" s="1" a="1"/>
  <c r="BL183" i="7" s="1"/>
  <c r="G9" i="7" a="1"/>
  <c r="AK9" i="7" s="1" a="1"/>
  <c r="BL9" i="7" s="1"/>
  <c r="G172" i="7" a="1"/>
  <c r="AK172" i="7" s="1" a="1"/>
  <c r="BL172" i="7" s="1"/>
  <c r="G18" i="7" a="1"/>
  <c r="AK18" i="7" s="1" a="1"/>
  <c r="BL18" i="7" s="1"/>
  <c r="G100" i="7" a="1"/>
  <c r="AK100" i="7" s="1" a="1"/>
  <c r="BL100" i="7" s="1"/>
  <c r="G83" i="7" a="1"/>
  <c r="AK83" i="7" s="1" a="1"/>
  <c r="BL83" i="7" s="1"/>
  <c r="G116" i="7" a="1"/>
  <c r="AK116" i="7" s="1" a="1"/>
  <c r="BL116" i="7" s="1"/>
  <c r="G95" i="7" a="1"/>
  <c r="AK95" i="7" s="1" a="1"/>
  <c r="BL95" i="7" s="1"/>
  <c r="G15" i="7" a="1"/>
  <c r="AK15" i="7" s="1" a="1"/>
  <c r="BL15" i="7" s="1"/>
  <c r="G50" i="7" a="1"/>
  <c r="AK50" i="7" s="1" a="1"/>
  <c r="BL50" i="7" s="1"/>
  <c r="G80" i="7" a="1"/>
  <c r="AK80" i="7" s="1" a="1"/>
  <c r="BL80" i="7" s="1"/>
  <c r="G110" i="7" a="1"/>
  <c r="AK110" i="7" s="1" a="1"/>
  <c r="BL110" i="7" s="1"/>
  <c r="G20" i="7" a="1"/>
  <c r="AK20" i="7" s="1" a="1"/>
  <c r="BL20" i="7" s="1"/>
  <c r="G102" i="7" a="1"/>
  <c r="AK102" i="7" s="1" a="1"/>
  <c r="BL102" i="7" s="1"/>
  <c r="G85" i="7" a="1"/>
  <c r="AK85" i="7" s="1" a="1"/>
  <c r="BL85" i="7" s="1"/>
  <c r="G120" i="7" a="1"/>
  <c r="AK120" i="7" s="1" a="1"/>
  <c r="BL120" i="7" s="1"/>
  <c r="G89" i="7" a="1"/>
  <c r="AK89" i="7" s="1" a="1"/>
  <c r="BL89" i="7" s="1"/>
  <c r="G144" i="7" a="1"/>
  <c r="AK144" i="7" s="1" a="1"/>
  <c r="BL144" i="7" s="1"/>
  <c r="G46" i="7" a="1"/>
  <c r="AK46" i="7" s="1" a="1"/>
  <c r="BL46" i="7" s="1"/>
  <c r="G35" i="7" a="1"/>
  <c r="AK35" i="7" s="1" a="1"/>
  <c r="BL35" i="7" s="1"/>
  <c r="G113" i="7" a="1"/>
  <c r="AK113" i="7" s="1" a="1"/>
  <c r="BL113" i="7" s="1"/>
  <c r="G39" i="7" a="1"/>
  <c r="AK39" i="7" s="1" a="1"/>
  <c r="BL39" i="7" s="1"/>
  <c r="G129" i="7" a="1"/>
  <c r="AK129" i="7" s="1" a="1"/>
  <c r="BL129" i="7" s="1"/>
  <c r="G25" i="7" a="1"/>
  <c r="AK25" i="7" s="1" a="1"/>
  <c r="BL25" i="7" s="1"/>
  <c r="G62" i="7" a="1"/>
  <c r="AK62" i="7" s="1" a="1"/>
  <c r="BL62" i="7" s="1"/>
  <c r="G69" i="7" a="1"/>
  <c r="AK69" i="7" s="1" a="1"/>
  <c r="BL69" i="7" s="1"/>
  <c r="G180" i="7" a="1"/>
  <c r="AK180" i="7" s="1" a="1"/>
  <c r="BL180" i="7" s="1"/>
  <c r="G127" i="7" a="1"/>
  <c r="AK127" i="7" s="1" a="1"/>
  <c r="BL127" i="7" s="1"/>
  <c r="G27" i="7" a="1"/>
  <c r="AK27" i="7" s="1" a="1"/>
  <c r="BL27" i="7" s="1"/>
  <c r="G67" i="7" a="1"/>
  <c r="AK67" i="7" s="1" a="1"/>
  <c r="BL67" i="7" s="1"/>
  <c r="G160" i="7" a="1"/>
  <c r="AK160" i="7" s="1" a="1"/>
  <c r="BL160" i="7" s="1"/>
  <c r="G34" i="7" a="1"/>
  <c r="AK34" i="7" s="1" a="1"/>
  <c r="BL34" i="7" s="1"/>
  <c r="G92" i="7" a="1"/>
  <c r="AK92" i="7" s="1" a="1"/>
  <c r="BL92" i="7" s="1"/>
  <c r="G82" i="7" a="1"/>
  <c r="AK82" i="7" s="1" a="1"/>
  <c r="BL82" i="7" s="1"/>
  <c r="G61" i="7" a="1"/>
  <c r="AK61" i="7" s="1" a="1"/>
  <c r="BL61" i="7" s="1"/>
  <c r="G109" i="7" a="1"/>
  <c r="AK109" i="7" s="1" a="1"/>
  <c r="BL109" i="7" s="1"/>
  <c r="G111" i="7" a="1"/>
  <c r="AK111" i="7" s="1" a="1"/>
  <c r="BL111" i="7" s="1"/>
  <c r="G31" i="7" a="1"/>
  <c r="AK31" i="7" s="1" a="1"/>
  <c r="BL31" i="7" s="1"/>
  <c r="G90" i="7" a="1"/>
  <c r="AK90" i="7" s="1" a="1"/>
  <c r="BL90" i="7" s="1"/>
  <c r="G38" i="7" a="1"/>
  <c r="AK38" i="7" s="1" a="1"/>
  <c r="BL38" i="7" s="1"/>
  <c r="G141" i="7" a="1"/>
  <c r="AK141" i="7" s="1" a="1"/>
  <c r="BL141" i="7" s="1"/>
  <c r="G125" i="7" a="1"/>
  <c r="AK125" i="7" s="1" a="1"/>
  <c r="BL125" i="7" s="1"/>
  <c r="G94" i="7" a="1"/>
  <c r="AK94" i="7" s="1" a="1"/>
  <c r="BL94" i="7" s="1"/>
  <c r="G137" i="7" a="1"/>
  <c r="AK137" i="7" s="1" a="1"/>
  <c r="BL137" i="7" s="1"/>
  <c r="G150" i="7" a="1"/>
  <c r="AK150" i="7" s="1" a="1"/>
  <c r="BL150" i="7" s="1"/>
  <c r="G22" i="7" a="1"/>
  <c r="AK22" i="7" s="1" a="1"/>
  <c r="BL22" i="7" s="1"/>
  <c r="G87" i="7" a="1"/>
  <c r="AK87" i="7" s="1" a="1"/>
  <c r="BL87" i="7" s="1"/>
  <c r="G97" i="7" a="1"/>
  <c r="AK97" i="7" s="1" a="1"/>
  <c r="BL97" i="7" s="1"/>
  <c r="G101" i="7" a="1"/>
  <c r="AK101" i="7" s="1" a="1"/>
  <c r="BL101" i="7" s="1"/>
  <c r="G118" i="7" a="1"/>
  <c r="AK118" i="7" s="1" a="1"/>
  <c r="BL118" i="7" s="1"/>
  <c r="G140" i="7" a="1"/>
  <c r="AK140" i="7" s="1" a="1"/>
  <c r="BL140" i="7" s="1"/>
  <c r="G56" i="7" a="1"/>
  <c r="AK56" i="7" s="1" a="1"/>
  <c r="BL56" i="7" s="1"/>
  <c r="G128" i="7" a="1"/>
  <c r="AK128" i="7" s="1" a="1"/>
  <c r="BL128" i="7" s="1"/>
  <c r="G170" i="7" a="1"/>
  <c r="AK170" i="7" s="1" a="1"/>
  <c r="BL170" i="7" s="1"/>
  <c r="G60" i="7" a="1"/>
  <c r="AK60" i="7" s="1" a="1"/>
  <c r="BL60" i="7" s="1"/>
  <c r="G91" i="7" a="1"/>
  <c r="AK91" i="7" s="1" a="1"/>
  <c r="BL91" i="7" s="1"/>
  <c r="G103" i="7" a="1"/>
  <c r="AK103" i="7" s="1" a="1"/>
  <c r="BL103" i="7" s="1"/>
  <c r="G52" i="7" a="1"/>
  <c r="AK52" i="7" s="1" a="1"/>
  <c r="BL52" i="7" s="1"/>
  <c r="G124" i="7" a="1"/>
  <c r="AK124" i="7" s="1" a="1"/>
  <c r="BL124" i="7" s="1"/>
  <c r="G152" i="7" a="1"/>
  <c r="AK152" i="7" s="1" a="1"/>
  <c r="BL152" i="7" s="1"/>
  <c r="G19" i="7" a="1"/>
  <c r="AK19" i="7" s="1" a="1"/>
  <c r="BL19" i="7" s="1"/>
  <c r="G84" i="7" a="1"/>
  <c r="AK84" i="7" s="1" a="1"/>
  <c r="BL84" i="7" s="1"/>
  <c r="G55" i="7" a="1"/>
  <c r="AK55" i="7" s="1" a="1"/>
  <c r="BL55" i="7" s="1"/>
  <c r="G24" i="7" a="1"/>
  <c r="AK24" i="7" s="1" a="1"/>
  <c r="BL24" i="7" s="1"/>
  <c r="G136" i="7" a="1"/>
  <c r="AK136" i="7" s="1" a="1"/>
  <c r="BL136" i="7" s="1"/>
  <c r="G146" i="7" a="1"/>
  <c r="AK146" i="7" s="1" a="1"/>
  <c r="BL146" i="7" s="1"/>
  <c r="G179" i="7" a="1"/>
  <c r="AK179" i="7" s="1" a="1"/>
  <c r="BL179" i="7" s="1"/>
  <c r="G99" i="7" a="1"/>
  <c r="AK99" i="7" s="1" a="1"/>
  <c r="BL99" i="7" s="1"/>
  <c r="G148" i="7" a="1"/>
  <c r="AK148" i="7" s="1" a="1"/>
  <c r="BL148" i="7" s="1"/>
  <c r="G43" i="7" a="1"/>
  <c r="AK43" i="7" s="1" a="1"/>
  <c r="BL43" i="7" s="1"/>
  <c r="G157" i="7" a="1"/>
  <c r="AK157" i="7" s="1" a="1"/>
  <c r="BL157" i="7" s="1"/>
  <c r="G26" i="7" a="1"/>
  <c r="AK26" i="7" s="1" a="1"/>
  <c r="BL26" i="7" s="1"/>
  <c r="G154" i="7" a="1"/>
  <c r="AK154" i="7" s="1" a="1"/>
  <c r="BL154" i="7" s="1"/>
  <c r="G126" i="7" a="1"/>
  <c r="AK126" i="7" s="1" a="1"/>
  <c r="BL126" i="7" s="1"/>
  <c r="G106" i="7" a="1"/>
  <c r="AK106" i="7" s="1" a="1"/>
  <c r="BL106" i="7" s="1"/>
  <c r="G178" i="7" a="1"/>
  <c r="AK178" i="7" s="1" a="1"/>
  <c r="BL178" i="7" s="1"/>
  <c r="G78" i="7" a="1"/>
  <c r="AK78" i="7" s="1" a="1"/>
  <c r="BL78" i="7" s="1"/>
  <c r="G30" i="7" a="1"/>
  <c r="AK30" i="7" s="1" a="1"/>
  <c r="BL30" i="7" s="1"/>
  <c r="G163" i="7" a="1"/>
  <c r="AK163" i="7" s="1" a="1"/>
  <c r="BL163" i="7" s="1"/>
  <c r="G107" i="7" a="1"/>
  <c r="AK107" i="7" s="1" a="1"/>
  <c r="BL107" i="7" s="1"/>
  <c r="G75" i="7" a="1"/>
  <c r="AK75" i="7" s="1" a="1"/>
  <c r="BL75" i="7" s="1"/>
  <c r="G165" i="7" a="1"/>
  <c r="AK165" i="7" s="1" a="1"/>
  <c r="BL165" i="7" s="1"/>
  <c r="G132" i="7" a="1"/>
  <c r="AK132" i="7" s="1" a="1"/>
  <c r="BL132" i="7" s="1"/>
  <c r="G36" i="7" a="1"/>
  <c r="AK36" i="7" s="1" a="1"/>
  <c r="BL36" i="7" s="1"/>
  <c r="G117" i="7" a="1"/>
  <c r="AK117" i="7" s="1" a="1"/>
  <c r="BL117" i="7" s="1"/>
  <c r="G73" i="7" a="1"/>
  <c r="AK73" i="7" s="1" a="1"/>
  <c r="BL73" i="7" s="1"/>
  <c r="G45" i="7" a="1"/>
  <c r="AK45" i="7" s="1" a="1"/>
  <c r="BL45" i="7" s="1"/>
  <c r="G70" i="7" a="1"/>
  <c r="AK70" i="7" s="1" a="1"/>
  <c r="BL70" i="7" s="1"/>
  <c r="G104" i="7" a="1"/>
  <c r="AK104" i="7" s="1" a="1"/>
  <c r="BL104" i="7" s="1"/>
  <c r="G176" i="7" a="1"/>
  <c r="AK176" i="7" s="1" a="1"/>
  <c r="BL176" i="7" s="1"/>
  <c r="G23" i="7" a="1"/>
  <c r="AK23" i="7" s="1" a="1"/>
  <c r="BL23" i="7" s="1"/>
  <c r="G142" i="7" a="1"/>
  <c r="AK142" i="7" s="1" a="1"/>
  <c r="BL142" i="7" s="1"/>
  <c r="G71" i="7" a="1"/>
  <c r="AK71" i="7" s="1" a="1"/>
  <c r="BL71" i="7" s="1"/>
  <c r="G175" i="7" a="1"/>
  <c r="AK175" i="7" s="1" a="1"/>
  <c r="BL175" i="7" s="1"/>
  <c r="G58" i="7" a="1"/>
  <c r="AK58" i="7" s="1" a="1"/>
  <c r="BL58" i="7" s="1"/>
  <c r="G138" i="7" a="1"/>
  <c r="AK138" i="7" s="1" a="1"/>
  <c r="BL138" i="7" s="1"/>
  <c r="G119" i="7" a="1"/>
  <c r="AK119" i="7" s="1" a="1"/>
  <c r="BL119" i="7" s="1"/>
  <c r="G54" i="7" a="1"/>
  <c r="AK54" i="7" s="1" a="1"/>
  <c r="BL54" i="7" s="1"/>
  <c r="G156" i="7" a="1"/>
  <c r="AK156" i="7" s="1" a="1"/>
  <c r="BL156" i="7" s="1"/>
  <c r="G53" i="7" a="1"/>
  <c r="AK53" i="7" s="1" a="1"/>
  <c r="BL53" i="7" s="1"/>
  <c r="G47" i="7" a="1"/>
  <c r="AK47" i="7" s="1" a="1"/>
  <c r="BL47" i="7" s="1"/>
  <c r="G88" i="7" a="1"/>
  <c r="AK88" i="7" s="1" a="1"/>
  <c r="BL88" i="7" s="1"/>
  <c r="G105" i="7" a="1"/>
  <c r="AK105" i="7" s="1" a="1"/>
  <c r="BL105" i="7" s="1"/>
  <c r="G177" i="7" a="1"/>
  <c r="AK177" i="7" s="1" a="1"/>
  <c r="BL177" i="7" s="1"/>
  <c r="G68" i="7" a="1"/>
  <c r="AK68" i="7" s="1" a="1"/>
  <c r="BL68" i="7" s="1"/>
  <c r="G86" i="7" a="1"/>
  <c r="AK86" i="7" s="1" a="1"/>
  <c r="BL86" i="7" s="1"/>
  <c r="G96" i="7" a="1"/>
  <c r="AK96" i="7" s="1" a="1"/>
  <c r="BL96" i="7" s="1"/>
  <c r="G64" i="7" a="1"/>
  <c r="AK64" i="7" s="1" a="1"/>
  <c r="BL64" i="7" s="1"/>
  <c r="G181" i="7" a="1"/>
  <c r="AK181" i="7" s="1" a="1"/>
  <c r="BL181" i="7" s="1"/>
  <c r="G130" i="7" a="1"/>
  <c r="AK130" i="7" s="1" a="1"/>
  <c r="BL130" i="7" s="1"/>
  <c r="G123" i="7" a="1"/>
  <c r="AK123" i="7" s="1" a="1"/>
  <c r="BL123" i="7" s="1"/>
  <c r="G143" i="7" a="1"/>
  <c r="AK143" i="7" s="1" a="1"/>
  <c r="BL143" i="7" s="1"/>
  <c r="G173" i="7" a="1"/>
  <c r="AK173" i="7" s="1" a="1"/>
  <c r="BL173" i="7" s="1"/>
  <c r="G162" i="7" a="1"/>
  <c r="AK162" i="7" s="1" a="1"/>
  <c r="BL162" i="7" s="1"/>
  <c r="G28" i="7" a="1"/>
  <c r="AK28" i="7" s="1" a="1"/>
  <c r="BL28" i="7" s="1"/>
  <c r="G108" i="7" a="1"/>
  <c r="AK108" i="7" s="1" a="1"/>
  <c r="BL108" i="7" s="1"/>
  <c r="G135" i="7" a="1"/>
  <c r="AK135" i="7" s="1" a="1"/>
  <c r="BL135" i="7" s="1"/>
  <c r="C31" i="7" a="1"/>
  <c r="AG31" i="7" s="1" a="1"/>
  <c r="BH31" i="7" s="1"/>
  <c r="C119" i="7" a="1"/>
  <c r="AG119" i="7" s="1" a="1"/>
  <c r="BH119" i="7" s="1"/>
  <c r="C135" i="7" a="1"/>
  <c r="AG135" i="7" s="1" a="1"/>
  <c r="BH135" i="7" s="1"/>
  <c r="C154" i="7" a="1"/>
  <c r="AG154" i="7" s="1" a="1"/>
  <c r="BH154" i="7" s="1"/>
  <c r="C104" i="7" a="1"/>
  <c r="AG104" i="7" s="1" a="1"/>
  <c r="BH104" i="7" s="1"/>
  <c r="C25" i="7" a="1"/>
  <c r="AG25" i="7" s="1" a="1"/>
  <c r="BH25" i="7" s="1"/>
  <c r="C116" i="7" a="1"/>
  <c r="AG116" i="7" s="1" a="1"/>
  <c r="BH116" i="7" s="1"/>
  <c r="C85" i="7" a="1"/>
  <c r="AG85" i="7" s="1" a="1"/>
  <c r="BH85" i="7" s="1"/>
  <c r="C148" i="7" a="1"/>
  <c r="AG148" i="7" s="1" a="1"/>
  <c r="BH148" i="7" s="1"/>
  <c r="C58" i="7" a="1"/>
  <c r="AG58" i="7" s="1" a="1"/>
  <c r="BH58" i="7" s="1"/>
  <c r="C113" i="7" a="1"/>
  <c r="AG113" i="7" s="1" a="1"/>
  <c r="BH113" i="7" s="1"/>
  <c r="C82" i="7" a="1"/>
  <c r="AG82" i="7" s="1" a="1"/>
  <c r="BH82" i="7" s="1"/>
  <c r="C142" i="7" a="1"/>
  <c r="AG142" i="7" s="1" a="1"/>
  <c r="BH142" i="7" s="1"/>
  <c r="C71" i="7" a="1"/>
  <c r="AG71" i="7" s="1" a="1"/>
  <c r="BH71" i="7" s="1"/>
  <c r="C21" i="7" a="1"/>
  <c r="AG21" i="7" s="1" a="1"/>
  <c r="BH21" i="7" s="1"/>
  <c r="C114" i="7" a="1"/>
  <c r="AG114" i="7" s="1" a="1"/>
  <c r="BH114" i="7" s="1"/>
  <c r="C83" i="7" a="1"/>
  <c r="AG83" i="7" s="1" a="1"/>
  <c r="BH83" i="7" s="1"/>
  <c r="C144" i="7" a="1"/>
  <c r="AG144" i="7" s="1" a="1"/>
  <c r="BH144" i="7" s="1"/>
  <c r="C105" i="7" a="1"/>
  <c r="AG105" i="7" s="1" a="1"/>
  <c r="BH105" i="7" s="1"/>
  <c r="C6" i="7" a="1"/>
  <c r="C62" i="7" a="1"/>
  <c r="AG62" i="7" s="1" a="1"/>
  <c r="BH62" i="7" s="1"/>
  <c r="C123" i="7" a="1"/>
  <c r="AG123" i="7" s="1" a="1"/>
  <c r="BH123" i="7" s="1"/>
  <c r="C45" i="7" a="1"/>
  <c r="AG45" i="7" s="1" a="1"/>
  <c r="BH45" i="7" s="1"/>
  <c r="C73" i="7" a="1"/>
  <c r="AG73" i="7" s="1" a="1"/>
  <c r="BH73" i="7" s="1"/>
  <c r="C178" i="7" a="1"/>
  <c r="AG178" i="7" s="1" a="1"/>
  <c r="BH178" i="7" s="1"/>
  <c r="C59" i="7" a="1"/>
  <c r="AG59" i="7" s="1" a="1"/>
  <c r="BH59" i="7" s="1"/>
  <c r="C120" i="7" a="1"/>
  <c r="AG120" i="7" s="1" a="1"/>
  <c r="BH120" i="7" s="1"/>
  <c r="C136" i="7" a="1"/>
  <c r="AG136" i="7" s="1" a="1"/>
  <c r="BH136" i="7" s="1"/>
  <c r="C156" i="7" a="1"/>
  <c r="AG156" i="7" s="1" a="1"/>
  <c r="BH156" i="7" s="1"/>
  <c r="C167" i="7" a="1"/>
  <c r="AG167" i="7" s="1" a="1"/>
  <c r="BH167" i="7" s="1"/>
  <c r="C111" i="7" a="1"/>
  <c r="AG111" i="7" s="1" a="1"/>
  <c r="BH111" i="7" s="1"/>
  <c r="C27" i="7" a="1"/>
  <c r="AG27" i="7" s="1" a="1"/>
  <c r="BH27" i="7" s="1"/>
  <c r="C117" i="7" a="1"/>
  <c r="AG117" i="7" s="1" a="1"/>
  <c r="BH117" i="7" s="1"/>
  <c r="C86" i="7" a="1"/>
  <c r="AG86" i="7" s="1" a="1"/>
  <c r="BH86" i="7" s="1"/>
  <c r="C150" i="7" a="1"/>
  <c r="AG150" i="7" s="1" a="1"/>
  <c r="BH150" i="7" s="1"/>
  <c r="C29" i="7" a="1"/>
  <c r="AG29" i="7" s="1" a="1"/>
  <c r="BH29" i="7" s="1"/>
  <c r="C118" i="7" a="1"/>
  <c r="AG118" i="7" s="1" a="1"/>
  <c r="BH118" i="7" s="1"/>
  <c r="C87" i="7" a="1"/>
  <c r="AG87" i="7" s="1" a="1"/>
  <c r="BH87" i="7" s="1"/>
  <c r="C152" i="7" a="1"/>
  <c r="AG152" i="7" s="1" a="1"/>
  <c r="BH152" i="7" s="1"/>
  <c r="C102" i="7" a="1"/>
  <c r="AG102" i="7" s="1" a="1"/>
  <c r="BH102" i="7" s="1"/>
  <c r="C7" i="7" a="1"/>
  <c r="AG7" i="7" s="1" a="1"/>
  <c r="BH7" i="7" s="1"/>
  <c r="C18" i="7" a="1"/>
  <c r="AG18" i="7" s="1" a="1"/>
  <c r="BH18" i="7" s="1"/>
  <c r="C127" i="7" a="1"/>
  <c r="AG127" i="7" s="1" a="1"/>
  <c r="BH127" i="7" s="1"/>
  <c r="C26" i="7" a="1"/>
  <c r="AG26" i="7" s="1" a="1"/>
  <c r="BH26" i="7" s="1"/>
  <c r="C48" i="7" a="1"/>
  <c r="AG48" i="7" s="1" a="1"/>
  <c r="BH48" i="7" s="1"/>
  <c r="C63" i="7" a="1"/>
  <c r="AG63" i="7" s="1" a="1"/>
  <c r="BH63" i="7" s="1"/>
  <c r="C124" i="7" a="1"/>
  <c r="AG124" i="7" s="1" a="1"/>
  <c r="BH124" i="7" s="1"/>
  <c r="C47" i="7" a="1"/>
  <c r="AG47" i="7" s="1" a="1"/>
  <c r="BH47" i="7" s="1"/>
  <c r="C99" i="7" a="1"/>
  <c r="AG99" i="7" s="1" a="1"/>
  <c r="BH99" i="7" s="1"/>
  <c r="C179" i="7" a="1"/>
  <c r="AG179" i="7" s="1" a="1"/>
  <c r="BH179" i="7" s="1"/>
  <c r="C60" i="7" a="1"/>
  <c r="AG60" i="7" s="1" a="1"/>
  <c r="BH60" i="7" s="1"/>
  <c r="C121" i="7" a="1"/>
  <c r="AG121" i="7" s="1" a="1"/>
  <c r="BH121" i="7" s="1"/>
  <c r="C137" i="7" a="1"/>
  <c r="AG137" i="7" s="1" a="1"/>
  <c r="BH137" i="7" s="1"/>
  <c r="C158" i="7" a="1"/>
  <c r="AG158" i="7" s="1" a="1"/>
  <c r="BH158" i="7" s="1"/>
  <c r="C173" i="7" a="1"/>
  <c r="AG173" i="7" s="1" a="1"/>
  <c r="BH173" i="7" s="1"/>
  <c r="C165" i="7" a="1"/>
  <c r="AG165" i="7" s="1" a="1"/>
  <c r="BH165" i="7" s="1"/>
  <c r="C61" i="7" a="1"/>
  <c r="AG61" i="7" s="1" a="1"/>
  <c r="BH61" i="7" s="1"/>
  <c r="C122" i="7" a="1"/>
  <c r="AG122" i="7" s="1" a="1"/>
  <c r="BH122" i="7" s="1"/>
  <c r="C138" i="7" a="1"/>
  <c r="AG138" i="7" s="1" a="1"/>
  <c r="BH138" i="7" s="1"/>
  <c r="C69" i="7" a="1"/>
  <c r="AG69" i="7" s="1" a="1"/>
  <c r="BH69" i="7" s="1"/>
  <c r="C177" i="7" a="1"/>
  <c r="AG177" i="7" s="1" a="1"/>
  <c r="BH177" i="7" s="1"/>
  <c r="C23" i="7" a="1"/>
  <c r="AG23" i="7" s="1" a="1"/>
  <c r="BH23" i="7" s="1"/>
  <c r="C115" i="7" a="1"/>
  <c r="AG115" i="7" s="1" a="1"/>
  <c r="BH115" i="7" s="1"/>
  <c r="C84" i="7" a="1"/>
  <c r="AG84" i="7" s="1" a="1"/>
  <c r="BH84" i="7" s="1"/>
  <c r="C146" i="7" a="1"/>
  <c r="AG146" i="7" s="1" a="1"/>
  <c r="BH146" i="7" s="1"/>
  <c r="C176" i="7" a="1"/>
  <c r="AG176" i="7" s="1" a="1"/>
  <c r="BH176" i="7" s="1"/>
  <c r="C166" i="7" a="1"/>
  <c r="AG166" i="7" s="1" a="1"/>
  <c r="BH166" i="7" s="1"/>
  <c r="C57" i="7" a="1"/>
  <c r="AG57" i="7" s="1" a="1"/>
  <c r="BH57" i="7" s="1"/>
  <c r="C74" i="7" a="1"/>
  <c r="AG74" i="7" s="1" a="1"/>
  <c r="BH74" i="7" s="1"/>
  <c r="C81" i="7" a="1"/>
  <c r="AG81" i="7" s="1" a="1"/>
  <c r="BH81" i="7" s="1"/>
  <c r="C140" i="7" a="1"/>
  <c r="AG140" i="7" s="1" a="1"/>
  <c r="BH140" i="7" s="1"/>
  <c r="C50" i="7" a="1"/>
  <c r="AG50" i="7" s="1" a="1"/>
  <c r="BH50" i="7" s="1"/>
  <c r="C54" i="7" a="1"/>
  <c r="AG54" i="7" s="1" a="1"/>
  <c r="BH54" i="7" s="1"/>
  <c r="C68" i="7" a="1"/>
  <c r="AG68" i="7" s="1" a="1"/>
  <c r="BH68" i="7" s="1"/>
  <c r="C78" i="7" a="1"/>
  <c r="AG78" i="7" s="1" a="1"/>
  <c r="BH78" i="7" s="1"/>
  <c r="C93" i="7" a="1"/>
  <c r="AG93" i="7" s="1" a="1"/>
  <c r="BH93" i="7" s="1"/>
  <c r="C151" i="7" a="1"/>
  <c r="AG151" i="7" s="1" a="1"/>
  <c r="BH151" i="7" s="1"/>
  <c r="C183" i="7" a="1"/>
  <c r="AG183" i="7" s="1" a="1"/>
  <c r="BH183" i="7" s="1"/>
  <c r="C174" i="7" a="1"/>
  <c r="AG174" i="7" s="1" a="1"/>
  <c r="BH174" i="7" s="1"/>
  <c r="C55" i="7" a="1"/>
  <c r="AG55" i="7" s="1" a="1"/>
  <c r="BH55" i="7" s="1"/>
  <c r="C70" i="7" a="1"/>
  <c r="AG70" i="7" s="1" a="1"/>
  <c r="BH70" i="7" s="1"/>
  <c r="C79" i="7" a="1"/>
  <c r="AG79" i="7" s="1" a="1"/>
  <c r="BH79" i="7" s="1"/>
  <c r="C95" i="7" a="1"/>
  <c r="AG95" i="7" s="1" a="1"/>
  <c r="BH95" i="7" s="1"/>
  <c r="C153" i="7" a="1"/>
  <c r="AG153" i="7" s="1" a="1"/>
  <c r="BH153" i="7" s="1"/>
  <c r="C184" i="7" a="1"/>
  <c r="AG184" i="7" s="1" a="1"/>
  <c r="BH184" i="7" s="1"/>
  <c r="C15" i="7" a="1"/>
  <c r="AG15" i="7" s="1" a="1"/>
  <c r="BH15" i="7" s="1"/>
  <c r="C20" i="7" a="1"/>
  <c r="AG20" i="7" s="1" a="1"/>
  <c r="BH20" i="7" s="1"/>
  <c r="C139" i="7" a="1"/>
  <c r="AG139" i="7" s="1" a="1"/>
  <c r="BH139" i="7" s="1"/>
  <c r="C157" i="7" a="1"/>
  <c r="AG157" i="7" s="1" a="1"/>
  <c r="BH157" i="7" s="1"/>
  <c r="C37" i="7" a="1"/>
  <c r="AG37" i="7" s="1" a="1"/>
  <c r="BH37" i="7" s="1"/>
  <c r="C46" i="7" a="1"/>
  <c r="AG46" i="7" s="1" a="1"/>
  <c r="BH46" i="7" s="1"/>
  <c r="C9" i="7" a="1"/>
  <c r="AG9" i="7" s="1" a="1"/>
  <c r="BH9" i="7" s="1"/>
  <c r="C129" i="7" a="1"/>
  <c r="AG129" i="7" s="1" a="1"/>
  <c r="BH129" i="7" s="1"/>
  <c r="C88" i="7" a="1"/>
  <c r="AG88" i="7" s="1" a="1"/>
  <c r="BH88" i="7" s="1"/>
  <c r="C35" i="7" a="1"/>
  <c r="AG35" i="7" s="1" a="1"/>
  <c r="BH35" i="7" s="1"/>
  <c r="C108" i="7" a="1"/>
  <c r="AG108" i="7" s="1" a="1"/>
  <c r="BH108" i="7" s="1"/>
  <c r="C52" i="7" a="1"/>
  <c r="AG52" i="7" s="1" a="1"/>
  <c r="BH52" i="7" s="1"/>
  <c r="C76" i="7" a="1"/>
  <c r="AG76" i="7" s="1" a="1"/>
  <c r="BH76" i="7" s="1"/>
  <c r="C147" i="7" a="1"/>
  <c r="AG147" i="7" s="1" a="1"/>
  <c r="BH147" i="7" s="1"/>
  <c r="C164" i="7" a="1"/>
  <c r="AG164" i="7" s="1" a="1"/>
  <c r="BH164" i="7" s="1"/>
  <c r="C41" i="7" a="1"/>
  <c r="AG41" i="7" s="1" a="1"/>
  <c r="BH41" i="7" s="1"/>
  <c r="C169" i="7" a="1"/>
  <c r="AG169" i="7" s="1" a="1"/>
  <c r="BH169" i="7" s="1"/>
  <c r="C67" i="7" a="1"/>
  <c r="AG67" i="7" s="1" a="1"/>
  <c r="BH67" i="7" s="1"/>
  <c r="C13" i="7" a="1"/>
  <c r="AG13" i="7" s="1" a="1"/>
  <c r="BH13" i="7" s="1"/>
  <c r="C133" i="7" a="1"/>
  <c r="AG133" i="7" s="1" a="1"/>
  <c r="BH133" i="7" s="1"/>
  <c r="C96" i="7" a="1"/>
  <c r="AG96" i="7" s="1" a="1"/>
  <c r="BH96" i="7" s="1"/>
  <c r="C172" i="7" a="1"/>
  <c r="AG172" i="7" s="1" a="1"/>
  <c r="BH172" i="7" s="1"/>
  <c r="C39" i="7" a="1"/>
  <c r="AG39" i="7" s="1" a="1"/>
  <c r="BH39" i="7" s="1"/>
  <c r="C112" i="7" a="1"/>
  <c r="AG112" i="7" s="1" a="1"/>
  <c r="BH112" i="7" s="1"/>
  <c r="C56" i="7" a="1"/>
  <c r="AG56" i="7" s="1" a="1"/>
  <c r="BH56" i="7" s="1"/>
  <c r="C80" i="7" a="1"/>
  <c r="AG80" i="7" s="1" a="1"/>
  <c r="BH80" i="7" s="1"/>
  <c r="C155" i="7" a="1"/>
  <c r="AG155" i="7" s="1" a="1"/>
  <c r="BH155" i="7" s="1"/>
  <c r="C66" i="7" a="1"/>
  <c r="AG66" i="7" s="1" a="1"/>
  <c r="BH66" i="7" s="1"/>
  <c r="C91" i="7" a="1"/>
  <c r="AG91" i="7" s="1" a="1"/>
  <c r="BH91" i="7" s="1"/>
  <c r="C182" i="7" a="1"/>
  <c r="AG182" i="7" s="1" a="1"/>
  <c r="BH182" i="7" s="1"/>
  <c r="C168" i="7" a="1"/>
  <c r="AG168" i="7" s="1" a="1"/>
  <c r="BH168" i="7" s="1"/>
  <c r="C33" i="7" a="1"/>
  <c r="AG33" i="7" s="1" a="1"/>
  <c r="BH33" i="7" s="1"/>
  <c r="C28" i="7" a="1"/>
  <c r="AG28" i="7" s="1" a="1"/>
  <c r="BH28" i="7" s="1"/>
  <c r="C143" i="7" a="1"/>
  <c r="AG143" i="7" s="1" a="1"/>
  <c r="BH143" i="7" s="1"/>
  <c r="C43" i="7" a="1"/>
  <c r="AG43" i="7" s="1" a="1"/>
  <c r="BH43" i="7" s="1"/>
  <c r="C171" i="7" a="1"/>
  <c r="AG171" i="7" s="1" a="1"/>
  <c r="BH171" i="7" s="1"/>
  <c r="C161" i="7" a="1"/>
  <c r="AG161" i="7" s="1" a="1"/>
  <c r="BH161" i="7" s="1"/>
  <c r="C36" i="7" a="1"/>
  <c r="AG36" i="7" s="1" a="1"/>
  <c r="BH36" i="7" s="1"/>
  <c r="C109" i="7" a="1"/>
  <c r="AG109" i="7" s="1" a="1"/>
  <c r="BH109" i="7" s="1"/>
  <c r="C8" i="7" a="1"/>
  <c r="AG8" i="7" s="1" a="1"/>
  <c r="BH8" i="7" s="1"/>
  <c r="C128" i="7" a="1"/>
  <c r="AG128" i="7" s="1" a="1"/>
  <c r="BH128" i="7" s="1"/>
  <c r="C44" i="7" a="1"/>
  <c r="AG44" i="7" s="1" a="1"/>
  <c r="BH44" i="7" s="1"/>
  <c r="C175" i="7" a="1"/>
  <c r="AG175" i="7" s="1" a="1"/>
  <c r="BH175" i="7" s="1"/>
  <c r="C64" i="7" a="1"/>
  <c r="AG64" i="7" s="1" a="1"/>
  <c r="BH64" i="7" s="1"/>
  <c r="C49" i="7" a="1"/>
  <c r="AG49" i="7" s="1" a="1"/>
  <c r="BH49" i="7" s="1"/>
  <c r="C180" i="7" a="1"/>
  <c r="AG180" i="7" s="1" a="1"/>
  <c r="BH180" i="7" s="1"/>
  <c r="C126" i="7" a="1"/>
  <c r="AG126" i="7" s="1" a="1"/>
  <c r="BH126" i="7" s="1"/>
  <c r="C103" i="7" a="1"/>
  <c r="AG103" i="7" s="1" a="1"/>
  <c r="BH103" i="7" s="1"/>
  <c r="C97" i="7" a="1"/>
  <c r="AG97" i="7" s="1" a="1"/>
  <c r="BH97" i="7" s="1"/>
  <c r="C77" i="7" a="1"/>
  <c r="AG77" i="7" s="1" a="1"/>
  <c r="BH77" i="7" s="1"/>
  <c r="C42" i="7" a="1"/>
  <c r="AG42" i="7" s="1" a="1"/>
  <c r="BH42" i="7" s="1"/>
  <c r="C100" i="7" a="1"/>
  <c r="AG100" i="7" s="1" a="1"/>
  <c r="BH100" i="7" s="1"/>
  <c r="C51" i="7" a="1"/>
  <c r="AG51" i="7" s="1" a="1"/>
  <c r="BH51" i="7" s="1"/>
  <c r="C145" i="7" a="1"/>
  <c r="AG145" i="7" s="1" a="1"/>
  <c r="BH145" i="7" s="1"/>
  <c r="C11" i="7" a="1"/>
  <c r="AG11" i="7" s="1" a="1"/>
  <c r="BH11" i="7" s="1"/>
  <c r="C92" i="7" a="1"/>
  <c r="AG92" i="7" s="1" a="1"/>
  <c r="BH92" i="7" s="1"/>
  <c r="C30" i="7" a="1"/>
  <c r="AG30" i="7" s="1" a="1"/>
  <c r="BH30" i="7" s="1"/>
  <c r="C125" i="7" a="1"/>
  <c r="AG125" i="7" s="1" a="1"/>
  <c r="BH125" i="7" s="1"/>
  <c r="C17" i="7" a="1"/>
  <c r="AG17" i="7" s="1" a="1"/>
  <c r="BH17" i="7" s="1"/>
  <c r="C181" i="7" a="1"/>
  <c r="AG181" i="7" s="1" a="1"/>
  <c r="BH181" i="7" s="1"/>
  <c r="C40" i="7" a="1"/>
  <c r="AG40" i="7" s="1" a="1"/>
  <c r="BH40" i="7" s="1"/>
  <c r="C12" i="7" a="1"/>
  <c r="AG12" i="7" s="1" a="1"/>
  <c r="BH12" i="7" s="1"/>
  <c r="C94" i="7" a="1"/>
  <c r="AG94" i="7" s="1" a="1"/>
  <c r="BH94" i="7" s="1"/>
  <c r="C106" i="7" a="1"/>
  <c r="AG106" i="7" s="1" a="1"/>
  <c r="BH106" i="7" s="1"/>
  <c r="C107" i="7" a="1"/>
  <c r="AG107" i="7" s="1" a="1"/>
  <c r="BH107" i="7" s="1"/>
  <c r="C130" i="7" a="1"/>
  <c r="AG130" i="7" s="1" a="1"/>
  <c r="BH130" i="7" s="1"/>
  <c r="C16" i="7" a="1"/>
  <c r="AG16" i="7" s="1" a="1"/>
  <c r="BH16" i="7" s="1"/>
  <c r="C163" i="7" a="1"/>
  <c r="AG163" i="7" s="1" a="1"/>
  <c r="BH163" i="7" s="1"/>
  <c r="C19" i="7" a="1"/>
  <c r="AG19" i="7" s="1" a="1"/>
  <c r="BH19" i="7" s="1"/>
  <c r="C141" i="7" a="1"/>
  <c r="AG141" i="7" s="1" a="1"/>
  <c r="BH141" i="7" s="1"/>
  <c r="C110" i="7" a="1"/>
  <c r="AG110" i="7" s="1" a="1"/>
  <c r="BH110" i="7" s="1"/>
  <c r="C134" i="7" a="1"/>
  <c r="AG134" i="7" s="1" a="1"/>
  <c r="BH134" i="7" s="1"/>
  <c r="C75" i="7" a="1"/>
  <c r="AG75" i="7" s="1" a="1"/>
  <c r="BH75" i="7" s="1"/>
  <c r="C160" i="7" a="1"/>
  <c r="AG160" i="7" s="1" a="1"/>
  <c r="BH160" i="7" s="1"/>
  <c r="C132" i="7" a="1"/>
  <c r="AG132" i="7" s="1" a="1"/>
  <c r="BH132" i="7" s="1"/>
  <c r="C34" i="7" a="1"/>
  <c r="AG34" i="7" s="1" a="1"/>
  <c r="BH34" i="7" s="1"/>
  <c r="C10" i="7" a="1"/>
  <c r="AG10" i="7" s="1" a="1"/>
  <c r="BH10" i="7" s="1"/>
  <c r="C90" i="7" a="1"/>
  <c r="AG90" i="7" s="1" a="1"/>
  <c r="BH90" i="7" s="1"/>
  <c r="C14" i="7" a="1"/>
  <c r="AG14" i="7" s="1" a="1"/>
  <c r="BH14" i="7" s="1"/>
  <c r="C162" i="7" a="1"/>
  <c r="AG162" i="7" s="1" a="1"/>
  <c r="BH162" i="7" s="1"/>
  <c r="C32" i="7" a="1"/>
  <c r="AG32" i="7" s="1" a="1"/>
  <c r="BH32" i="7" s="1"/>
  <c r="C53" i="7" a="1"/>
  <c r="AG53" i="7" s="1" a="1"/>
  <c r="BH53" i="7" s="1"/>
  <c r="C38" i="7" a="1"/>
  <c r="AG38" i="7" s="1" a="1"/>
  <c r="BH38" i="7" s="1"/>
  <c r="C22" i="7" a="1"/>
  <c r="AG22" i="7" s="1" a="1"/>
  <c r="BH22" i="7" s="1"/>
  <c r="C65" i="7" a="1"/>
  <c r="AG65" i="7" s="1" a="1"/>
  <c r="BH65" i="7" s="1"/>
  <c r="C170" i="7" a="1"/>
  <c r="AG170" i="7" s="1" a="1"/>
  <c r="BH170" i="7" s="1"/>
  <c r="C98" i="7" a="1"/>
  <c r="AG98" i="7" s="1" a="1"/>
  <c r="BH98" i="7" s="1"/>
  <c r="C72" i="7" a="1"/>
  <c r="AG72" i="7" s="1" a="1"/>
  <c r="BH72" i="7" s="1"/>
  <c r="C24" i="7" a="1"/>
  <c r="AG24" i="7" s="1" a="1"/>
  <c r="BH24" i="7" s="1"/>
  <c r="C101" i="7" a="1"/>
  <c r="AG101" i="7" s="1" a="1"/>
  <c r="BH101" i="7" s="1"/>
  <c r="C131" i="7" a="1"/>
  <c r="AG131" i="7" s="1" a="1"/>
  <c r="BH131" i="7" s="1"/>
  <c r="C149" i="7" a="1"/>
  <c r="AG149" i="7" s="1" a="1"/>
  <c r="BH149" i="7" s="1"/>
  <c r="C159" i="7" a="1"/>
  <c r="AG159" i="7" s="1" a="1"/>
  <c r="BH159" i="7" s="1"/>
  <c r="C89" i="7" a="1"/>
  <c r="AG89" i="7" s="1" a="1"/>
  <c r="BH89" i="7" s="1"/>
  <c r="C185" i="7" a="1"/>
  <c r="AG185" i="7" s="1" a="1"/>
  <c r="BH185" i="7" s="1"/>
  <c r="R10" i="7" a="1"/>
  <c r="AV10" i="7" s="1" a="1"/>
  <c r="BW10" i="7" s="1"/>
  <c r="R75" i="7" a="1"/>
  <c r="AV75" i="7" s="1" a="1"/>
  <c r="BW75" i="7" s="1"/>
  <c r="R33" i="7" a="1"/>
  <c r="AV33" i="7" s="1" a="1"/>
  <c r="BW33" i="7" s="1"/>
  <c r="R154" i="7" a="1"/>
  <c r="AV154" i="7" s="1" a="1"/>
  <c r="BW154" i="7" s="1"/>
  <c r="R55" i="7" a="1"/>
  <c r="AV55" i="7" s="1" a="1"/>
  <c r="BW55" i="7" s="1"/>
  <c r="R72" i="7" a="1"/>
  <c r="AV72" i="7" s="1" a="1"/>
  <c r="BW72" i="7" s="1"/>
  <c r="R136" i="7" a="1"/>
  <c r="AV136" i="7" s="1" a="1"/>
  <c r="BW136" i="7" s="1"/>
  <c r="R151" i="7" a="1"/>
  <c r="AV151" i="7" s="1" a="1"/>
  <c r="BW151" i="7" s="1"/>
  <c r="R172" i="7" a="1"/>
  <c r="AV172" i="7" s="1" a="1"/>
  <c r="BW172" i="7" s="1"/>
  <c r="R73" i="7" a="1"/>
  <c r="AV73" i="7" s="1" a="1"/>
  <c r="BW73" i="7" s="1"/>
  <c r="R137" i="7" a="1"/>
  <c r="AV137" i="7" s="1" a="1"/>
  <c r="BW137" i="7" s="1"/>
  <c r="R152" i="7" a="1"/>
  <c r="AV152" i="7" s="1" a="1"/>
  <c r="BW152" i="7" s="1"/>
  <c r="R173" i="7" a="1"/>
  <c r="AV173" i="7" s="1" a="1"/>
  <c r="BW173" i="7" s="1"/>
  <c r="R104" i="7" a="1"/>
  <c r="AV104" i="7" s="1" a="1"/>
  <c r="BW104" i="7" s="1"/>
  <c r="R70" i="7" a="1"/>
  <c r="AV70" i="7" s="1" a="1"/>
  <c r="BW70" i="7" s="1"/>
  <c r="R134" i="7" a="1"/>
  <c r="AV134" i="7" s="1" a="1"/>
  <c r="BW134" i="7" s="1"/>
  <c r="R149" i="7" a="1"/>
  <c r="AV149" i="7" s="1" a="1"/>
  <c r="BW149" i="7" s="1"/>
  <c r="R159" i="7" a="1"/>
  <c r="AV159" i="7" s="1" a="1"/>
  <c r="BW159" i="7" s="1"/>
  <c r="R167" i="7" a="1"/>
  <c r="AV167" i="7" s="1" a="1"/>
  <c r="BW167" i="7" s="1"/>
  <c r="R17" i="7" a="1"/>
  <c r="AV17" i="7" s="1" a="1"/>
  <c r="BW17" i="7" s="1"/>
  <c r="R46" i="7" a="1"/>
  <c r="AV46" i="7" s="1" a="1"/>
  <c r="BW46" i="7" s="1"/>
  <c r="R41" i="7" a="1"/>
  <c r="AV41" i="7" s="1" a="1"/>
  <c r="BW41" i="7" s="1"/>
  <c r="R20" i="7" a="1"/>
  <c r="AV20" i="7" s="1" a="1"/>
  <c r="BW20" i="7" s="1"/>
  <c r="R105" i="7" a="1"/>
  <c r="AV105" i="7" s="1" a="1"/>
  <c r="BW105" i="7" s="1"/>
  <c r="R119" i="7" a="1"/>
  <c r="AV119" i="7" s="1" a="1"/>
  <c r="BW119" i="7" s="1"/>
  <c r="R165" i="7" a="1"/>
  <c r="AV165" i="7" s="1" a="1"/>
  <c r="BW165" i="7" s="1"/>
  <c r="R12" i="7" a="1"/>
  <c r="AV12" i="7" s="1" a="1"/>
  <c r="BW12" i="7" s="1"/>
  <c r="R43" i="7" a="1"/>
  <c r="AV43" i="7" s="1" a="1"/>
  <c r="BW43" i="7" s="1"/>
  <c r="R35" i="7" a="1"/>
  <c r="AV35" i="7" s="1" a="1"/>
  <c r="BW35" i="7" s="1"/>
  <c r="R155" i="7" a="1"/>
  <c r="AV155" i="7" s="1" a="1"/>
  <c r="BW155" i="7" s="1"/>
  <c r="R99" i="7" a="1"/>
  <c r="AV99" i="7" s="1" a="1"/>
  <c r="BW99" i="7" s="1"/>
  <c r="R14" i="7" a="1"/>
  <c r="AV14" i="7" s="1" a="1"/>
  <c r="BW14" i="7" s="1"/>
  <c r="R44" i="7" a="1"/>
  <c r="AV44" i="7" s="1" a="1"/>
  <c r="BW44" i="7" s="1"/>
  <c r="R37" i="7" a="1"/>
  <c r="AV37" i="7" s="1" a="1"/>
  <c r="BW37" i="7" s="1"/>
  <c r="R156" i="7" a="1"/>
  <c r="AV156" i="7" s="1" a="1"/>
  <c r="BW156" i="7" s="1"/>
  <c r="R101" i="7" a="1"/>
  <c r="AV101" i="7" s="1" a="1"/>
  <c r="BW101" i="7" s="1"/>
  <c r="R8" i="7" a="1"/>
  <c r="AV8" i="7" s="1" a="1"/>
  <c r="BW8" i="7" s="1"/>
  <c r="R74" i="7" a="1"/>
  <c r="AV74" i="7" s="1" a="1"/>
  <c r="BW74" i="7" s="1"/>
  <c r="R13" i="7" a="1"/>
  <c r="AV13" i="7" s="1" a="1"/>
  <c r="BW13" i="7" s="1"/>
  <c r="R153" i="7" a="1"/>
  <c r="AV153" i="7" s="1" a="1"/>
  <c r="BW153" i="7" s="1"/>
  <c r="R51" i="7" a="1"/>
  <c r="AV51" i="7" s="1" a="1"/>
  <c r="BW51" i="7" s="1"/>
  <c r="R174" i="7" a="1"/>
  <c r="AV174" i="7" s="1" a="1"/>
  <c r="BW174" i="7" s="1"/>
  <c r="R25" i="7" a="1"/>
  <c r="AV25" i="7" s="1" a="1"/>
  <c r="BW25" i="7" s="1"/>
  <c r="R50" i="7" a="1"/>
  <c r="AV50" i="7" s="1" a="1"/>
  <c r="BW50" i="7" s="1"/>
  <c r="R90" i="7" a="1"/>
  <c r="AV90" i="7" s="1" a="1"/>
  <c r="BW90" i="7" s="1"/>
  <c r="R34" i="7" a="1"/>
  <c r="AV34" i="7" s="1" a="1"/>
  <c r="BW34" i="7" s="1"/>
  <c r="R53" i="7" a="1"/>
  <c r="AV53" i="7" s="1" a="1"/>
  <c r="BW53" i="7" s="1"/>
  <c r="R166" i="7" a="1"/>
  <c r="AV166" i="7" s="1" a="1"/>
  <c r="BW166" i="7" s="1"/>
  <c r="R106" i="7" a="1"/>
  <c r="AV106" i="7" s="1" a="1"/>
  <c r="BW106" i="7" s="1"/>
  <c r="R6" i="7" a="1"/>
  <c r="R19" i="7" a="1"/>
  <c r="AV19" i="7" s="1" a="1"/>
  <c r="BW19" i="7" s="1"/>
  <c r="R47" i="7" a="1"/>
  <c r="AV47" i="7" s="1" a="1"/>
  <c r="BW47" i="7" s="1"/>
  <c r="R87" i="7" a="1"/>
  <c r="AV87" i="7" s="1" a="1"/>
  <c r="BW87" i="7" s="1"/>
  <c r="R24" i="7" a="1"/>
  <c r="AV24" i="7" s="1" a="1"/>
  <c r="BW24" i="7" s="1"/>
  <c r="R157" i="7" a="1"/>
  <c r="AV157" i="7" s="1" a="1"/>
  <c r="BW157" i="7" s="1"/>
  <c r="R123" i="7" a="1"/>
  <c r="AV123" i="7" s="1" a="1"/>
  <c r="BW123" i="7" s="1"/>
  <c r="R21" i="7" a="1"/>
  <c r="AV21" i="7" s="1" a="1"/>
  <c r="BW21" i="7" s="1"/>
  <c r="R48" i="7" a="1"/>
  <c r="AV48" i="7" s="1" a="1"/>
  <c r="BW48" i="7" s="1"/>
  <c r="R88" i="7" a="1"/>
  <c r="AV88" i="7" s="1" a="1"/>
  <c r="BW88" i="7" s="1"/>
  <c r="R28" i="7" a="1"/>
  <c r="AV28" i="7" s="1" a="1"/>
  <c r="BW28" i="7" s="1"/>
  <c r="R54" i="7" a="1"/>
  <c r="AV54" i="7" s="1" a="1"/>
  <c r="BW54" i="7" s="1"/>
  <c r="R127" i="7" a="1"/>
  <c r="AV127" i="7" s="1" a="1"/>
  <c r="BW127" i="7" s="1"/>
  <c r="R16" i="7" a="1"/>
  <c r="AV16" i="7" s="1" a="1"/>
  <c r="BW16" i="7" s="1"/>
  <c r="R45" i="7" a="1"/>
  <c r="AV45" i="7" s="1" a="1"/>
  <c r="BW45" i="7" s="1"/>
  <c r="R39" i="7" a="1"/>
  <c r="AV39" i="7" s="1" a="1"/>
  <c r="BW39" i="7" s="1"/>
  <c r="R18" i="7" a="1"/>
  <c r="AV18" i="7" s="1" a="1"/>
  <c r="BW18" i="7" s="1"/>
  <c r="R103" i="7" a="1"/>
  <c r="AV103" i="7" s="1" a="1"/>
  <c r="BW103" i="7" s="1"/>
  <c r="R115" i="7" a="1"/>
  <c r="AV115" i="7" s="1" a="1"/>
  <c r="BW115" i="7" s="1"/>
  <c r="R71" i="7" a="1"/>
  <c r="AV71" i="7" s="1" a="1"/>
  <c r="BW71" i="7" s="1"/>
  <c r="R135" i="7" a="1"/>
  <c r="AV135" i="7" s="1" a="1"/>
  <c r="BW135" i="7" s="1"/>
  <c r="R150" i="7" a="1"/>
  <c r="AV150" i="7" s="1" a="1"/>
  <c r="BW150" i="7" s="1"/>
  <c r="R171" i="7" a="1"/>
  <c r="AV171" i="7" s="1" a="1"/>
  <c r="BW171" i="7" s="1"/>
  <c r="R68" i="7" a="1"/>
  <c r="AV68" i="7" s="1" a="1"/>
  <c r="BW68" i="7" s="1"/>
  <c r="R85" i="7" a="1"/>
  <c r="AV85" i="7" s="1" a="1"/>
  <c r="BW85" i="7" s="1"/>
  <c r="R147" i="7" a="1"/>
  <c r="AV147" i="7" s="1" a="1"/>
  <c r="BW147" i="7" s="1"/>
  <c r="R126" i="7" a="1"/>
  <c r="AV126" i="7" s="1" a="1"/>
  <c r="BW126" i="7" s="1"/>
  <c r="R69" i="7" a="1"/>
  <c r="AV69" i="7" s="1" a="1"/>
  <c r="BW69" i="7" s="1"/>
  <c r="R86" i="7" a="1"/>
  <c r="AV86" i="7" s="1" a="1"/>
  <c r="BW86" i="7" s="1"/>
  <c r="R148" i="7" a="1"/>
  <c r="AV148" i="7" s="1" a="1"/>
  <c r="BW148" i="7" s="1"/>
  <c r="R128" i="7" a="1"/>
  <c r="AV128" i="7" s="1" a="1"/>
  <c r="BW128" i="7" s="1"/>
  <c r="R66" i="7" a="1"/>
  <c r="AV66" i="7" s="1" a="1"/>
  <c r="BW66" i="7" s="1"/>
  <c r="R83" i="7" a="1"/>
  <c r="AV83" i="7" s="1" a="1"/>
  <c r="BW83" i="7" s="1"/>
  <c r="R145" i="7" a="1"/>
  <c r="AV145" i="7" s="1" a="1"/>
  <c r="BW145" i="7" s="1"/>
  <c r="R122" i="7" a="1"/>
  <c r="AV122" i="7" s="1" a="1"/>
  <c r="BW122" i="7" s="1"/>
  <c r="R180" i="7" a="1"/>
  <c r="AV180" i="7" s="1" a="1"/>
  <c r="BW180" i="7" s="1"/>
  <c r="R76" i="7" a="1"/>
  <c r="AV76" i="7" s="1" a="1"/>
  <c r="BW76" i="7" s="1"/>
  <c r="R112" i="7" a="1"/>
  <c r="AV112" i="7" s="1" a="1"/>
  <c r="BW112" i="7" s="1"/>
  <c r="R59" i="7" a="1"/>
  <c r="AV59" i="7" s="1" a="1"/>
  <c r="BW59" i="7" s="1"/>
  <c r="R95" i="7" a="1"/>
  <c r="AV95" i="7" s="1" a="1"/>
  <c r="BW95" i="7" s="1"/>
  <c r="R160" i="7" a="1"/>
  <c r="AV160" i="7" s="1" a="1"/>
  <c r="BW160" i="7" s="1"/>
  <c r="R129" i="7" a="1"/>
  <c r="AV129" i="7" s="1" a="1"/>
  <c r="BW129" i="7" s="1"/>
  <c r="R26" i="7" a="1"/>
  <c r="AV26" i="7" s="1" a="1"/>
  <c r="BW26" i="7" s="1"/>
  <c r="R110" i="7" a="1"/>
  <c r="AV110" i="7" s="1" a="1"/>
  <c r="BW110" i="7" s="1"/>
  <c r="R31" i="7" a="1"/>
  <c r="AV31" i="7" s="1" a="1"/>
  <c r="BW31" i="7" s="1"/>
  <c r="R93" i="7" a="1"/>
  <c r="AV93" i="7" s="1" a="1"/>
  <c r="BW93" i="7" s="1"/>
  <c r="R100" i="7" a="1"/>
  <c r="AV100" i="7" s="1" a="1"/>
  <c r="BW100" i="7" s="1"/>
  <c r="R121" i="7" a="1"/>
  <c r="AV121" i="7" s="1" a="1"/>
  <c r="BW121" i="7" s="1"/>
  <c r="R80" i="7" a="1"/>
  <c r="AV80" i="7" s="1" a="1"/>
  <c r="BW80" i="7" s="1"/>
  <c r="R116" i="7" a="1"/>
  <c r="AV116" i="7" s="1" a="1"/>
  <c r="BW116" i="7" s="1"/>
  <c r="R108" i="7" a="1"/>
  <c r="AV108" i="7" s="1" a="1"/>
  <c r="BW108" i="7" s="1"/>
  <c r="R63" i="7" a="1"/>
  <c r="AV63" i="7" s="1" a="1"/>
  <c r="BW63" i="7" s="1"/>
  <c r="R139" i="7" a="1"/>
  <c r="AV139" i="7" s="1" a="1"/>
  <c r="BW139" i="7" s="1"/>
  <c r="R164" i="7" a="1"/>
  <c r="AV164" i="7" s="1" a="1"/>
  <c r="BW164" i="7" s="1"/>
  <c r="R78" i="7" a="1"/>
  <c r="AV78" i="7" s="1" a="1"/>
  <c r="BW78" i="7" s="1"/>
  <c r="R56" i="7" a="1"/>
  <c r="AV56" i="7" s="1" a="1"/>
  <c r="BW56" i="7" s="1"/>
  <c r="R169" i="7" a="1"/>
  <c r="AV169" i="7" s="1" a="1"/>
  <c r="BW169" i="7" s="1"/>
  <c r="R61" i="7" a="1"/>
  <c r="AV61" i="7" s="1" a="1"/>
  <c r="BW61" i="7" s="1"/>
  <c r="R97" i="7" a="1"/>
  <c r="AV97" i="7" s="1" a="1"/>
  <c r="BW97" i="7" s="1"/>
  <c r="R162" i="7" a="1"/>
  <c r="AV162" i="7" s="1" a="1"/>
  <c r="BW162" i="7" s="1"/>
  <c r="R175" i="7" a="1"/>
  <c r="AV175" i="7" s="1" a="1"/>
  <c r="BW175" i="7" s="1"/>
  <c r="R84" i="7" a="1"/>
  <c r="AV84" i="7" s="1" a="1"/>
  <c r="BW84" i="7" s="1"/>
  <c r="R124" i="7" a="1"/>
  <c r="AV124" i="7" s="1" a="1"/>
  <c r="BW124" i="7" s="1"/>
  <c r="R64" i="7" a="1"/>
  <c r="AV64" i="7" s="1" a="1"/>
  <c r="BW64" i="7" s="1"/>
  <c r="R143" i="7" a="1"/>
  <c r="AV143" i="7" s="1" a="1"/>
  <c r="BW143" i="7" s="1"/>
  <c r="R178" i="7" a="1"/>
  <c r="AV178" i="7" s="1" a="1"/>
  <c r="BW178" i="7" s="1"/>
  <c r="R82" i="7" a="1"/>
  <c r="AV82" i="7" s="1" a="1"/>
  <c r="BW82" i="7" s="1"/>
  <c r="R120" i="7" a="1"/>
  <c r="AV120" i="7" s="1" a="1"/>
  <c r="BW120" i="7" s="1"/>
  <c r="R11" i="7" a="1"/>
  <c r="AV11" i="7" s="1" a="1"/>
  <c r="BW11" i="7" s="1"/>
  <c r="R141" i="7" a="1"/>
  <c r="AV141" i="7" s="1" a="1"/>
  <c r="BW141" i="7" s="1"/>
  <c r="R176" i="7" a="1"/>
  <c r="AV176" i="7" s="1" a="1"/>
  <c r="BW176" i="7" s="1"/>
  <c r="R32" i="7" a="1"/>
  <c r="AV32" i="7" s="1" a="1"/>
  <c r="BW32" i="7" s="1"/>
  <c r="R94" i="7" a="1"/>
  <c r="AV94" i="7" s="1" a="1"/>
  <c r="BW94" i="7" s="1"/>
  <c r="R102" i="7" a="1"/>
  <c r="AV102" i="7" s="1" a="1"/>
  <c r="BW102" i="7" s="1"/>
  <c r="R125" i="7" a="1"/>
  <c r="AV125" i="7" s="1" a="1"/>
  <c r="BW125" i="7" s="1"/>
  <c r="R130" i="7" a="1"/>
  <c r="AV130" i="7" s="1" a="1"/>
  <c r="BW130" i="7" s="1"/>
  <c r="R36" i="7" a="1"/>
  <c r="AV36" i="7" s="1" a="1"/>
  <c r="BW36" i="7" s="1"/>
  <c r="R181" i="7" a="1"/>
  <c r="AV181" i="7" s="1" a="1"/>
  <c r="BW181" i="7" s="1"/>
  <c r="R29" i="7" a="1"/>
  <c r="AV29" i="7" s="1" a="1"/>
  <c r="BW29" i="7" s="1"/>
  <c r="R92" i="7" a="1"/>
  <c r="AV92" i="7" s="1" a="1"/>
  <c r="BW92" i="7" s="1"/>
  <c r="R98" i="7" a="1"/>
  <c r="AV98" i="7" s="1" a="1"/>
  <c r="BW98" i="7" s="1"/>
  <c r="R117" i="7" a="1"/>
  <c r="AV117" i="7" s="1" a="1"/>
  <c r="BW117" i="7" s="1"/>
  <c r="R49" i="7" a="1"/>
  <c r="AV49" i="7" s="1" a="1"/>
  <c r="BW49" i="7" s="1"/>
  <c r="R9" i="7" a="1"/>
  <c r="AV9" i="7" s="1" a="1"/>
  <c r="BW9" i="7" s="1"/>
  <c r="R158" i="7" a="1"/>
  <c r="AV158" i="7" s="1" a="1"/>
  <c r="BW158" i="7" s="1"/>
  <c r="R146" i="7" a="1"/>
  <c r="AV146" i="7" s="1" a="1"/>
  <c r="BW146" i="7" s="1"/>
  <c r="R81" i="7" a="1"/>
  <c r="AV81" i="7" s="1" a="1"/>
  <c r="BW81" i="7" s="1"/>
  <c r="R65" i="7" a="1"/>
  <c r="AV65" i="7" s="1" a="1"/>
  <c r="BW65" i="7" s="1"/>
  <c r="R179" i="7" a="1"/>
  <c r="AV179" i="7" s="1" a="1"/>
  <c r="BW179" i="7" s="1"/>
  <c r="R114" i="7" a="1"/>
  <c r="AV114" i="7" s="1" a="1"/>
  <c r="BW114" i="7" s="1"/>
  <c r="R42" i="7" a="1"/>
  <c r="AV42" i="7" s="1" a="1"/>
  <c r="BW42" i="7" s="1"/>
  <c r="R91" i="7" a="1"/>
  <c r="AV91" i="7" s="1" a="1"/>
  <c r="BW91" i="7" s="1"/>
  <c r="R113" i="7" a="1"/>
  <c r="AV113" i="7" s="1" a="1"/>
  <c r="BW113" i="7" s="1"/>
  <c r="R131" i="7" a="1"/>
  <c r="AV131" i="7" s="1" a="1"/>
  <c r="BW131" i="7" s="1"/>
  <c r="R182" i="7" a="1"/>
  <c r="AV182" i="7" s="1" a="1"/>
  <c r="BW182" i="7" s="1"/>
  <c r="R23" i="7" a="1"/>
  <c r="AV23" i="7" s="1" a="1"/>
  <c r="BW23" i="7" s="1"/>
  <c r="R58" i="7" a="1"/>
  <c r="AV58" i="7" s="1" a="1"/>
  <c r="BW58" i="7" s="1"/>
  <c r="R62" i="7" a="1"/>
  <c r="AV62" i="7" s="1" a="1"/>
  <c r="BW62" i="7" s="1"/>
  <c r="R163" i="7" a="1"/>
  <c r="AV163" i="7" s="1" a="1"/>
  <c r="BW163" i="7" s="1"/>
  <c r="R109" i="7" a="1"/>
  <c r="AV109" i="7" s="1" a="1"/>
  <c r="BW109" i="7" s="1"/>
  <c r="R96" i="7" a="1"/>
  <c r="AV96" i="7" s="1" a="1"/>
  <c r="BW96" i="7" s="1"/>
  <c r="R132" i="7" a="1"/>
  <c r="AV132" i="7" s="1" a="1"/>
  <c r="BW132" i="7" s="1"/>
  <c r="R183" i="7" a="1"/>
  <c r="AV183" i="7" s="1" a="1"/>
  <c r="BW183" i="7" s="1"/>
  <c r="R138" i="7" a="1"/>
  <c r="AV138" i="7" s="1" a="1"/>
  <c r="BW138" i="7" s="1"/>
  <c r="R22" i="7" a="1"/>
  <c r="AV22" i="7" s="1" a="1"/>
  <c r="BW22" i="7" s="1"/>
  <c r="R185" i="7" a="1"/>
  <c r="AV185" i="7" s="1" a="1"/>
  <c r="BW185" i="7" s="1"/>
  <c r="R60" i="7" a="1"/>
  <c r="AV60" i="7" s="1" a="1"/>
  <c r="BW60" i="7" s="1"/>
  <c r="R161" i="7" a="1"/>
  <c r="AV161" i="7" s="1" a="1"/>
  <c r="BW161" i="7" s="1"/>
  <c r="R40" i="7" a="1"/>
  <c r="AV40" i="7" s="1" a="1"/>
  <c r="BW40" i="7" s="1"/>
  <c r="R15" i="7" a="1"/>
  <c r="AV15" i="7" s="1" a="1"/>
  <c r="BW15" i="7" s="1"/>
  <c r="R67" i="7" a="1"/>
  <c r="AV67" i="7" s="1" a="1"/>
  <c r="BW67" i="7" s="1"/>
  <c r="R168" i="7" a="1"/>
  <c r="AV168" i="7" s="1" a="1"/>
  <c r="BW168" i="7" s="1"/>
  <c r="R170" i="7" a="1"/>
  <c r="AV170" i="7" s="1" a="1"/>
  <c r="BW170" i="7" s="1"/>
  <c r="R133" i="7" a="1"/>
  <c r="AV133" i="7" s="1" a="1"/>
  <c r="BW133" i="7" s="1"/>
  <c r="R27" i="7" a="1"/>
  <c r="AV27" i="7" s="1" a="1"/>
  <c r="BW27" i="7" s="1"/>
  <c r="R142" i="7" a="1"/>
  <c r="AV142" i="7" s="1" a="1"/>
  <c r="BW142" i="7" s="1"/>
  <c r="R77" i="7" a="1"/>
  <c r="AV77" i="7" s="1" a="1"/>
  <c r="BW77" i="7" s="1"/>
  <c r="R7" i="7" a="1"/>
  <c r="AV7" i="7" s="1" a="1"/>
  <c r="BW7" i="7" s="1"/>
  <c r="R177" i="7" a="1"/>
  <c r="AV177" i="7" s="1" a="1"/>
  <c r="BW177" i="7" s="1"/>
  <c r="R52" i="7" a="1"/>
  <c r="AV52" i="7" s="1" a="1"/>
  <c r="BW52" i="7" s="1"/>
  <c r="R140" i="7" a="1"/>
  <c r="AV140" i="7" s="1" a="1"/>
  <c r="BW140" i="7" s="1"/>
  <c r="R30" i="7" a="1"/>
  <c r="AV30" i="7" s="1" a="1"/>
  <c r="BW30" i="7" s="1"/>
  <c r="R118" i="7" a="1"/>
  <c r="AV118" i="7" s="1" a="1"/>
  <c r="BW118" i="7" s="1"/>
  <c r="R144" i="7" a="1"/>
  <c r="AV144" i="7" s="1" a="1"/>
  <c r="BW144" i="7" s="1"/>
  <c r="R79" i="7" a="1"/>
  <c r="AV79" i="7" s="1" a="1"/>
  <c r="BW79" i="7" s="1"/>
  <c r="R184" i="7" a="1"/>
  <c r="AV184" i="7" s="1" a="1"/>
  <c r="BW184" i="7" s="1"/>
  <c r="R57" i="7" a="1"/>
  <c r="AV57" i="7" s="1" a="1"/>
  <c r="BW57" i="7" s="1"/>
  <c r="R38" i="7" a="1"/>
  <c r="AV38" i="7" s="1" a="1"/>
  <c r="BW38" i="7" s="1"/>
  <c r="R89" i="7" a="1"/>
  <c r="AV89" i="7" s="1" a="1"/>
  <c r="BW89" i="7" s="1"/>
  <c r="R107" i="7" a="1"/>
  <c r="AV107" i="7" s="1" a="1"/>
  <c r="BW107" i="7" s="1"/>
  <c r="R111" i="7" a="1"/>
  <c r="AV111" i="7" s="1" a="1"/>
  <c r="BW111" i="7" s="1"/>
  <c r="Y55" i="7" a="1"/>
  <c r="BC55" i="7" s="1" a="1"/>
  <c r="CD55" i="7" s="1"/>
  <c r="Y90" i="7" a="1"/>
  <c r="BC90" i="7" s="1" a="1"/>
  <c r="CD90" i="7" s="1"/>
  <c r="Y48" i="7" a="1"/>
  <c r="BC48" i="7" s="1" a="1"/>
  <c r="CD48" i="7" s="1"/>
  <c r="Y122" i="7" a="1"/>
  <c r="BC122" i="7" s="1" a="1"/>
  <c r="CD122" i="7" s="1"/>
  <c r="Y64" i="7" a="1"/>
  <c r="BC64" i="7" s="1" a="1"/>
  <c r="CD64" i="7" s="1"/>
  <c r="Y83" i="7" a="1"/>
  <c r="BC83" i="7" s="1" a="1"/>
  <c r="CD83" i="7" s="1"/>
  <c r="Y145" i="7" a="1"/>
  <c r="BC145" i="7" s="1" a="1"/>
  <c r="CD145" i="7" s="1"/>
  <c r="Y37" i="7" a="1"/>
  <c r="BC37" i="7" s="1" a="1"/>
  <c r="CD37" i="7" s="1"/>
  <c r="Y108" i="7" a="1"/>
  <c r="BC108" i="7" s="1" a="1"/>
  <c r="CD108" i="7" s="1"/>
  <c r="Y57" i="7" a="1"/>
  <c r="BC57" i="7" s="1" a="1"/>
  <c r="CD57" i="7" s="1"/>
  <c r="Y99" i="7" a="1"/>
  <c r="BC99" i="7" s="1" a="1"/>
  <c r="CD99" i="7" s="1"/>
  <c r="Y136" i="7" a="1"/>
  <c r="BC136" i="7" s="1" a="1"/>
  <c r="CD136" i="7" s="1"/>
  <c r="Y49" i="7" a="1"/>
  <c r="BC49" i="7" s="1" a="1"/>
  <c r="CD49" i="7" s="1"/>
  <c r="Y7" i="7" a="1"/>
  <c r="BC7" i="7" s="1" a="1"/>
  <c r="CD7" i="7" s="1"/>
  <c r="Y96" i="7" a="1"/>
  <c r="BC96" i="7" s="1" a="1"/>
  <c r="CD96" i="7" s="1"/>
  <c r="Y128" i="7" a="1"/>
  <c r="BC128" i="7" s="1" a="1"/>
  <c r="CD128" i="7" s="1"/>
  <c r="Y170" i="7" a="1"/>
  <c r="BC170" i="7" s="1" a="1"/>
  <c r="CD170" i="7" s="1"/>
  <c r="Y74" i="7" a="1"/>
  <c r="BC74" i="7" s="1" a="1"/>
  <c r="CD74" i="7" s="1"/>
  <c r="Y155" i="7" a="1"/>
  <c r="BC155" i="7" s="1" a="1"/>
  <c r="CD155" i="7" s="1"/>
  <c r="Y172" i="7" a="1"/>
  <c r="BC172" i="7" s="1" a="1"/>
  <c r="CD172" i="7" s="1"/>
  <c r="Y23" i="7" a="1"/>
  <c r="BC23" i="7" s="1" a="1"/>
  <c r="CD23" i="7" s="1"/>
  <c r="Y94" i="7" a="1"/>
  <c r="BC94" i="7" s="1" a="1"/>
  <c r="CD94" i="7" s="1"/>
  <c r="Y101" i="7" a="1"/>
  <c r="BC101" i="7" s="1" a="1"/>
  <c r="CD101" i="7" s="1"/>
  <c r="Y126" i="7" a="1"/>
  <c r="BC126" i="7" s="1" a="1"/>
  <c r="CD126" i="7" s="1"/>
  <c r="Y132" i="7" a="1"/>
  <c r="BC132" i="7" s="1" a="1"/>
  <c r="CD132" i="7" s="1"/>
  <c r="Y161" i="7" a="1"/>
  <c r="BC161" i="7" s="1" a="1"/>
  <c r="CD161" i="7" s="1"/>
  <c r="Y68" i="7" a="1"/>
  <c r="BC68" i="7" s="1" a="1"/>
  <c r="CD68" i="7" s="1"/>
  <c r="Y134" i="7" a="1"/>
  <c r="BC134" i="7" s="1" a="1"/>
  <c r="CD134" i="7" s="1"/>
  <c r="Y149" i="7" a="1"/>
  <c r="BC149" i="7" s="1" a="1"/>
  <c r="CD149" i="7" s="1"/>
  <c r="Y45" i="7" a="1"/>
  <c r="BC45" i="7" s="1" a="1"/>
  <c r="CD45" i="7" s="1"/>
  <c r="Y58" i="7" a="1"/>
  <c r="BC58" i="7" s="1" a="1"/>
  <c r="CD58" i="7" s="1"/>
  <c r="Y78" i="7" a="1"/>
  <c r="BC78" i="7" s="1" a="1"/>
  <c r="CD78" i="7" s="1"/>
  <c r="Y25" i="7" a="1"/>
  <c r="BC25" i="7" s="1" a="1"/>
  <c r="CD25" i="7" s="1"/>
  <c r="Y87" i="7" a="1"/>
  <c r="BC87" i="7" s="1" a="1"/>
  <c r="CD87" i="7" s="1"/>
  <c r="Y119" i="7" a="1"/>
  <c r="BC119" i="7" s="1" a="1"/>
  <c r="CD119" i="7" s="1"/>
  <c r="Y12" i="7" a="1"/>
  <c r="BC12" i="7" s="1" a="1"/>
  <c r="CD12" i="7" s="1"/>
  <c r="Y144" i="7" a="1"/>
  <c r="BC144" i="7" s="1" a="1"/>
  <c r="CD144" i="7" s="1"/>
  <c r="Y106" i="7" a="1"/>
  <c r="BC106" i="7" s="1" a="1"/>
  <c r="CD106" i="7" s="1"/>
  <c r="Y180" i="7" a="1"/>
  <c r="BC180" i="7" s="1" a="1"/>
  <c r="CD180" i="7" s="1"/>
  <c r="Y179" i="7" a="1"/>
  <c r="BC179" i="7" s="1" a="1"/>
  <c r="CD179" i="7" s="1"/>
  <c r="Y56" i="7" a="1"/>
  <c r="BC56" i="7" s="1" a="1"/>
  <c r="CD56" i="7" s="1"/>
  <c r="Y98" i="7" a="1"/>
  <c r="BC98" i="7" s="1" a="1"/>
  <c r="CD98" i="7" s="1"/>
  <c r="Y11" i="7" a="1"/>
  <c r="BC11" i="7" s="1" a="1"/>
  <c r="CD11" i="7" s="1"/>
  <c r="Y76" i="7" a="1"/>
  <c r="BC76" i="7" s="1" a="1"/>
  <c r="CD76" i="7" s="1"/>
  <c r="Y138" i="7" a="1"/>
  <c r="BC138" i="7" s="1" a="1"/>
  <c r="CD138" i="7" s="1"/>
  <c r="Y30" i="7" a="1"/>
  <c r="BC30" i="7" s="1" a="1"/>
  <c r="CD30" i="7" s="1"/>
  <c r="Y129" i="7" a="1"/>
  <c r="BC129" i="7" s="1" a="1"/>
  <c r="CD129" i="7" s="1"/>
  <c r="Y174" i="7" a="1"/>
  <c r="BC174" i="7" s="1" a="1"/>
  <c r="CD174" i="7" s="1"/>
  <c r="Y72" i="7" a="1"/>
  <c r="BC72" i="7" s="1" a="1"/>
  <c r="CD72" i="7" s="1"/>
  <c r="Y10" i="7" a="1"/>
  <c r="BC10" i="7" s="1" a="1"/>
  <c r="CD10" i="7" s="1"/>
  <c r="Y153" i="7" a="1"/>
  <c r="BC153" i="7" s="1" a="1"/>
  <c r="CD153" i="7" s="1"/>
  <c r="Y113" i="7" a="1"/>
  <c r="BC113" i="7" s="1" a="1"/>
  <c r="CD113" i="7" s="1"/>
  <c r="Y24" i="7" a="1"/>
  <c r="BC24" i="7" s="1" a="1"/>
  <c r="CD24" i="7" s="1"/>
  <c r="Y86" i="7" a="1"/>
  <c r="BC86" i="7" s="1" a="1"/>
  <c r="CD86" i="7" s="1"/>
  <c r="Y43" i="7" a="1"/>
  <c r="BC43" i="7" s="1" a="1"/>
  <c r="CD43" i="7" s="1"/>
  <c r="Y18" i="7" a="1"/>
  <c r="BC18" i="7" s="1" a="1"/>
  <c r="CD18" i="7" s="1"/>
  <c r="Y95" i="7" a="1"/>
  <c r="BC95" i="7" s="1" a="1"/>
  <c r="CD95" i="7" s="1"/>
  <c r="Y127" i="7" a="1"/>
  <c r="BC127" i="7" s="1" a="1"/>
  <c r="CD127" i="7" s="1"/>
  <c r="Y163" i="7" a="1"/>
  <c r="BC163" i="7" s="1" a="1"/>
  <c r="CD163" i="7" s="1"/>
  <c r="Y71" i="7" a="1"/>
  <c r="BC71" i="7" s="1" a="1"/>
  <c r="CD71" i="7" s="1"/>
  <c r="Y152" i="7" a="1"/>
  <c r="BC152" i="7" s="1" a="1"/>
  <c r="CD152" i="7" s="1"/>
  <c r="Y105" i="7" a="1"/>
  <c r="BC105" i="7" s="1" a="1"/>
  <c r="CD105" i="7" s="1"/>
  <c r="Y77" i="7" a="1"/>
  <c r="BC77" i="7" s="1" a="1"/>
  <c r="CD77" i="7" s="1"/>
  <c r="Y21" i="7" a="1"/>
  <c r="BC21" i="7" s="1" a="1"/>
  <c r="CD21" i="7" s="1"/>
  <c r="Y15" i="7" a="1"/>
  <c r="BC15" i="7" s="1" a="1"/>
  <c r="CD15" i="7" s="1"/>
  <c r="Y80" i="7" a="1"/>
  <c r="BC80" i="7" s="1" a="1"/>
  <c r="CD80" i="7" s="1"/>
  <c r="Y142" i="7" a="1"/>
  <c r="BC142" i="7" s="1" a="1"/>
  <c r="CD142" i="7" s="1"/>
  <c r="Y14" i="7" a="1"/>
  <c r="BC14" i="7" s="1" a="1"/>
  <c r="CD14" i="7" s="1"/>
  <c r="Y60" i="7" a="1"/>
  <c r="BC60" i="7" s="1" a="1"/>
  <c r="CD60" i="7" s="1"/>
  <c r="Y176" i="7" a="1"/>
  <c r="BC176" i="7" s="1" a="1"/>
  <c r="CD176" i="7" s="1"/>
  <c r="Y50" i="7" a="1"/>
  <c r="BC50" i="7" s="1" a="1"/>
  <c r="CD50" i="7" s="1"/>
  <c r="Y40" i="7" a="1"/>
  <c r="BC40" i="7" s="1" a="1"/>
  <c r="CD40" i="7" s="1"/>
  <c r="Y157" i="7" a="1"/>
  <c r="BC157" i="7" s="1" a="1"/>
  <c r="CD157" i="7" s="1"/>
  <c r="Y117" i="7" a="1"/>
  <c r="BC117" i="7" s="1" a="1"/>
  <c r="CD117" i="7" s="1"/>
  <c r="Y182" i="7" a="1"/>
  <c r="BC182" i="7" s="1" a="1"/>
  <c r="CD182" i="7" s="1"/>
  <c r="Y38" i="7" a="1"/>
  <c r="BC38" i="7" s="1" a="1"/>
  <c r="CD38" i="7" s="1"/>
  <c r="Y116" i="7" a="1"/>
  <c r="BC116" i="7" s="1" a="1"/>
  <c r="CD116" i="7" s="1"/>
  <c r="Y8" i="7" a="1"/>
  <c r="BC8" i="7" s="1" a="1"/>
  <c r="CD8" i="7" s="1"/>
  <c r="Y143" i="7" a="1"/>
  <c r="BC143" i="7" s="1" a="1"/>
  <c r="CD143" i="7" s="1"/>
  <c r="Y104" i="7" a="1"/>
  <c r="BC104" i="7" s="1" a="1"/>
  <c r="CD104" i="7" s="1"/>
  <c r="Y178" i="7" a="1"/>
  <c r="BC178" i="7" s="1" a="1"/>
  <c r="CD178" i="7" s="1"/>
  <c r="Y177" i="7" a="1"/>
  <c r="BC177" i="7" s="1" a="1"/>
  <c r="CD177" i="7" s="1"/>
  <c r="Y53" i="7" a="1"/>
  <c r="BC53" i="7" s="1" a="1"/>
  <c r="CD53" i="7" s="1"/>
  <c r="Y44" i="7" a="1"/>
  <c r="BC44" i="7" s="1" a="1"/>
  <c r="CD44" i="7" s="1"/>
  <c r="Y185" i="7" a="1"/>
  <c r="BC185" i="7" s="1" a="1"/>
  <c r="CD185" i="7" s="1"/>
  <c r="Y171" i="7" a="1"/>
  <c r="BC171" i="7" s="1" a="1"/>
  <c r="CD171" i="7" s="1"/>
  <c r="Y85" i="7" a="1"/>
  <c r="BC85" i="7" s="1" a="1"/>
  <c r="CD85" i="7" s="1"/>
  <c r="Y41" i="7" a="1"/>
  <c r="BC41" i="7" s="1" a="1"/>
  <c r="CD41" i="7" s="1"/>
  <c r="Y6" i="7" a="1"/>
  <c r="Y65" i="7" a="1"/>
  <c r="BC65" i="7" s="1" a="1"/>
  <c r="CD65" i="7" s="1"/>
  <c r="Y84" i="7" a="1"/>
  <c r="BC84" i="7" s="1" a="1"/>
  <c r="CD84" i="7" s="1"/>
  <c r="Y146" i="7" a="1"/>
  <c r="BC146" i="7" s="1" a="1"/>
  <c r="CD146" i="7" s="1"/>
  <c r="Y39" i="7" a="1"/>
  <c r="BC39" i="7" s="1" a="1"/>
  <c r="CD39" i="7" s="1"/>
  <c r="Y20" i="7" a="1"/>
  <c r="BC20" i="7" s="1" a="1"/>
  <c r="CD20" i="7" s="1"/>
  <c r="Y54" i="7" a="1"/>
  <c r="BC54" i="7" s="1" a="1"/>
  <c r="CD54" i="7" s="1"/>
  <c r="Y89" i="7" a="1"/>
  <c r="BC89" i="7" s="1" a="1"/>
  <c r="CD89" i="7" s="1"/>
  <c r="Y46" i="7" a="1"/>
  <c r="BC46" i="7" s="1" a="1"/>
  <c r="CD46" i="7" s="1"/>
  <c r="Y121" i="7" a="1"/>
  <c r="BC121" i="7" s="1" a="1"/>
  <c r="CD121" i="7" s="1"/>
  <c r="Y92" i="7" a="1"/>
  <c r="BC92" i="7" s="1" a="1"/>
  <c r="CD92" i="7" s="1"/>
  <c r="Y124" i="7" a="1"/>
  <c r="BC124" i="7" s="1" a="1"/>
  <c r="CD124" i="7" s="1"/>
  <c r="Y110" i="7" a="1"/>
  <c r="BC110" i="7" s="1" a="1"/>
  <c r="CD110" i="7" s="1"/>
  <c r="Y175" i="7" a="1"/>
  <c r="BC175" i="7" s="1" a="1"/>
  <c r="CD175" i="7" s="1"/>
  <c r="Y70" i="7" a="1"/>
  <c r="BC70" i="7" s="1" a="1"/>
  <c r="CD70" i="7" s="1"/>
  <c r="Y151" i="7" a="1"/>
  <c r="BC151" i="7" s="1" a="1"/>
  <c r="CD151" i="7" s="1"/>
  <c r="Y103" i="7" a="1"/>
  <c r="BC103" i="7" s="1" a="1"/>
  <c r="CD103" i="7" s="1"/>
  <c r="Y31" i="7" a="1"/>
  <c r="BC31" i="7" s="1" a="1"/>
  <c r="CD31" i="7" s="1"/>
  <c r="Y22" i="7" a="1"/>
  <c r="BC22" i="7" s="1" a="1"/>
  <c r="CD22" i="7" s="1"/>
  <c r="Y162" i="7" a="1"/>
  <c r="BC162" i="7" s="1" a="1"/>
  <c r="CD162" i="7" s="1"/>
  <c r="Y36" i="7" a="1"/>
  <c r="BC36" i="7" s="1" a="1"/>
  <c r="CD36" i="7" s="1"/>
  <c r="Y115" i="7" a="1"/>
  <c r="BC115" i="7" s="1" a="1"/>
  <c r="CD115" i="7" s="1"/>
  <c r="Y165" i="7" a="1"/>
  <c r="BC165" i="7" s="1" a="1"/>
  <c r="CD165" i="7" s="1"/>
  <c r="Y69" i="7" a="1"/>
  <c r="BC69" i="7" s="1" a="1"/>
  <c r="CD69" i="7" s="1"/>
  <c r="Y135" i="7" a="1"/>
  <c r="BC135" i="7" s="1" a="1"/>
  <c r="CD135" i="7" s="1"/>
  <c r="Y150" i="7" a="1"/>
  <c r="BC150" i="7" s="1" a="1"/>
  <c r="CD150" i="7" s="1"/>
  <c r="Y47" i="7" a="1"/>
  <c r="BC47" i="7" s="1" a="1"/>
  <c r="CD47" i="7" s="1"/>
  <c r="Y62" i="7" a="1"/>
  <c r="BC62" i="7" s="1" a="1"/>
  <c r="CD62" i="7" s="1"/>
  <c r="Y19" i="7" a="1"/>
  <c r="BC19" i="7" s="1" a="1"/>
  <c r="CD19" i="7" s="1"/>
  <c r="Y93" i="7" a="1"/>
  <c r="BC93" i="7" s="1" a="1"/>
  <c r="CD93" i="7" s="1"/>
  <c r="Y100" i="7" a="1"/>
  <c r="BC100" i="7" s="1" a="1"/>
  <c r="CD100" i="7" s="1"/>
  <c r="Y125" i="7" a="1"/>
  <c r="BC125" i="7" s="1" a="1"/>
  <c r="CD125" i="7" s="1"/>
  <c r="Y130" i="7" a="1"/>
  <c r="BC130" i="7" s="1" a="1"/>
  <c r="CD130" i="7" s="1"/>
  <c r="Y16" i="7" a="1"/>
  <c r="BC16" i="7" s="1" a="1"/>
  <c r="CD16" i="7" s="1"/>
  <c r="Y140" i="7" a="1"/>
  <c r="BC140" i="7" s="1" a="1"/>
  <c r="CD140" i="7" s="1"/>
  <c r="Y133" i="7" a="1"/>
  <c r="BC133" i="7" s="1" a="1"/>
  <c r="CD133" i="7" s="1"/>
  <c r="Y109" i="7" a="1"/>
  <c r="BC109" i="7" s="1" a="1"/>
  <c r="CD109" i="7" s="1"/>
  <c r="Y52" i="7" a="1"/>
  <c r="BC52" i="7" s="1" a="1"/>
  <c r="CD52" i="7" s="1"/>
  <c r="Y159" i="7" a="1"/>
  <c r="BC159" i="7" s="1" a="1"/>
  <c r="CD159" i="7" s="1"/>
  <c r="Y184" i="7" a="1"/>
  <c r="BC184" i="7" s="1" a="1"/>
  <c r="CD184" i="7" s="1"/>
  <c r="Y168" i="7" a="1"/>
  <c r="BC168" i="7" s="1" a="1"/>
  <c r="CD168" i="7" s="1"/>
  <c r="Y82" i="7" a="1"/>
  <c r="BC82" i="7" s="1" a="1"/>
  <c r="CD82" i="7" s="1"/>
  <c r="Y35" i="7" a="1"/>
  <c r="BC35" i="7" s="1" a="1"/>
  <c r="CD35" i="7" s="1"/>
  <c r="Y167" i="7" a="1"/>
  <c r="BC167" i="7" s="1" a="1"/>
  <c r="CD167" i="7" s="1"/>
  <c r="Y91" i="7" a="1"/>
  <c r="BC91" i="7" s="1" a="1"/>
  <c r="CD91" i="7" s="1"/>
  <c r="Y123" i="7" a="1"/>
  <c r="BC123" i="7" s="1" a="1"/>
  <c r="CD123" i="7" s="1"/>
  <c r="Y111" i="7" a="1"/>
  <c r="BC111" i="7" s="1" a="1"/>
  <c r="CD111" i="7" s="1"/>
  <c r="Y73" i="7" a="1"/>
  <c r="BC73" i="7" s="1" a="1"/>
  <c r="CD73" i="7" s="1"/>
  <c r="Y34" i="7" a="1"/>
  <c r="BC34" i="7" s="1" a="1"/>
  <c r="CD34" i="7" s="1"/>
  <c r="Y154" i="7" a="1"/>
  <c r="BC154" i="7" s="1" a="1"/>
  <c r="CD154" i="7" s="1"/>
  <c r="Y114" i="7" a="1"/>
  <c r="BC114" i="7" s="1" a="1"/>
  <c r="CD114" i="7" s="1"/>
  <c r="Y169" i="7" a="1"/>
  <c r="BC169" i="7" s="1" a="1"/>
  <c r="CD169" i="7" s="1"/>
  <c r="Y9" i="7" a="1"/>
  <c r="BC9" i="7" s="1" a="1"/>
  <c r="CD9" i="7" s="1"/>
  <c r="Y75" i="7" a="1"/>
  <c r="BC75" i="7" s="1" a="1"/>
  <c r="CD75" i="7" s="1"/>
  <c r="Y97" i="7" a="1"/>
  <c r="BC97" i="7" s="1" a="1"/>
  <c r="CD97" i="7" s="1"/>
  <c r="Y26" i="7" a="1"/>
  <c r="BC26" i="7" s="1" a="1"/>
  <c r="CD26" i="7" s="1"/>
  <c r="Y61" i="7" a="1"/>
  <c r="BC61" i="7" s="1" a="1"/>
  <c r="CD61" i="7" s="1"/>
  <c r="Y173" i="7" a="1"/>
  <c r="BC173" i="7" s="1" a="1"/>
  <c r="CD173" i="7" s="1"/>
  <c r="Y67" i="7" a="1"/>
  <c r="BC67" i="7" s="1" a="1"/>
  <c r="CD67" i="7" s="1"/>
  <c r="Y148" i="7" a="1"/>
  <c r="BC148" i="7" s="1" a="1"/>
  <c r="CD148" i="7" s="1"/>
  <c r="Y63" i="7" a="1"/>
  <c r="BC63" i="7" s="1" a="1"/>
  <c r="CD63" i="7" s="1"/>
  <c r="Y27" i="7" a="1"/>
  <c r="BC27" i="7" s="1" a="1"/>
  <c r="CD27" i="7" s="1"/>
  <c r="Y102" i="7" a="1"/>
  <c r="BC102" i="7" s="1" a="1"/>
  <c r="CD102" i="7" s="1"/>
  <c r="Y160" i="7" a="1"/>
  <c r="BC160" i="7" s="1" a="1"/>
  <c r="CD160" i="7" s="1"/>
  <c r="Y137" i="7" a="1"/>
  <c r="BC137" i="7" s="1" a="1"/>
  <c r="CD137" i="7" s="1"/>
  <c r="Y112" i="7" a="1"/>
  <c r="BC112" i="7" s="1" a="1"/>
  <c r="CD112" i="7" s="1"/>
  <c r="Y164" i="7" a="1"/>
  <c r="BC164" i="7" s="1" a="1"/>
  <c r="CD164" i="7" s="1"/>
  <c r="Y13" i="7" a="1"/>
  <c r="BC13" i="7" s="1" a="1"/>
  <c r="CD13" i="7" s="1"/>
  <c r="Y139" i="7" a="1"/>
  <c r="BC139" i="7" s="1" a="1"/>
  <c r="CD139" i="7" s="1"/>
  <c r="Y131" i="7" a="1"/>
  <c r="BC131" i="7" s="1" a="1"/>
  <c r="CD131" i="7" s="1"/>
  <c r="Y51" i="7" a="1"/>
  <c r="BC51" i="7" s="1" a="1"/>
  <c r="CD51" i="7" s="1"/>
  <c r="Y42" i="7" a="1"/>
  <c r="BC42" i="7" s="1" a="1"/>
  <c r="CD42" i="7" s="1"/>
  <c r="Y158" i="7" a="1"/>
  <c r="BC158" i="7" s="1" a="1"/>
  <c r="CD158" i="7" s="1"/>
  <c r="Y118" i="7" a="1"/>
  <c r="BC118" i="7" s="1" a="1"/>
  <c r="CD118" i="7" s="1"/>
  <c r="Y183" i="7" a="1"/>
  <c r="BC183" i="7" s="1" a="1"/>
  <c r="CD183" i="7" s="1"/>
  <c r="Y107" i="7" a="1"/>
  <c r="BC107" i="7" s="1" a="1"/>
  <c r="CD107" i="7" s="1"/>
  <c r="Y17" i="7" a="1"/>
  <c r="BC17" i="7" s="1" a="1"/>
  <c r="CD17" i="7" s="1"/>
  <c r="Y79" i="7" a="1"/>
  <c r="BC79" i="7" s="1" a="1"/>
  <c r="CD79" i="7" s="1"/>
  <c r="Y141" i="7" a="1"/>
  <c r="BC141" i="7" s="1" a="1"/>
  <c r="CD141" i="7" s="1"/>
  <c r="Y29" i="7" a="1"/>
  <c r="BC29" i="7" s="1" a="1"/>
  <c r="CD29" i="7" s="1"/>
  <c r="Y28" i="7" a="1"/>
  <c r="BC28" i="7" s="1" a="1"/>
  <c r="CD28" i="7" s="1"/>
  <c r="Y166" i="7" a="1"/>
  <c r="BC166" i="7" s="1" a="1"/>
  <c r="CD166" i="7" s="1"/>
  <c r="Y32" i="7" a="1"/>
  <c r="BC32" i="7" s="1" a="1"/>
  <c r="CD32" i="7" s="1"/>
  <c r="Y156" i="7" a="1"/>
  <c r="BC156" i="7" s="1" a="1"/>
  <c r="CD156" i="7" s="1"/>
  <c r="Y181" i="7" a="1"/>
  <c r="BC181" i="7" s="1" a="1"/>
  <c r="CD181" i="7" s="1"/>
  <c r="Y81" i="7" a="1"/>
  <c r="BC81" i="7" s="1" a="1"/>
  <c r="CD81" i="7" s="1"/>
  <c r="Y33" i="7" a="1"/>
  <c r="BC33" i="7" s="1" a="1"/>
  <c r="CD33" i="7" s="1"/>
  <c r="Y88" i="7" a="1"/>
  <c r="BC88" i="7" s="1" a="1"/>
  <c r="CD88" i="7" s="1"/>
  <c r="Y120" i="7" a="1"/>
  <c r="BC120" i="7" s="1" a="1"/>
  <c r="CD120" i="7" s="1"/>
  <c r="Y66" i="7" a="1"/>
  <c r="BC66" i="7" s="1" a="1"/>
  <c r="CD66" i="7" s="1"/>
  <c r="Y147" i="7" a="1"/>
  <c r="BC147" i="7" s="1" a="1"/>
  <c r="CD147" i="7" s="1"/>
  <c r="Y59" i="7" a="1"/>
  <c r="BC59" i="7" s="1" a="1"/>
  <c r="CD59" i="7" s="1"/>
  <c r="CG152" i="7" l="1"/>
  <c r="CI76" i="7"/>
  <c r="CG81" i="7"/>
  <c r="CG71" i="7"/>
  <c r="CH71" i="7"/>
  <c r="CI71" i="7"/>
  <c r="CK71" i="7"/>
  <c r="CF71" i="7"/>
  <c r="CL71" i="7"/>
  <c r="CJ172" i="7"/>
  <c r="CI172" i="7"/>
  <c r="CG172" i="7"/>
  <c r="CK172" i="7"/>
  <c r="CL172" i="7"/>
  <c r="CH172" i="7"/>
  <c r="CF172" i="7"/>
  <c r="CG151" i="7"/>
  <c r="AU6" i="7" a="1"/>
  <c r="S12" i="6"/>
  <c r="S11" i="6"/>
  <c r="Y11" i="6"/>
  <c r="Y12" i="6"/>
  <c r="BA6" i="7" a="1"/>
  <c r="CH62" i="7"/>
  <c r="AJ6" i="7" a="1"/>
  <c r="H12" i="6"/>
  <c r="H11" i="6"/>
  <c r="CG126" i="7"/>
  <c r="CJ126" i="7"/>
  <c r="CK126" i="7"/>
  <c r="CH126" i="7"/>
  <c r="CF126" i="7"/>
  <c r="CI126" i="7"/>
  <c r="CL126" i="7"/>
  <c r="CH33" i="7"/>
  <c r="CJ33" i="7"/>
  <c r="CG33" i="7"/>
  <c r="CK33" i="7"/>
  <c r="CL33" i="7"/>
  <c r="CI33" i="7"/>
  <c r="CF33" i="7"/>
  <c r="CI19" i="7"/>
  <c r="CL19" i="7"/>
  <c r="CH19" i="7"/>
  <c r="CG19" i="7"/>
  <c r="CF19" i="7"/>
  <c r="CK19" i="7"/>
  <c r="CJ19" i="7"/>
  <c r="CK8" i="7"/>
  <c r="CF8" i="7"/>
  <c r="CI8" i="7"/>
  <c r="CH8" i="7"/>
  <c r="CG8" i="7"/>
  <c r="CL8" i="7"/>
  <c r="CJ8" i="7"/>
  <c r="CF159" i="7"/>
  <c r="CK159" i="7"/>
  <c r="CL159" i="7"/>
  <c r="CG159" i="7"/>
  <c r="CI159" i="7"/>
  <c r="CJ159" i="7"/>
  <c r="CH159" i="7"/>
  <c r="CF114" i="7"/>
  <c r="CH114" i="7"/>
  <c r="CJ114" i="7"/>
  <c r="CI114" i="7"/>
  <c r="CK114" i="7"/>
  <c r="CG114" i="7"/>
  <c r="CL114" i="7"/>
  <c r="CH110" i="7"/>
  <c r="CF110" i="7"/>
  <c r="CJ110" i="7"/>
  <c r="CG110" i="7"/>
  <c r="CI110" i="7"/>
  <c r="CK110" i="7"/>
  <c r="CL110" i="7"/>
  <c r="AF6" i="7" a="1"/>
  <c r="D11" i="6"/>
  <c r="D12" i="6"/>
  <c r="CL68" i="7"/>
  <c r="CG68" i="7"/>
  <c r="CK68" i="7"/>
  <c r="CF68" i="7"/>
  <c r="CH68" i="7"/>
  <c r="CI68" i="7"/>
  <c r="CJ68" i="7"/>
  <c r="CL182" i="7"/>
  <c r="CH182" i="7"/>
  <c r="CJ182" i="7"/>
  <c r="CK182" i="7"/>
  <c r="CG182" i="7"/>
  <c r="CI182" i="7"/>
  <c r="CF182" i="7"/>
  <c r="CG46" i="7"/>
  <c r="CJ46" i="7"/>
  <c r="CL46" i="7"/>
  <c r="CF46" i="7"/>
  <c r="CH46" i="7"/>
  <c r="CK46" i="7"/>
  <c r="CI46" i="7"/>
  <c r="T11" i="6"/>
  <c r="T12" i="6"/>
  <c r="AV6" i="7" a="1"/>
  <c r="I12" i="6"/>
  <c r="I11" i="6"/>
  <c r="AK6" i="7" a="1"/>
  <c r="Z12" i="6"/>
  <c r="Z11" i="6"/>
  <c r="BB6" i="7" a="1"/>
  <c r="Q12" i="6"/>
  <c r="AS6" i="7" a="1"/>
  <c r="Q11" i="6"/>
  <c r="CL81" i="7"/>
  <c r="CL155" i="7"/>
  <c r="CI107" i="7"/>
  <c r="CG107" i="7"/>
  <c r="CL107" i="7"/>
  <c r="CH107" i="7"/>
  <c r="CF107" i="7"/>
  <c r="CJ107" i="7"/>
  <c r="CK107" i="7"/>
  <c r="CH82" i="7"/>
  <c r="CK82" i="7"/>
  <c r="CJ82" i="7"/>
  <c r="CI82" i="7"/>
  <c r="CG82" i="7"/>
  <c r="CL82" i="7"/>
  <c r="CG184" i="7"/>
  <c r="CH184" i="7"/>
  <c r="CK184" i="7"/>
  <c r="CI184" i="7"/>
  <c r="CF184" i="7"/>
  <c r="CJ184" i="7"/>
  <c r="CL184" i="7"/>
  <c r="CI185" i="7"/>
  <c r="CG185" i="7"/>
  <c r="CJ185" i="7"/>
  <c r="CF185" i="7"/>
  <c r="CH185" i="7"/>
  <c r="CL185" i="7"/>
  <c r="CK185" i="7"/>
  <c r="CG144" i="7"/>
  <c r="CH144" i="7"/>
  <c r="CF144" i="7"/>
  <c r="CJ144" i="7"/>
  <c r="CK144" i="7"/>
  <c r="CI144" i="7"/>
  <c r="CL144" i="7"/>
  <c r="CG148" i="7"/>
  <c r="CF148" i="7"/>
  <c r="CI148" i="7"/>
  <c r="CH148" i="7"/>
  <c r="CK148" i="7"/>
  <c r="CJ148" i="7"/>
  <c r="CL148" i="7"/>
  <c r="CJ139" i="7"/>
  <c r="CL139" i="7"/>
  <c r="CH139" i="7"/>
  <c r="CK139" i="7"/>
  <c r="CG139" i="7"/>
  <c r="CI139" i="7"/>
  <c r="CF139" i="7"/>
  <c r="CK90" i="7"/>
  <c r="CI90" i="7"/>
  <c r="CJ90" i="7"/>
  <c r="CF90" i="7"/>
  <c r="CL90" i="7"/>
  <c r="CG90" i="7"/>
  <c r="CH90" i="7"/>
  <c r="CH39" i="7"/>
  <c r="CF39" i="7"/>
  <c r="CG39" i="7"/>
  <c r="CK39" i="7"/>
  <c r="CI39" i="7"/>
  <c r="CJ39" i="7"/>
  <c r="CL39" i="7"/>
  <c r="CI125" i="7"/>
  <c r="CJ125" i="7"/>
  <c r="CL125" i="7"/>
  <c r="CH125" i="7"/>
  <c r="CF125" i="7"/>
  <c r="CK125" i="7"/>
  <c r="CG125" i="7"/>
  <c r="CJ70" i="7"/>
  <c r="CG70" i="7"/>
  <c r="CL70" i="7"/>
  <c r="CH70" i="7"/>
  <c r="CF70" i="7"/>
  <c r="CK70" i="7"/>
  <c r="CI70" i="7"/>
  <c r="CF66" i="7"/>
  <c r="CL66" i="7"/>
  <c r="CI66" i="7"/>
  <c r="CH66" i="7"/>
  <c r="CJ66" i="7"/>
  <c r="CK66" i="7"/>
  <c r="CG66" i="7"/>
  <c r="CI78" i="7"/>
  <c r="CH78" i="7"/>
  <c r="CG78" i="7"/>
  <c r="CK78" i="7"/>
  <c r="CF78" i="7"/>
  <c r="CJ78" i="7"/>
  <c r="CL78" i="7"/>
  <c r="CF67" i="7"/>
  <c r="CI67" i="7"/>
  <c r="CG67" i="7"/>
  <c r="CK67" i="7"/>
  <c r="CH67" i="7"/>
  <c r="CL67" i="7"/>
  <c r="CJ67" i="7"/>
  <c r="CG26" i="7"/>
  <c r="CK26" i="7"/>
  <c r="CI26" i="7"/>
  <c r="CH26" i="7"/>
  <c r="CJ26" i="7"/>
  <c r="CF26" i="7"/>
  <c r="CL26" i="7"/>
  <c r="CK151" i="7"/>
  <c r="CI151" i="7"/>
  <c r="CJ151" i="7"/>
  <c r="CH151" i="7"/>
  <c r="CL151" i="7"/>
  <c r="CF151" i="7"/>
  <c r="CL142" i="7"/>
  <c r="CF142" i="7"/>
  <c r="CG142" i="7"/>
  <c r="CK142" i="7"/>
  <c r="CH142" i="7"/>
  <c r="CJ142" i="7"/>
  <c r="CI142" i="7"/>
  <c r="CI97" i="7"/>
  <c r="CK97" i="7"/>
  <c r="CL97" i="7"/>
  <c r="CJ97" i="7"/>
  <c r="CG97" i="7"/>
  <c r="CF97" i="7"/>
  <c r="CH97" i="7"/>
  <c r="CJ32" i="7"/>
  <c r="CI32" i="7"/>
  <c r="CG32" i="7"/>
  <c r="CF32" i="7"/>
  <c r="CK32" i="7"/>
  <c r="CH32" i="7"/>
  <c r="CL32" i="7"/>
  <c r="CL179" i="7"/>
  <c r="CG179" i="7"/>
  <c r="CJ179" i="7"/>
  <c r="CI179" i="7"/>
  <c r="CF179" i="7"/>
  <c r="CK179" i="7"/>
  <c r="CH179" i="7"/>
  <c r="CI161" i="7"/>
  <c r="CJ161" i="7"/>
  <c r="CL161" i="7"/>
  <c r="CK161" i="7"/>
  <c r="CF161" i="7"/>
  <c r="CH161" i="7"/>
  <c r="CK52" i="7"/>
  <c r="CJ52" i="7"/>
  <c r="CG52" i="7"/>
  <c r="CI52" i="7"/>
  <c r="CH52" i="7"/>
  <c r="CL52" i="7"/>
  <c r="CF52" i="7"/>
  <c r="CH12" i="7"/>
  <c r="CK12" i="7"/>
  <c r="CL12" i="7"/>
  <c r="CJ12" i="7"/>
  <c r="CF12" i="7"/>
  <c r="CI12" i="7"/>
  <c r="CG12" i="7"/>
  <c r="V12" i="6"/>
  <c r="AX6" i="7" a="1"/>
  <c r="V11" i="6"/>
  <c r="CH83" i="7"/>
  <c r="CJ136" i="7"/>
  <c r="CG180" i="7"/>
  <c r="CL180" i="7"/>
  <c r="CK180" i="7"/>
  <c r="CI180" i="7"/>
  <c r="CH180" i="7"/>
  <c r="CJ180" i="7"/>
  <c r="CF180" i="7"/>
  <c r="CK169" i="7"/>
  <c r="CL169" i="7"/>
  <c r="CH169" i="7"/>
  <c r="CF169" i="7"/>
  <c r="CJ169" i="7"/>
  <c r="CG169" i="7"/>
  <c r="CI169" i="7"/>
  <c r="CI7" i="7"/>
  <c r="CG7" i="7"/>
  <c r="CJ7" i="7"/>
  <c r="CH7" i="7"/>
  <c r="CK7" i="7"/>
  <c r="CF7" i="7"/>
  <c r="CL7" i="7"/>
  <c r="CF14" i="7"/>
  <c r="CG14" i="7"/>
  <c r="CI14" i="7"/>
  <c r="CK14" i="7"/>
  <c r="CL14" i="7"/>
  <c r="CJ14" i="7"/>
  <c r="CI45" i="7"/>
  <c r="CH14" i="7"/>
  <c r="AI6" i="7" a="1"/>
  <c r="G12" i="6"/>
  <c r="G11" i="6"/>
  <c r="CI100" i="7"/>
  <c r="CH100" i="7"/>
  <c r="CG100" i="7"/>
  <c r="CF100" i="7"/>
  <c r="CL100" i="7"/>
  <c r="CJ100" i="7"/>
  <c r="CK100" i="7"/>
  <c r="CI34" i="7"/>
  <c r="CL34" i="7"/>
  <c r="CJ34" i="7"/>
  <c r="CK34" i="7"/>
  <c r="CF34" i="7"/>
  <c r="CG34" i="7"/>
  <c r="CH34" i="7"/>
  <c r="CG108" i="7"/>
  <c r="CK108" i="7"/>
  <c r="CI108" i="7"/>
  <c r="CL108" i="7"/>
  <c r="CF108" i="7"/>
  <c r="CH108" i="7"/>
  <c r="CJ108" i="7"/>
  <c r="CG86" i="7"/>
  <c r="CI86" i="7"/>
  <c r="CL86" i="7"/>
  <c r="CF86" i="7"/>
  <c r="CH86" i="7"/>
  <c r="CJ86" i="7"/>
  <c r="CH132" i="7"/>
  <c r="CF132" i="7"/>
  <c r="CI132" i="7"/>
  <c r="CK132" i="7"/>
  <c r="CL132" i="7"/>
  <c r="CJ132" i="7"/>
  <c r="CG132" i="7"/>
  <c r="CJ18" i="7"/>
  <c r="CG18" i="7"/>
  <c r="CF18" i="7"/>
  <c r="CI18" i="7"/>
  <c r="CK18" i="7"/>
  <c r="CL18" i="7"/>
  <c r="CH18" i="7"/>
  <c r="CH76" i="7"/>
  <c r="CF76" i="7"/>
  <c r="CL76" i="7"/>
  <c r="CJ76" i="7"/>
  <c r="CK76" i="7"/>
  <c r="CG76" i="7"/>
  <c r="CH103" i="7"/>
  <c r="CJ103" i="7"/>
  <c r="CI103" i="7"/>
  <c r="CF103" i="7"/>
  <c r="CL103" i="7"/>
  <c r="CK103" i="7"/>
  <c r="CG103" i="7"/>
  <c r="CL174" i="7"/>
  <c r="CJ174" i="7"/>
  <c r="CK174" i="7"/>
  <c r="CG174" i="7"/>
  <c r="CI174" i="7"/>
  <c r="CH174" i="7"/>
  <c r="CF174" i="7"/>
  <c r="CI55" i="7"/>
  <c r="CL55" i="7"/>
  <c r="CK55" i="7"/>
  <c r="CG55" i="7"/>
  <c r="CF55" i="7"/>
  <c r="CJ55" i="7"/>
  <c r="CH55" i="7"/>
  <c r="CH53" i="7"/>
  <c r="CF53" i="7"/>
  <c r="CI53" i="7"/>
  <c r="CK53" i="7"/>
  <c r="CG53" i="7"/>
  <c r="CL53" i="7"/>
  <c r="CJ53" i="7"/>
  <c r="CG128" i="7"/>
  <c r="CL128" i="7"/>
  <c r="CJ128" i="7"/>
  <c r="CF128" i="7"/>
  <c r="CH128" i="7"/>
  <c r="CI128" i="7"/>
  <c r="CG129" i="7"/>
  <c r="CJ129" i="7"/>
  <c r="CI129" i="7"/>
  <c r="CK129" i="7"/>
  <c r="CL129" i="7"/>
  <c r="CF129" i="7"/>
  <c r="CH129" i="7"/>
  <c r="CH181" i="7"/>
  <c r="CL181" i="7"/>
  <c r="CF181" i="7"/>
  <c r="CK181" i="7"/>
  <c r="CG181" i="7"/>
  <c r="CJ181" i="7"/>
  <c r="CI181" i="7"/>
  <c r="CF9" i="7"/>
  <c r="CK9" i="7"/>
  <c r="CI9" i="7"/>
  <c r="CH9" i="7"/>
  <c r="CG9" i="7"/>
  <c r="CL9" i="7"/>
  <c r="CJ9" i="7"/>
  <c r="CG157" i="7"/>
  <c r="CH157" i="7"/>
  <c r="CK157" i="7"/>
  <c r="CI157" i="7"/>
  <c r="CJ157" i="7"/>
  <c r="CF157" i="7"/>
  <c r="CL157" i="7"/>
  <c r="CJ28" i="7"/>
  <c r="CF28" i="7"/>
  <c r="CI28" i="7"/>
  <c r="CK28" i="7"/>
  <c r="CH28" i="7"/>
  <c r="CG28" i="7"/>
  <c r="CL28" i="7"/>
  <c r="CG88" i="7"/>
  <c r="CK88" i="7"/>
  <c r="CF88" i="7"/>
  <c r="CL88" i="7"/>
  <c r="CI88" i="7"/>
  <c r="CH88" i="7"/>
  <c r="CJ88" i="7"/>
  <c r="CI136" i="7"/>
  <c r="CK136" i="7"/>
  <c r="CL136" i="7"/>
  <c r="CF136" i="7"/>
  <c r="CG136" i="7"/>
  <c r="CH136" i="7"/>
  <c r="CL80" i="7"/>
  <c r="CJ80" i="7"/>
  <c r="CK80" i="7"/>
  <c r="CF80" i="7"/>
  <c r="CI80" i="7"/>
  <c r="CG80" i="7"/>
  <c r="CH80" i="7"/>
  <c r="CH45" i="7"/>
  <c r="CF45" i="7"/>
  <c r="CJ45" i="7"/>
  <c r="CK45" i="7"/>
  <c r="CL45" i="7"/>
  <c r="CG45" i="7"/>
  <c r="CK168" i="7"/>
  <c r="CL168" i="7"/>
  <c r="CG168" i="7"/>
  <c r="CJ168" i="7"/>
  <c r="CI168" i="7"/>
  <c r="CF168" i="7"/>
  <c r="CH168" i="7"/>
  <c r="CF115" i="7"/>
  <c r="CH115" i="7"/>
  <c r="CG115" i="7"/>
  <c r="CI115" i="7"/>
  <c r="CL115" i="7"/>
  <c r="CK115" i="7"/>
  <c r="CJ115" i="7"/>
  <c r="CK62" i="7"/>
  <c r="CL62" i="7"/>
  <c r="CG62" i="7"/>
  <c r="CJ62" i="7"/>
  <c r="CF62" i="7"/>
  <c r="CI62" i="7"/>
  <c r="CL173" i="7"/>
  <c r="CF173" i="7"/>
  <c r="CK173" i="7"/>
  <c r="CJ173" i="7"/>
  <c r="CI173" i="7"/>
  <c r="CH173" i="7"/>
  <c r="CG173" i="7"/>
  <c r="CG116" i="7"/>
  <c r="CF116" i="7"/>
  <c r="CL116" i="7"/>
  <c r="CH116" i="7"/>
  <c r="CK116" i="7"/>
  <c r="CI116" i="7"/>
  <c r="CJ116" i="7"/>
  <c r="CJ38" i="7"/>
  <c r="CG38" i="7"/>
  <c r="CI38" i="7"/>
  <c r="CH38" i="7"/>
  <c r="CF38" i="7"/>
  <c r="CK38" i="7"/>
  <c r="CL38" i="7"/>
  <c r="CK30" i="7"/>
  <c r="CG30" i="7"/>
  <c r="CL30" i="7"/>
  <c r="CJ30" i="7"/>
  <c r="CI30" i="7"/>
  <c r="CH30" i="7"/>
  <c r="CF30" i="7"/>
  <c r="P12" i="6"/>
  <c r="P11" i="6"/>
  <c r="AR6" i="7" a="1"/>
  <c r="CG161" i="7"/>
  <c r="CL113" i="7"/>
  <c r="CG22" i="7"/>
  <c r="CF177" i="7"/>
  <c r="AA11" i="6"/>
  <c r="BC6" i="7" a="1"/>
  <c r="AA12" i="6"/>
  <c r="CI15" i="7"/>
  <c r="CG118" i="7"/>
  <c r="CJ118" i="7"/>
  <c r="CL118" i="7"/>
  <c r="CF118" i="7"/>
  <c r="CI118" i="7"/>
  <c r="CH118" i="7"/>
  <c r="CJ140" i="7"/>
  <c r="CF140" i="7"/>
  <c r="CH140" i="7"/>
  <c r="CK140" i="7"/>
  <c r="CG140" i="7"/>
  <c r="CL140" i="7"/>
  <c r="CI140" i="7"/>
  <c r="CH112" i="7"/>
  <c r="CG112" i="7"/>
  <c r="CL112" i="7"/>
  <c r="CI112" i="7"/>
  <c r="CK112" i="7"/>
  <c r="CF112" i="7"/>
  <c r="CJ112" i="7"/>
  <c r="E11" i="6"/>
  <c r="AG6" i="7" a="1"/>
  <c r="E12" i="6"/>
  <c r="CL121" i="7"/>
  <c r="AN6" i="7" a="1"/>
  <c r="L11" i="6"/>
  <c r="L12" i="6"/>
  <c r="CI105" i="7"/>
  <c r="CF82" i="7"/>
  <c r="CI92" i="7"/>
  <c r="CG92" i="7"/>
  <c r="CL92" i="7"/>
  <c r="CJ92" i="7"/>
  <c r="CH92" i="7"/>
  <c r="CK92" i="7"/>
  <c r="CK60" i="7"/>
  <c r="CI60" i="7"/>
  <c r="CH60" i="7"/>
  <c r="CJ60" i="7"/>
  <c r="CL60" i="7"/>
  <c r="CF60" i="7"/>
  <c r="CG60" i="7"/>
  <c r="CL123" i="7"/>
  <c r="CH123" i="7"/>
  <c r="CK123" i="7"/>
  <c r="CF123" i="7"/>
  <c r="CI123" i="7"/>
  <c r="CG123" i="7"/>
  <c r="CH69" i="7"/>
  <c r="CL69" i="7"/>
  <c r="CJ69" i="7"/>
  <c r="CG69" i="7"/>
  <c r="CI69" i="7"/>
  <c r="CK69" i="7"/>
  <c r="CI63" i="7"/>
  <c r="CJ63" i="7"/>
  <c r="CL63" i="7"/>
  <c r="CF63" i="7"/>
  <c r="CH63" i="7"/>
  <c r="CG63" i="7"/>
  <c r="CK63" i="7"/>
  <c r="CG51" i="7"/>
  <c r="CJ51" i="7"/>
  <c r="CH51" i="7"/>
  <c r="CI51" i="7"/>
  <c r="CK51" i="7"/>
  <c r="CF51" i="7"/>
  <c r="CG153" i="7"/>
  <c r="CK153" i="7"/>
  <c r="CJ153" i="7"/>
  <c r="CL153" i="7"/>
  <c r="CI153" i="7"/>
  <c r="CH153" i="7"/>
  <c r="CF153" i="7"/>
  <c r="CH15" i="7"/>
  <c r="CF15" i="7"/>
  <c r="CG15" i="7"/>
  <c r="CK15" i="7"/>
  <c r="CL15" i="7"/>
  <c r="CJ15" i="7"/>
  <c r="CG154" i="7"/>
  <c r="CL154" i="7"/>
  <c r="CI154" i="7"/>
  <c r="CF154" i="7"/>
  <c r="CK154" i="7"/>
  <c r="CH154" i="7"/>
  <c r="CJ154" i="7"/>
  <c r="CI149" i="7"/>
  <c r="CG149" i="7"/>
  <c r="CF149" i="7"/>
  <c r="CJ149" i="7"/>
  <c r="CH149" i="7"/>
  <c r="CK149" i="7"/>
  <c r="CL149" i="7"/>
  <c r="CL105" i="7"/>
  <c r="CK105" i="7"/>
  <c r="CJ105" i="7"/>
  <c r="CH105" i="7"/>
  <c r="CG105" i="7"/>
  <c r="CF105" i="7"/>
  <c r="CI158" i="7"/>
  <c r="CG158" i="7"/>
  <c r="CJ158" i="7"/>
  <c r="CH158" i="7"/>
  <c r="CK158" i="7"/>
  <c r="CF158" i="7"/>
  <c r="CL158" i="7"/>
  <c r="CF120" i="7"/>
  <c r="CI120" i="7"/>
  <c r="CL120" i="7"/>
  <c r="CH120" i="7"/>
  <c r="CK120" i="7"/>
  <c r="CG120" i="7"/>
  <c r="CJ120" i="7"/>
  <c r="CI113" i="7"/>
  <c r="CK113" i="7"/>
  <c r="CH113" i="7"/>
  <c r="CF113" i="7"/>
  <c r="CJ113" i="7"/>
  <c r="CG113" i="7"/>
  <c r="CL177" i="7"/>
  <c r="CI177" i="7"/>
  <c r="CK177" i="7"/>
  <c r="CH177" i="7"/>
  <c r="CG177" i="7"/>
  <c r="CJ177" i="7"/>
  <c r="CL61" i="7"/>
  <c r="CH61" i="7"/>
  <c r="CG61" i="7"/>
  <c r="CJ61" i="7"/>
  <c r="CI61" i="7"/>
  <c r="CF61" i="7"/>
  <c r="CK61" i="7"/>
  <c r="CF72" i="7"/>
  <c r="CJ72" i="7"/>
  <c r="CG72" i="7"/>
  <c r="CH72" i="7"/>
  <c r="CK72" i="7"/>
  <c r="CL72" i="7"/>
  <c r="CI72" i="7"/>
  <c r="CJ50" i="7"/>
  <c r="CK50" i="7"/>
  <c r="CF50" i="7"/>
  <c r="CI50" i="7"/>
  <c r="CL50" i="7"/>
  <c r="CH50" i="7"/>
  <c r="CG50" i="7"/>
  <c r="CH152" i="7"/>
  <c r="CK152" i="7"/>
  <c r="CL152" i="7"/>
  <c r="CI152" i="7"/>
  <c r="CF152" i="7"/>
  <c r="CJ152" i="7"/>
  <c r="CL143" i="7"/>
  <c r="CH143" i="7"/>
  <c r="CG143" i="7"/>
  <c r="CK143" i="7"/>
  <c r="CJ143" i="7"/>
  <c r="CF143" i="7"/>
  <c r="CI143" i="7"/>
  <c r="CJ94" i="7"/>
  <c r="CI94" i="7"/>
  <c r="CL94" i="7"/>
  <c r="CK94" i="7"/>
  <c r="CG94" i="7"/>
  <c r="CF94" i="7"/>
  <c r="CH94" i="7"/>
  <c r="CK89" i="7"/>
  <c r="CF89" i="7"/>
  <c r="CG89" i="7"/>
  <c r="CI89" i="7"/>
  <c r="CL89" i="7"/>
  <c r="CH89" i="7"/>
  <c r="CJ89" i="7"/>
  <c r="CJ71" i="7"/>
  <c r="AH6" i="7" a="1"/>
  <c r="F11" i="6"/>
  <c r="F12" i="6"/>
  <c r="K11" i="6"/>
  <c r="K12" i="6"/>
  <c r="AM6" i="7" a="1"/>
  <c r="W12" i="6"/>
  <c r="W11" i="6"/>
  <c r="AY6" i="7" a="1"/>
  <c r="CK42" i="7"/>
  <c r="CG42" i="7"/>
  <c r="CH42" i="7"/>
  <c r="CF42" i="7"/>
  <c r="CI42" i="7"/>
  <c r="CJ42" i="7"/>
  <c r="CL42" i="7"/>
  <c r="CK95" i="7"/>
  <c r="CI95" i="7"/>
  <c r="CG95" i="7"/>
  <c r="CL95" i="7"/>
  <c r="CJ95" i="7"/>
  <c r="CF95" i="7"/>
  <c r="CH95" i="7"/>
  <c r="CI130" i="7"/>
  <c r="CF130" i="7"/>
  <c r="CJ130" i="7"/>
  <c r="CL130" i="7"/>
  <c r="CK130" i="7"/>
  <c r="CG130" i="7"/>
  <c r="CH130" i="7"/>
  <c r="CK41" i="7"/>
  <c r="CI41" i="7"/>
  <c r="CF41" i="7"/>
  <c r="CL41" i="7"/>
  <c r="CG41" i="7"/>
  <c r="CJ41" i="7"/>
  <c r="CH41" i="7"/>
  <c r="CF138" i="7"/>
  <c r="CL138" i="7"/>
  <c r="CI138" i="7"/>
  <c r="CJ138" i="7"/>
  <c r="CH138" i="7"/>
  <c r="CG138" i="7"/>
  <c r="CK138" i="7"/>
  <c r="CF91" i="7"/>
  <c r="CI91" i="7"/>
  <c r="CK91" i="7"/>
  <c r="CL91" i="7"/>
  <c r="CJ91" i="7"/>
  <c r="CG91" i="7"/>
  <c r="CH11" i="7"/>
  <c r="CK11" i="7"/>
  <c r="CI11" i="7"/>
  <c r="CL11" i="7"/>
  <c r="CF11" i="7"/>
  <c r="CG11" i="7"/>
  <c r="CJ11" i="7"/>
  <c r="CJ87" i="7"/>
  <c r="CL87" i="7"/>
  <c r="CG87" i="7"/>
  <c r="CI87" i="7"/>
  <c r="CF87" i="7"/>
  <c r="CK87" i="7"/>
  <c r="CH87" i="7"/>
  <c r="CF22" i="7"/>
  <c r="CI22" i="7"/>
  <c r="CK22" i="7"/>
  <c r="CL22" i="7"/>
  <c r="CH22" i="7"/>
  <c r="CJ150" i="7"/>
  <c r="CI150" i="7"/>
  <c r="CH150" i="7"/>
  <c r="CG150" i="7"/>
  <c r="CL150" i="7"/>
  <c r="CF150" i="7"/>
  <c r="CK150" i="7"/>
  <c r="CH145" i="7"/>
  <c r="CF145" i="7"/>
  <c r="CI145" i="7"/>
  <c r="CK145" i="7"/>
  <c r="CJ145" i="7"/>
  <c r="CG145" i="7"/>
  <c r="CL145" i="7"/>
  <c r="CL57" i="7"/>
  <c r="CH57" i="7"/>
  <c r="CI57" i="7"/>
  <c r="CF57" i="7"/>
  <c r="CG57" i="7"/>
  <c r="CJ57" i="7"/>
  <c r="CK57" i="7"/>
  <c r="CJ122" i="7"/>
  <c r="CF122" i="7"/>
  <c r="CG122" i="7"/>
  <c r="CH122" i="7"/>
  <c r="CL122" i="7"/>
  <c r="CI122" i="7"/>
  <c r="CK122" i="7"/>
  <c r="CH58" i="7"/>
  <c r="CI58" i="7"/>
  <c r="CG58" i="7"/>
  <c r="CJ58" i="7"/>
  <c r="CL58" i="7"/>
  <c r="CK58" i="7"/>
  <c r="CF58" i="7"/>
  <c r="CK79" i="7"/>
  <c r="CG79" i="7"/>
  <c r="CF79" i="7"/>
  <c r="CJ79" i="7"/>
  <c r="CH79" i="7"/>
  <c r="CL79" i="7"/>
  <c r="CI79" i="7"/>
  <c r="CI117" i="7"/>
  <c r="CL117" i="7"/>
  <c r="CJ117" i="7"/>
  <c r="CH117" i="7"/>
  <c r="CK117" i="7"/>
  <c r="CG117" i="7"/>
  <c r="CF117" i="7"/>
  <c r="CH165" i="7"/>
  <c r="CL165" i="7"/>
  <c r="CI165" i="7"/>
  <c r="CG165" i="7"/>
  <c r="CJ165" i="7"/>
  <c r="CF165" i="7"/>
  <c r="CI102" i="7"/>
  <c r="CH102" i="7"/>
  <c r="CK102" i="7"/>
  <c r="CJ102" i="7"/>
  <c r="CL102" i="7"/>
  <c r="CG102" i="7"/>
  <c r="CF102" i="7"/>
  <c r="CI21" i="7"/>
  <c r="CF21" i="7"/>
  <c r="CG21" i="7"/>
  <c r="CK21" i="7"/>
  <c r="CJ21" i="7"/>
  <c r="CL21" i="7"/>
  <c r="CH21" i="7"/>
  <c r="CJ137" i="7"/>
  <c r="CF137" i="7"/>
  <c r="CH137" i="7"/>
  <c r="CI137" i="7"/>
  <c r="CL137" i="7"/>
  <c r="CK137" i="7"/>
  <c r="CG137" i="7"/>
  <c r="CK81" i="7"/>
  <c r="CF81" i="7"/>
  <c r="CJ81" i="7"/>
  <c r="CH81" i="7"/>
  <c r="CI81" i="7"/>
  <c r="CI16" i="7"/>
  <c r="CK16" i="7"/>
  <c r="CG16" i="7"/>
  <c r="CJ16" i="7"/>
  <c r="CL16" i="7"/>
  <c r="CH16" i="7"/>
  <c r="CF16" i="7"/>
  <c r="CL10" i="7"/>
  <c r="CH10" i="7"/>
  <c r="CJ10" i="7"/>
  <c r="CI10" i="7"/>
  <c r="CG10" i="7"/>
  <c r="CK10" i="7"/>
  <c r="CF10" i="7"/>
  <c r="CJ160" i="7"/>
  <c r="CK86" i="7"/>
  <c r="AT6" i="7" a="1"/>
  <c r="R11" i="6"/>
  <c r="R12" i="6"/>
  <c r="CF69" i="7"/>
  <c r="CF35" i="7"/>
  <c r="CF92" i="7"/>
  <c r="CJ22" i="7"/>
  <c r="O11" i="6"/>
  <c r="AQ6" i="7" a="1"/>
  <c r="O12" i="6"/>
  <c r="CK40" i="7"/>
  <c r="CL40" i="7"/>
  <c r="CG40" i="7"/>
  <c r="CH40" i="7"/>
  <c r="CI40" i="7"/>
  <c r="CF40" i="7"/>
  <c r="CJ40" i="7"/>
  <c r="CJ20" i="7"/>
  <c r="CI20" i="7"/>
  <c r="CH20" i="7"/>
  <c r="CK20" i="7"/>
  <c r="CF20" i="7"/>
  <c r="CL20" i="7"/>
  <c r="CG20" i="7"/>
  <c r="CL43" i="7"/>
  <c r="CG43" i="7"/>
  <c r="CI43" i="7"/>
  <c r="CH43" i="7"/>
  <c r="CF43" i="7"/>
  <c r="CJ43" i="7"/>
  <c r="CK43" i="7"/>
  <c r="CH146" i="7"/>
  <c r="CL146" i="7"/>
  <c r="CI146" i="7"/>
  <c r="CG146" i="7"/>
  <c r="CF146" i="7"/>
  <c r="CK146" i="7"/>
  <c r="CJ146" i="7"/>
  <c r="CH124" i="7"/>
  <c r="CI124" i="7"/>
  <c r="CG124" i="7"/>
  <c r="CL124" i="7"/>
  <c r="CK124" i="7"/>
  <c r="CF124" i="7"/>
  <c r="CJ124" i="7"/>
  <c r="X12" i="6"/>
  <c r="X11" i="6"/>
  <c r="AZ6" i="7" a="1"/>
  <c r="CF44" i="7"/>
  <c r="CK128" i="7"/>
  <c r="CH91" i="7"/>
  <c r="CK118" i="7"/>
  <c r="CH104" i="7"/>
  <c r="CG104" i="7"/>
  <c r="CF104" i="7"/>
  <c r="CJ104" i="7"/>
  <c r="CI104" i="7"/>
  <c r="CL104" i="7"/>
  <c r="CK104" i="7"/>
  <c r="CL73" i="7"/>
  <c r="CI73" i="7"/>
  <c r="CH73" i="7"/>
  <c r="CG73" i="7"/>
  <c r="CK73" i="7"/>
  <c r="CJ73" i="7"/>
  <c r="CF73" i="7"/>
  <c r="CG127" i="7"/>
  <c r="CK127" i="7"/>
  <c r="CL127" i="7"/>
  <c r="CF127" i="7"/>
  <c r="CH127" i="7"/>
  <c r="CI127" i="7"/>
  <c r="CJ127" i="7"/>
  <c r="CI160" i="7"/>
  <c r="CL160" i="7"/>
  <c r="CK160" i="7"/>
  <c r="CG160" i="7"/>
  <c r="CF160" i="7"/>
  <c r="CH160" i="7"/>
  <c r="CF23" i="7"/>
  <c r="CL23" i="7"/>
  <c r="CG23" i="7"/>
  <c r="CJ23" i="7"/>
  <c r="CH23" i="7"/>
  <c r="CK23" i="7"/>
  <c r="CI23" i="7"/>
  <c r="CH27" i="7"/>
  <c r="CJ27" i="7"/>
  <c r="CK27" i="7"/>
  <c r="CG27" i="7"/>
  <c r="CF27" i="7"/>
  <c r="CI27" i="7"/>
  <c r="CL27" i="7"/>
  <c r="CK175" i="7"/>
  <c r="CG175" i="7"/>
  <c r="CH175" i="7"/>
  <c r="CI175" i="7"/>
  <c r="CF175" i="7"/>
  <c r="CL175" i="7"/>
  <c r="CJ175" i="7"/>
  <c r="CJ131" i="7"/>
  <c r="CI131" i="7"/>
  <c r="CG131" i="7"/>
  <c r="CF131" i="7"/>
  <c r="CK131" i="7"/>
  <c r="CH131" i="7"/>
  <c r="CL131" i="7"/>
  <c r="CG135" i="7"/>
  <c r="CH135" i="7"/>
  <c r="CI135" i="7"/>
  <c r="CJ135" i="7"/>
  <c r="CL135" i="7"/>
  <c r="CK135" i="7"/>
  <c r="CF135" i="7"/>
  <c r="CG83" i="7"/>
  <c r="CI83" i="7"/>
  <c r="CF83" i="7"/>
  <c r="CL83" i="7"/>
  <c r="CJ83" i="7"/>
  <c r="CK83" i="7"/>
  <c r="CI155" i="7"/>
  <c r="CH155" i="7"/>
  <c r="CF155" i="7"/>
  <c r="CK155" i="7"/>
  <c r="CG155" i="7"/>
  <c r="CJ155" i="7"/>
  <c r="CH141" i="7"/>
  <c r="CL141" i="7"/>
  <c r="CJ141" i="7"/>
  <c r="CF141" i="7"/>
  <c r="CK141" i="7"/>
  <c r="CG141" i="7"/>
  <c r="CI141" i="7"/>
  <c r="CK166" i="7"/>
  <c r="CG166" i="7"/>
  <c r="CH166" i="7"/>
  <c r="CI166" i="7"/>
  <c r="CL166" i="7"/>
  <c r="CF166" i="7"/>
  <c r="CJ166" i="7"/>
  <c r="CK13" i="7"/>
  <c r="CL13" i="7"/>
  <c r="CG13" i="7"/>
  <c r="CF13" i="7"/>
  <c r="CI13" i="7"/>
  <c r="CJ13" i="7"/>
  <c r="CH13" i="7"/>
  <c r="CL99" i="7"/>
  <c r="CK99" i="7"/>
  <c r="CI99" i="7"/>
  <c r="CF99" i="7"/>
  <c r="CG99" i="7"/>
  <c r="CH99" i="7"/>
  <c r="CJ99" i="7"/>
  <c r="CK111" i="7"/>
  <c r="CJ111" i="7"/>
  <c r="CG111" i="7"/>
  <c r="CH111" i="7"/>
  <c r="CL111" i="7"/>
  <c r="CF111" i="7"/>
  <c r="CI111" i="7"/>
  <c r="CI36" i="7"/>
  <c r="CJ36" i="7"/>
  <c r="CF36" i="7"/>
  <c r="CG36" i="7"/>
  <c r="CL36" i="7"/>
  <c r="CK36" i="7"/>
  <c r="CH36" i="7"/>
  <c r="CF65" i="7"/>
  <c r="CJ65" i="7"/>
  <c r="CG65" i="7"/>
  <c r="CH65" i="7"/>
  <c r="CI65" i="7"/>
  <c r="CK65" i="7"/>
  <c r="CL65" i="7"/>
  <c r="CF54" i="7"/>
  <c r="CH54" i="7"/>
  <c r="CK54" i="7"/>
  <c r="CG54" i="7"/>
  <c r="CI54" i="7"/>
  <c r="CL54" i="7"/>
  <c r="CJ54" i="7"/>
  <c r="CJ163" i="7"/>
  <c r="CL163" i="7"/>
  <c r="CI163" i="7"/>
  <c r="CF163" i="7"/>
  <c r="CH163" i="7"/>
  <c r="CK163" i="7"/>
  <c r="CG163" i="7"/>
  <c r="CG183" i="7"/>
  <c r="CI183" i="7"/>
  <c r="CF183" i="7"/>
  <c r="CL183" i="7"/>
  <c r="CJ183" i="7"/>
  <c r="CK183" i="7"/>
  <c r="CH183" i="7"/>
  <c r="CI121" i="7"/>
  <c r="CJ121" i="7"/>
  <c r="CK121" i="7"/>
  <c r="CG121" i="7"/>
  <c r="CH121" i="7"/>
  <c r="CF121" i="7"/>
  <c r="CG74" i="7"/>
  <c r="CL74" i="7"/>
  <c r="CJ74" i="7"/>
  <c r="CI74" i="7"/>
  <c r="CH74" i="7"/>
  <c r="CK74" i="7"/>
  <c r="CF74" i="7"/>
  <c r="CJ59" i="7"/>
  <c r="CK59" i="7"/>
  <c r="CL59" i="7"/>
  <c r="CG59" i="7"/>
  <c r="CI59" i="7"/>
  <c r="CH59" i="7"/>
  <c r="CF59" i="7"/>
  <c r="CG106" i="7"/>
  <c r="CF106" i="7"/>
  <c r="CJ106" i="7"/>
  <c r="CK106" i="7"/>
  <c r="CH106" i="7"/>
  <c r="CL106" i="7"/>
  <c r="CI106" i="7"/>
  <c r="CH171" i="7"/>
  <c r="CK171" i="7"/>
  <c r="CG171" i="7"/>
  <c r="CJ171" i="7"/>
  <c r="CL171" i="7"/>
  <c r="CI171" i="7"/>
  <c r="CF171" i="7"/>
  <c r="CH25" i="7"/>
  <c r="CG25" i="7"/>
  <c r="CJ25" i="7"/>
  <c r="CI25" i="7"/>
  <c r="CK25" i="7"/>
  <c r="CL25" i="7"/>
  <c r="CF25" i="7"/>
  <c r="CH48" i="7"/>
  <c r="CJ48" i="7"/>
  <c r="CG48" i="7"/>
  <c r="CI48" i="7"/>
  <c r="CF48" i="7"/>
  <c r="CL48" i="7"/>
  <c r="CK48" i="7"/>
  <c r="CJ35" i="7"/>
  <c r="CH35" i="7"/>
  <c r="CI35" i="7"/>
  <c r="CL35" i="7"/>
  <c r="CK35" i="7"/>
  <c r="CG35" i="7"/>
  <c r="CJ84" i="7"/>
  <c r="CG84" i="7"/>
  <c r="CF84" i="7"/>
  <c r="CK84" i="7"/>
  <c r="CL84" i="7"/>
  <c r="CI84" i="7"/>
  <c r="CH84" i="7"/>
  <c r="CL77" i="7"/>
  <c r="CG77" i="7"/>
  <c r="CI77" i="7"/>
  <c r="CK77" i="7"/>
  <c r="CJ77" i="7"/>
  <c r="CF77" i="7"/>
  <c r="CH77" i="7"/>
  <c r="CH133" i="7"/>
  <c r="CG133" i="7"/>
  <c r="CF133" i="7"/>
  <c r="CK133" i="7"/>
  <c r="CL133" i="7"/>
  <c r="CI133" i="7"/>
  <c r="CJ133" i="7"/>
  <c r="CI156" i="7"/>
  <c r="CH156" i="7"/>
  <c r="CF156" i="7"/>
  <c r="CK156" i="7"/>
  <c r="CJ156" i="7"/>
  <c r="CG156" i="7"/>
  <c r="CL147" i="7"/>
  <c r="CI147" i="7"/>
  <c r="CH147" i="7"/>
  <c r="CF147" i="7"/>
  <c r="CK147" i="7"/>
  <c r="CJ147" i="7"/>
  <c r="CG147" i="7"/>
  <c r="CL98" i="7"/>
  <c r="CK98" i="7"/>
  <c r="CF98" i="7"/>
  <c r="CI98" i="7"/>
  <c r="CG98" i="7"/>
  <c r="CJ98" i="7"/>
  <c r="CH98" i="7"/>
  <c r="CI93" i="7"/>
  <c r="CG93" i="7"/>
  <c r="CF93" i="7"/>
  <c r="CL93" i="7"/>
  <c r="CK93" i="7"/>
  <c r="CH93" i="7"/>
  <c r="CJ93" i="7"/>
  <c r="CK134" i="7"/>
  <c r="CH134" i="7"/>
  <c r="CL134" i="7"/>
  <c r="CI134" i="7"/>
  <c r="CG134" i="7"/>
  <c r="CJ134" i="7"/>
  <c r="CF134" i="7"/>
  <c r="M12" i="6"/>
  <c r="AO6" i="7" a="1"/>
  <c r="M11" i="6"/>
  <c r="CL156" i="7"/>
  <c r="CJ24" i="7"/>
  <c r="CH24" i="7"/>
  <c r="CI24" i="7"/>
  <c r="CG24" i="7"/>
  <c r="CF24" i="7"/>
  <c r="CK24" i="7"/>
  <c r="CL24" i="7"/>
  <c r="CJ162" i="7"/>
  <c r="CF162" i="7"/>
  <c r="CL162" i="7"/>
  <c r="CK162" i="7"/>
  <c r="CH162" i="7"/>
  <c r="CG162" i="7"/>
  <c r="CI162" i="7"/>
  <c r="CI167" i="7"/>
  <c r="CF167" i="7"/>
  <c r="CG167" i="7"/>
  <c r="CH167" i="7"/>
  <c r="CL167" i="7"/>
  <c r="CK167" i="7"/>
  <c r="CJ167" i="7"/>
  <c r="CJ96" i="7"/>
  <c r="CL96" i="7"/>
  <c r="CI96" i="7"/>
  <c r="CG96" i="7"/>
  <c r="CK96" i="7"/>
  <c r="CF96" i="7"/>
  <c r="CH96" i="7"/>
  <c r="CF109" i="7"/>
  <c r="CK109" i="7"/>
  <c r="CH109" i="7"/>
  <c r="CI109" i="7"/>
  <c r="CJ109" i="7"/>
  <c r="CL109" i="7"/>
  <c r="CG109" i="7"/>
  <c r="CG56" i="7"/>
  <c r="CI56" i="7"/>
  <c r="CF56" i="7"/>
  <c r="CK56" i="7"/>
  <c r="CL56" i="7"/>
  <c r="CH56" i="7"/>
  <c r="CJ56" i="7"/>
  <c r="CI101" i="7"/>
  <c r="CF101" i="7"/>
  <c r="CL101" i="7"/>
  <c r="CJ101" i="7"/>
  <c r="CH101" i="7"/>
  <c r="CK101" i="7"/>
  <c r="CG101" i="7"/>
  <c r="CJ47" i="7"/>
  <c r="CF47" i="7"/>
  <c r="CG47" i="7"/>
  <c r="CH47" i="7"/>
  <c r="CK47" i="7"/>
  <c r="CI47" i="7"/>
  <c r="CL47" i="7"/>
  <c r="CI75" i="7"/>
  <c r="CL75" i="7"/>
  <c r="CJ75" i="7"/>
  <c r="CF75" i="7"/>
  <c r="CK75" i="7"/>
  <c r="CG75" i="7"/>
  <c r="CH75" i="7"/>
  <c r="CF176" i="7"/>
  <c r="CL176" i="7"/>
  <c r="CI176" i="7"/>
  <c r="CG176" i="7"/>
  <c r="CK176" i="7"/>
  <c r="CJ176" i="7"/>
  <c r="CH176" i="7"/>
  <c r="CH17" i="7"/>
  <c r="CL17" i="7"/>
  <c r="CG17" i="7"/>
  <c r="CK17" i="7"/>
  <c r="CI17" i="7"/>
  <c r="CF17" i="7"/>
  <c r="CJ17" i="7"/>
  <c r="CH44" i="7"/>
  <c r="CK44" i="7"/>
  <c r="CG44" i="7"/>
  <c r="CL44" i="7"/>
  <c r="CJ44" i="7"/>
  <c r="CI44" i="7"/>
  <c r="CG170" i="7"/>
  <c r="CH170" i="7"/>
  <c r="CK170" i="7"/>
  <c r="CI170" i="7"/>
  <c r="CF170" i="7"/>
  <c r="CL170" i="7"/>
  <c r="CJ170" i="7"/>
  <c r="CG178" i="7"/>
  <c r="CH178" i="7"/>
  <c r="CI178" i="7"/>
  <c r="CF178" i="7"/>
  <c r="CJ178" i="7"/>
  <c r="CK178" i="7"/>
  <c r="CL178" i="7"/>
  <c r="CH164" i="7"/>
  <c r="CG164" i="7"/>
  <c r="CL164" i="7"/>
  <c r="CF164" i="7"/>
  <c r="CK164" i="7"/>
  <c r="CI164" i="7"/>
  <c r="CJ164" i="7"/>
  <c r="CF29" i="7"/>
  <c r="CI29" i="7"/>
  <c r="CK29" i="7"/>
  <c r="CJ29" i="7"/>
  <c r="CG29" i="7"/>
  <c r="CH29" i="7"/>
  <c r="CL29" i="7"/>
  <c r="CF37" i="7"/>
  <c r="CI37" i="7"/>
  <c r="CH37" i="7"/>
  <c r="CJ37" i="7"/>
  <c r="CG37" i="7"/>
  <c r="CK37" i="7"/>
  <c r="CL37" i="7"/>
  <c r="CH85" i="7"/>
  <c r="CG85" i="7"/>
  <c r="CK85" i="7"/>
  <c r="CL85" i="7"/>
  <c r="CJ85" i="7"/>
  <c r="CF85" i="7"/>
  <c r="CI85" i="7"/>
  <c r="CF49" i="7"/>
  <c r="CI49" i="7"/>
  <c r="CJ49" i="7"/>
  <c r="CG49" i="7"/>
  <c r="CK49" i="7"/>
  <c r="CL49" i="7"/>
  <c r="CH49" i="7"/>
  <c r="CF64" i="7"/>
  <c r="CJ64" i="7"/>
  <c r="CG64" i="7"/>
  <c r="CK64" i="7"/>
  <c r="CH64" i="7"/>
  <c r="CL64" i="7"/>
  <c r="CI64" i="7"/>
  <c r="CL119" i="7"/>
  <c r="CH119" i="7"/>
  <c r="CJ119" i="7"/>
  <c r="CG119" i="7"/>
  <c r="CI119" i="7"/>
  <c r="CK119" i="7"/>
  <c r="CF119" i="7"/>
  <c r="CL31" i="7"/>
  <c r="CF31" i="7"/>
  <c r="CI31" i="7"/>
  <c r="CH31" i="7"/>
  <c r="CK31" i="7"/>
  <c r="CG31" i="7"/>
  <c r="CJ31" i="7"/>
  <c r="J12" i="6"/>
  <c r="AL6" i="7" a="1"/>
  <c r="J11" i="6"/>
  <c r="CL51" i="7"/>
  <c r="U12" i="6"/>
  <c r="U11" i="6"/>
  <c r="AW6" i="7" a="1"/>
  <c r="N11" i="6"/>
  <c r="N12" i="6"/>
  <c r="AP6" i="7" a="1"/>
  <c r="CJ123" i="7"/>
  <c r="CK165" i="7"/>
  <c r="CC6" i="7" l="1"/>
  <c r="Z13" i="6"/>
  <c r="Z14" i="6"/>
  <c r="U14" i="6"/>
  <c r="BX6" i="7"/>
  <c r="U13" i="6"/>
  <c r="K13" i="6"/>
  <c r="K14" i="6"/>
  <c r="BN6" i="7"/>
  <c r="E14" i="6"/>
  <c r="E13" i="6"/>
  <c r="BH6" i="7"/>
  <c r="CD6" i="7"/>
  <c r="AA14" i="6"/>
  <c r="AA13" i="6"/>
  <c r="P13" i="6"/>
  <c r="BS6" i="7"/>
  <c r="P14" i="6"/>
  <c r="BV6" i="7"/>
  <c r="S14" i="6"/>
  <c r="S13" i="6"/>
  <c r="CA6" i="7"/>
  <c r="X13" i="6"/>
  <c r="X14" i="6"/>
  <c r="I13" i="6"/>
  <c r="BL6" i="7"/>
  <c r="I14" i="6"/>
  <c r="H13" i="6"/>
  <c r="BK6" i="7"/>
  <c r="H14" i="6"/>
  <c r="G13" i="6"/>
  <c r="G14" i="6"/>
  <c r="BJ6" i="7"/>
  <c r="BY6" i="7"/>
  <c r="V13" i="6"/>
  <c r="V14" i="6"/>
  <c r="BG6" i="7"/>
  <c r="D13" i="6"/>
  <c r="D14" i="6"/>
  <c r="BP6" i="7"/>
  <c r="M13" i="6"/>
  <c r="M14" i="6"/>
  <c r="BR6" i="7"/>
  <c r="O14" i="6"/>
  <c r="O13" i="6"/>
  <c r="BZ6" i="7"/>
  <c r="W13" i="6"/>
  <c r="W14" i="6"/>
  <c r="Y13" i="6"/>
  <c r="CB6" i="7"/>
  <c r="Y14" i="6"/>
  <c r="J13" i="6"/>
  <c r="BM6" i="7"/>
  <c r="J14" i="6"/>
  <c r="R13" i="6"/>
  <c r="R14" i="6"/>
  <c r="BU6" i="7"/>
  <c r="Q13" i="6"/>
  <c r="Q14" i="6"/>
  <c r="BT6" i="7"/>
  <c r="T14" i="6"/>
  <c r="BW6" i="7"/>
  <c r="T13" i="6"/>
  <c r="BQ6" i="7"/>
  <c r="N13" i="6"/>
  <c r="N14" i="6"/>
  <c r="F13" i="6"/>
  <c r="F14" i="6"/>
  <c r="BI6" i="7"/>
  <c r="BO6" i="7"/>
  <c r="L14" i="6"/>
  <c r="L13" i="6"/>
  <c r="L15" i="6" l="1"/>
  <c r="L16" i="6"/>
  <c r="R16" i="6"/>
  <c r="R15" i="6"/>
  <c r="N16" i="6"/>
  <c r="N15" i="6"/>
  <c r="M16" i="6"/>
  <c r="M15" i="6"/>
  <c r="W16" i="6"/>
  <c r="W15" i="6"/>
  <c r="X16" i="6"/>
  <c r="X15" i="6"/>
  <c r="F16" i="6"/>
  <c r="F15" i="6"/>
  <c r="J15" i="6"/>
  <c r="J16" i="6"/>
  <c r="CJ6" i="7"/>
  <c r="D16" i="6"/>
  <c r="CF6" i="7"/>
  <c r="D15" i="6"/>
  <c r="CI6" i="7"/>
  <c r="CG6" i="7"/>
  <c r="CK6" i="7"/>
  <c r="CH6" i="7"/>
  <c r="CL6" i="7"/>
  <c r="H15" i="6"/>
  <c r="H16" i="6"/>
  <c r="AA15" i="6"/>
  <c r="AA16" i="6"/>
  <c r="U15" i="6"/>
  <c r="U16" i="6"/>
  <c r="E16" i="6"/>
  <c r="E15" i="6"/>
  <c r="O15" i="6"/>
  <c r="O16" i="6"/>
  <c r="S16" i="6"/>
  <c r="S15" i="6"/>
  <c r="T16" i="6"/>
  <c r="T15" i="6"/>
  <c r="Q16" i="6"/>
  <c r="Q15" i="6"/>
  <c r="Y15" i="6"/>
  <c r="Y16" i="6"/>
  <c r="V16" i="6"/>
  <c r="V15" i="6"/>
  <c r="I15" i="6"/>
  <c r="I16" i="6"/>
  <c r="G15" i="6"/>
  <c r="G16" i="6"/>
  <c r="P16" i="6"/>
  <c r="P15" i="6"/>
  <c r="K15" i="6"/>
  <c r="K16" i="6"/>
  <c r="Z15" i="6"/>
  <c r="Z16" i="6"/>
  <c r="Q30" i="6" l="1"/>
  <c r="Q31" i="6"/>
  <c r="L30" i="6"/>
  <c r="L31" i="6"/>
  <c r="K31" i="6"/>
  <c r="K30" i="6"/>
  <c r="M30" i="6"/>
  <c r="M31" i="6"/>
  <c r="J30" i="6"/>
  <c r="J31" i="6"/>
  <c r="R30" i="6"/>
  <c r="R31" i="6"/>
  <c r="N31" i="6"/>
  <c r="N30"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<sst xmlns="http://schemas.openxmlformats.org/spreadsheetml/2006/main" count="228" uniqueCount="144">
  <si>
    <t>G0QA Index</t>
  </si>
  <si>
    <t>GADB Index</t>
  </si>
  <si>
    <t>G0LA Index</t>
  </si>
  <si>
    <t>G0YA Index</t>
  </si>
  <si>
    <t>G1O2 Index</t>
  </si>
  <si>
    <t>G1D0 Index</t>
  </si>
  <si>
    <t>G1L0 Index</t>
  </si>
  <si>
    <t>G1Y0 Index</t>
  </si>
  <si>
    <t>G2O2 Index</t>
  </si>
  <si>
    <t>G2D0 Index</t>
  </si>
  <si>
    <t>G2L0 Index</t>
  </si>
  <si>
    <t>G2Y0 Index</t>
  </si>
  <si>
    <t>SPTR500N Index</t>
  </si>
  <si>
    <t>SX5E Index</t>
  </si>
  <si>
    <t>UKX Index</t>
  </si>
  <si>
    <t>NKY Index</t>
  </si>
  <si>
    <t>EURI1M Curncy</t>
  </si>
  <si>
    <t>GBPI1M Curncy</t>
  </si>
  <si>
    <t>JPYI1M Curncy</t>
  </si>
  <si>
    <t>USD Curncy</t>
  </si>
  <si>
    <t>USDEUR Curncy</t>
  </si>
  <si>
    <t>USDGBP Curncy</t>
  </si>
  <si>
    <t>USDJPY Curncy</t>
  </si>
  <si>
    <t>Dates</t>
  </si>
  <si>
    <t>PX_LAST</t>
  </si>
  <si>
    <t>0-1y US Treasury</t>
  </si>
  <si>
    <t>0-1Yr German Govt</t>
  </si>
  <si>
    <t>0-1y U.K. Gilt</t>
  </si>
  <si>
    <t>0-1 Yr Japan Govt</t>
  </si>
  <si>
    <t>1-3y US Treasury</t>
  </si>
  <si>
    <t>1-3y Germany Govt</t>
  </si>
  <si>
    <t>1-3y U.K. Gilt</t>
  </si>
  <si>
    <t>1-3Yr Japan Govt</t>
  </si>
  <si>
    <t>3-5y US Treasury</t>
  </si>
  <si>
    <t>3-5y Germany Govt</t>
  </si>
  <si>
    <t>3-5y U.K. Gilt</t>
  </si>
  <si>
    <t>3-5 Yr Japan Govt</t>
  </si>
  <si>
    <t>S&amp;P 500 Net TR</t>
  </si>
  <si>
    <t>Euro Stoxx 50 Pr</t>
  </si>
  <si>
    <t>FTSE 100 INDEX</t>
  </si>
  <si>
    <t>NIKKEI 225</t>
  </si>
  <si>
    <t>EUR Fwd Imp Yld 1M</t>
  </si>
  <si>
    <t>GBP Fwd Imp Yld 1M</t>
  </si>
  <si>
    <t>JPY Fwd Imp Yld 1M</t>
  </si>
  <si>
    <t>US Dollar Spot</t>
  </si>
  <si>
    <t>USD-EUR X-RATE</t>
  </si>
  <si>
    <t>USD-GBP X-RATE</t>
  </si>
  <si>
    <t>USD-JPY X-RATE</t>
  </si>
  <si>
    <t>US.GOVT.01</t>
  </si>
  <si>
    <t>DE.GOVT.01</t>
  </si>
  <si>
    <t>UK.GOVT.01</t>
  </si>
  <si>
    <t>JP.GOVT.01</t>
  </si>
  <si>
    <t>US.GOVT.13</t>
  </si>
  <si>
    <t>DE.GOVT.13</t>
  </si>
  <si>
    <t>UK.GOVT.13</t>
  </si>
  <si>
    <t>JP.GOVT.13</t>
  </si>
  <si>
    <t>US.GOVT.35</t>
  </si>
  <si>
    <t>DE.GOVT.35</t>
  </si>
  <si>
    <t>UK.GOVT.35</t>
  </si>
  <si>
    <t>JP.GOVT.35</t>
  </si>
  <si>
    <t>US.EQ</t>
  </si>
  <si>
    <t>EU.EQ</t>
  </si>
  <si>
    <t>UK.EQ</t>
  </si>
  <si>
    <t>JP.EQ</t>
  </si>
  <si>
    <t>USD.FWD</t>
  </si>
  <si>
    <t>EUR.FWD</t>
  </si>
  <si>
    <t>GBP.FWD</t>
  </si>
  <si>
    <t>JPY.FWD</t>
  </si>
  <si>
    <t>USD</t>
  </si>
  <si>
    <t>EUR</t>
  </si>
  <si>
    <t>GBP</t>
  </si>
  <si>
    <t>JPY</t>
  </si>
  <si>
    <t>CASH</t>
  </si>
  <si>
    <t>INDEX</t>
  </si>
  <si>
    <t>FX</t>
  </si>
  <si>
    <t>mean -&gt;</t>
  </si>
  <si>
    <t>stdev -&gt;</t>
  </si>
  <si>
    <t>user</t>
  </si>
  <si>
    <t>mean</t>
  </si>
  <si>
    <t>BASE</t>
  </si>
  <si>
    <t>base fx weights</t>
  </si>
  <si>
    <t>fx_ix</t>
  </si>
  <si>
    <t>local</t>
  </si>
  <si>
    <t>usd</t>
  </si>
  <si>
    <t>base</t>
  </si>
  <si>
    <t>portfolio</t>
  </si>
  <si>
    <t>a</t>
  </si>
  <si>
    <t>b</t>
  </si>
  <si>
    <t>bench</t>
  </si>
  <si>
    <t>vol</t>
  </si>
  <si>
    <t>alpha</t>
  </si>
  <si>
    <t>te</t>
  </si>
  <si>
    <t>Local Asset Returns</t>
  </si>
  <si>
    <t>FX returns</t>
  </si>
  <si>
    <t>Base FX rets</t>
  </si>
  <si>
    <t>Asset returns USD</t>
  </si>
  <si>
    <t>Asset returns base</t>
  </si>
  <si>
    <t>Portfolio returns</t>
  </si>
  <si>
    <t>ok?</t>
  </si>
  <si>
    <t>port_wt</t>
  </si>
  <si>
    <t>hedge_wt</t>
  </si>
  <si>
    <t>ub</t>
  </si>
  <si>
    <t>lb</t>
  </si>
  <si>
    <t>now</t>
  </si>
  <si>
    <t>historical</t>
  </si>
  <si>
    <t>scenario</t>
  </si>
  <si>
    <t>budget</t>
  </si>
  <si>
    <t>fwd</t>
  </si>
  <si>
    <t>FI</t>
  </si>
  <si>
    <t>EQ</t>
  </si>
  <si>
    <t>opt</t>
  </si>
  <si>
    <t>target</t>
  </si>
  <si>
    <t>x_opt</t>
  </si>
  <si>
    <t>x_a</t>
  </si>
  <si>
    <t>x_b</t>
  </si>
  <si>
    <t>monthly_ret</t>
  </si>
  <si>
    <t>dur</t>
  </si>
  <si>
    <t>yield</t>
  </si>
  <si>
    <t>mu</t>
  </si>
  <si>
    <t>glb</t>
  </si>
  <si>
    <t>gub</t>
  </si>
  <si>
    <t>port</t>
  </si>
  <si>
    <t>wt</t>
  </si>
  <si>
    <t>.</t>
  </si>
  <si>
    <t>group</t>
  </si>
  <si>
    <t>groups</t>
  </si>
  <si>
    <t>C1A0 Index</t>
  </si>
  <si>
    <t>C2A0 Index</t>
  </si>
  <si>
    <t>UR01 Index</t>
  </si>
  <si>
    <t>UR02 Index</t>
  </si>
  <si>
    <t>asset_name</t>
  </si>
  <si>
    <t>US.CORP.13</t>
  </si>
  <si>
    <t>US.CORP.35</t>
  </si>
  <si>
    <t>UK.CORP.13</t>
  </si>
  <si>
    <t>UK.CORP.35</t>
  </si>
  <si>
    <t>calc_type</t>
  </si>
  <si>
    <t>1-3yr US Corp</t>
  </si>
  <si>
    <t>3-5yr US Corp</t>
  </si>
  <si>
    <t>1-3 Year Sterling Corpor</t>
  </si>
  <si>
    <t>3-5 Year Sterling Corpor</t>
  </si>
  <si>
    <t>GOVT</t>
  </si>
  <si>
    <t>CORP</t>
  </si>
  <si>
    <t>usethis</t>
  </si>
  <si>
    <t>USD Fwd Interest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</si>
</sst>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Red]\-0%;&quot;-&quot;"/>
    <numFmt numFmtId="166" formatCode="0.00%;[Red]\-0.00%;&quot;-&quot;"/>
    <numFmt numFmtId="167" formatCode="0.00%;\-0.00%;&quot;-&quot;"/>
    <numFmt numFmtId="168" formatCode="0;[Red]\-0;&quot;-&quot;"/>
    <numFmt numFmtId="169" formatCode="0.00;[Red]\-0.00;&quot;-&quot;"/>
    <numFmt numFmtId="170" formatCode="0.00_);[Red]\(0.00\)"/>
    <numFmt numFmtId="171" formatCode="0.0%;[Red]\-0.0%;&quot;-&quot;"/>
  </numFmts>
  <fonts count="10"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theme="0"/>
      <name val="Calibri"/>
      <family val="2"/>
      <scheme val="minor"/>
    </font>
    <font>
      <sz val="11"/>
      <color theme="0" tint="-0.249977111117893"/>
      <name val="Calibri"/>
      <family val="2"/>
      <scheme val="minor"/>
    </font>
    <font>
      <sz val="11"/>
      <color theme="1" tint="0.499984740745262"/>
      <name val="Calibri"/>
      <family val="2"/>
      <scheme val="minor"/>
    </font>
    <font>
      <i/>
      <sz val="11"/>
      <color theme="1"/>
      <name val="Calibri"/>
      <family val="2"/>
      <scheme val="minor"/>
    </font>
    <font>
      <b/>
      <sz val="11"/>
      <color theme="3"/>
      <name val="Calibri"/>
      <family val="2"/>
      <scheme val="minor"/>
    </font>
    <font>
      <sz val="11"/>
      <color theme="0" tint="-0.499984740745262"/>
      <name val="Calibri"/>
      <family val="2"/>
      <scheme val="minor"/>
    </font>
  </fonts>
  <fills count="18">
    <fill>
      <patternFill patternType="none"/>
    </fill>
    <fill>
      <patternFill patternType="gray125"/>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1" tint="0.89999084444715716"/>
        <bgColor indexed="64"/>
      </patternFill>
    </fill>
    <fill>
      <patternFill patternType="solid">
        <fgColor theme="1" tint="0.74999237037263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68">
    <xf numFmtId="0" fontId="0" fillId="0" borderId="0" xfId="0"/>
    <xf numFmtId="0" fontId="0" fillId="0" borderId="0" xfId="0" applyAlignment="1">
      <alignment horizontal="center"/>
    </xf>
    <xf numFmtId="10" fontId="0" fillId="0" borderId="0" xfId="0" applyNumberFormat="1" applyAlignment="1">
      <alignment horizontal="center"/>
    </xf>
    <xf numFmtId="0" fontId="3" fillId="2" borderId="0" xfId="0" applyFont="1" applyFill="1" applyAlignment="1">
      <alignment horizontal="left"/>
    </xf>
    <xf numFmtId="0" fontId="4" fillId="2" borderId="0" xfId="0" applyFont="1" applyFill="1" applyAlignment="1">
      <alignment horizontal="center"/>
    </xf>
    <xf numFmtId="0" fontId="4" fillId="3" borderId="0" xfId="0" applyFont="1" applyFill="1" applyAlignment="1">
      <alignment horizontal="center"/>
    </xf>
    <xf numFmtId="0" fontId="3" fillId="3" borderId="0" xfId="0" applyFont="1" applyFill="1" applyAlignment="1">
      <alignment horizontal="center"/>
    </xf>
    <xf numFmtId="0" fontId="4" fillId="4" borderId="0" xfId="0" applyFont="1" applyFill="1" applyAlignment="1">
      <alignment horizontal="center"/>
    </xf>
    <xf numFmtId="0" fontId="3" fillId="4" borderId="0" xfId="0" applyFont="1" applyFill="1" applyAlignment="1">
      <alignment horizontal="center"/>
    </xf>
    <xf numFmtId="0" fontId="3" fillId="5" borderId="0" xfId="0" applyFont="1" applyFill="1" applyAlignment="1">
      <alignment horizontal="left"/>
    </xf>
    <xf numFmtId="0" fontId="4" fillId="5" borderId="0" xfId="0" applyFont="1" applyFill="1" applyAlignment="1">
      <alignment horizontal="center"/>
    </xf>
    <xf numFmtId="0" fontId="3" fillId="6" borderId="0" xfId="0" applyFont="1" applyFill="1" applyAlignment="1">
      <alignment horizontal="left"/>
    </xf>
    <xf numFmtId="0" fontId="4" fillId="6" borderId="0" xfId="0" applyFont="1" applyFill="1" applyAlignment="1">
      <alignment horizontal="center"/>
    </xf>
    <xf numFmtId="0" fontId="3" fillId="7" borderId="0" xfId="0" applyFont="1" applyFill="1" applyAlignment="1">
      <alignment horizontal="center"/>
    </xf>
    <xf numFmtId="0" fontId="4" fillId="7" borderId="0" xfId="0" applyFont="1" applyFill="1" applyAlignment="1">
      <alignment horizontal="center"/>
    </xf>
    <xf numFmtId="0" fontId="3" fillId="7" borderId="0" xfId="0" applyFont="1" applyFill="1" applyAlignment="1">
      <alignment horizontal="left"/>
    </xf>
    <xf numFmtId="10" fontId="0" fillId="8" borderId="0" xfId="0" applyNumberFormat="1" applyFill="1" applyAlignment="1">
      <alignment horizontal="center"/>
    </xf>
    <xf numFmtId="0" fontId="0" fillId="8" borderId="0" xfId="0" applyFill="1" applyAlignment="1">
      <alignment horizontal="center"/>
    </xf>
    <xf numFmtId="10" fontId="0" fillId="8" borderId="0" xfId="1" applyNumberFormat="1" applyFont="1" applyFill="1" applyAlignment="1">
      <alignment horizontal="center"/>
    </xf>
    <xf numFmtId="0" fontId="5" fillId="0" borderId="0" xfId="0" applyFont="1" applyAlignment="1">
      <alignment horizontal="center"/>
    </xf>
    <xf numFmtId="0" fontId="6" fillId="0" borderId="0" xfId="0" applyFont="1" applyAlignment="1">
      <alignment horizontal="center"/>
    </xf>
    <xf numFmtId="164" fontId="6" fillId="0" borderId="0" xfId="0" applyNumberFormat="1" applyFont="1" applyAlignment="1">
      <alignment horizontal="center"/>
    </xf>
    <xf numFmtId="10" fontId="6" fillId="0" borderId="0" xfId="1" applyNumberFormat="1" applyFont="1" applyAlignment="1">
      <alignment horizontal="center"/>
    </xf>
    <xf numFmtId="10" fontId="6" fillId="0" borderId="0" xfId="0" applyNumberFormat="1" applyFont="1" applyAlignment="1">
      <alignment horizontal="center"/>
    </xf>
    <xf numFmtId="10" fontId="0" fillId="9" borderId="0" xfId="1" applyNumberFormat="1" applyFont="1" applyFill="1" applyAlignment="1">
      <alignment horizontal="center"/>
    </xf>
    <xf numFmtId="166" fontId="0" fillId="8" borderId="0" xfId="0" applyNumberFormat="1" applyFill="1" applyAlignment="1">
      <alignment horizontal="center"/>
    </xf>
    <xf numFmtId="167" fontId="5" fillId="0" borderId="0" xfId="0" applyNumberFormat="1" applyFont="1" applyAlignment="1">
      <alignment horizontal="center"/>
    </xf>
    <xf numFmtId="166" fontId="0" fillId="10" borderId="0" xfId="0" applyNumberFormat="1" applyFill="1" applyAlignment="1">
      <alignment horizontal="center"/>
    </xf>
    <xf numFmtId="165" fontId="0" fillId="10" borderId="0" xfId="0" applyNumberFormat="1" applyFill="1" applyAlignment="1">
      <alignment horizontal="center"/>
    </xf>
    <xf numFmtId="0" fontId="3" fillId="3" borderId="0" xfId="0" applyFont="1" applyFill="1" applyAlignment="1">
      <alignment horizontal="left"/>
    </xf>
    <xf numFmtId="165" fontId="0" fillId="11" borderId="0" xfId="0" applyNumberFormat="1" applyFill="1" applyAlignment="1">
      <alignment horizontal="center"/>
    </xf>
    <xf numFmtId="0" fontId="2" fillId="12" borderId="0" xfId="0" applyFont="1" applyFill="1" applyAlignment="1">
      <alignment horizontal="center"/>
    </xf>
    <xf numFmtId="165" fontId="0" fillId="12" borderId="0" xfId="0" applyNumberFormat="1" applyFill="1" applyAlignment="1">
      <alignment horizontal="center"/>
    </xf>
    <xf numFmtId="166" fontId="7" fillId="8" borderId="0" xfId="0" applyNumberFormat="1" applyFont="1" applyFill="1" applyAlignment="1">
      <alignment horizontal="center"/>
    </xf>
    <xf numFmtId="0" fontId="3" fillId="2" borderId="0" xfId="0" applyFont="1" applyFill="1" applyAlignment="1">
      <alignment horizontal="center"/>
    </xf>
    <xf numFmtId="0" fontId="2" fillId="8" borderId="0" xfId="0" applyFont="1" applyFill="1" applyAlignment="1">
      <alignment horizontal="center"/>
    </xf>
    <xf numFmtId="166" fontId="0" fillId="12" borderId="0" xfId="0" applyNumberFormat="1" applyFill="1" applyAlignment="1">
      <alignment horizontal="center"/>
    </xf>
    <xf numFmtId="165" fontId="0" fillId="8" borderId="0" xfId="0" applyNumberFormat="1" applyFill="1" applyAlignment="1">
      <alignment horizontal="center"/>
    </xf>
    <xf numFmtId="165" fontId="0" fillId="0" borderId="0" xfId="0" applyNumberFormat="1" applyAlignment="1">
      <alignment horizontal="center"/>
    </xf>
    <xf numFmtId="0" fontId="8" fillId="0" borderId="0" xfId="0" applyFont="1" applyAlignment="1">
      <alignment horizontal="center"/>
    </xf>
    <xf numFmtId="165" fontId="0" fillId="13" borderId="0" xfId="0" applyNumberFormat="1" applyFill="1" applyAlignment="1">
      <alignment horizontal="center"/>
    </xf>
    <xf numFmtId="165" fontId="0" fillId="14" borderId="0" xfId="0" applyNumberFormat="1" applyFill="1" applyAlignment="1">
      <alignment horizontal="center"/>
    </xf>
    <xf numFmtId="0" fontId="9" fillId="0" borderId="0" xfId="0" applyFont="1" applyAlignment="1">
      <alignment horizontal="center"/>
    </xf>
    <xf numFmtId="165" fontId="9" fillId="0" borderId="0" xfId="0" applyNumberFormat="1" applyFont="1" applyAlignment="1">
      <alignment horizontal="center"/>
    </xf>
    <xf numFmtId="166" fontId="9" fillId="0" borderId="0" xfId="0" applyNumberFormat="1" applyFont="1" applyAlignment="1">
      <alignment horizontal="center"/>
    </xf>
    <xf numFmtId="168" fontId="9" fillId="0" borderId="0" xfId="0" applyNumberFormat="1" applyFont="1" applyAlignment="1">
      <alignment horizontal="center"/>
    </xf>
    <xf numFmtId="0" fontId="0" fillId="15" borderId="0" xfId="0" applyFill="1" applyAlignment="1">
      <alignment horizontal="center"/>
    </xf>
    <xf numFmtId="0" fontId="4" fillId="15" borderId="0" xfId="0" applyFont="1" applyFill="1" applyAlignment="1">
      <alignment horizontal="center"/>
    </xf>
    <xf numFmtId="0" fontId="0" fillId="4" borderId="0" xfId="0" applyFill="1" applyAlignment="1">
      <alignment horizontal="center"/>
    </xf>
    <xf numFmtId="166" fontId="9" fillId="16" borderId="0" xfId="0" applyNumberFormat="1" applyFont="1" applyFill="1" applyAlignment="1">
      <alignment horizontal="center"/>
    </xf>
    <xf numFmtId="165" fontId="9" fillId="16" borderId="0" xfId="0" applyNumberFormat="1" applyFont="1" applyFill="1" applyAlignment="1">
      <alignment horizontal="center"/>
    </xf>
    <xf numFmtId="165" fontId="4" fillId="4" borderId="0" xfId="0" applyNumberFormat="1" applyFont="1" applyFill="1" applyAlignment="1">
      <alignment horizontal="center"/>
    </xf>
    <xf numFmtId="0" fontId="5" fillId="17" borderId="0" xfId="0" applyFont="1" applyFill="1" applyAlignment="1">
      <alignment horizontal="center"/>
    </xf>
    <xf numFmtId="169" fontId="9" fillId="16" borderId="0" xfId="0" applyNumberFormat="1" applyFont="1" applyFill="1" applyAlignment="1">
      <alignment horizontal="center"/>
    </xf>
    <xf numFmtId="168" fontId="9" fillId="16" borderId="0" xfId="0" applyNumberFormat="1" applyFont="1" applyFill="1" applyAlignment="1">
      <alignment horizontal="center"/>
    </xf>
    <xf numFmtId="170" fontId="9" fillId="16" borderId="0" xfId="0" applyNumberFormat="1" applyFont="1" applyFill="1" applyAlignment="1">
      <alignment horizontal="center"/>
    </xf>
    <xf numFmtId="166" fontId="4" fillId="4" borderId="0" xfId="0" applyNumberFormat="1" applyFont="1" applyFill="1" applyAlignment="1">
      <alignment horizontal="center"/>
    </xf>
    <xf numFmtId="166" fontId="9" fillId="17" borderId="0" xfId="0" applyNumberFormat="1" applyFont="1" applyFill="1" applyAlignment="1">
      <alignment horizontal="center"/>
    </xf>
    <xf numFmtId="0" fontId="0" fillId="17" borderId="0" xfId="0" applyFill="1" applyAlignment="1">
      <alignment horizontal="center"/>
    </xf>
    <xf numFmtId="0" fontId="4" fillId="17" borderId="0" xfId="0" applyFont="1" applyFill="1" applyAlignment="1">
      <alignment horizontal="center"/>
    </xf>
    <xf numFmtId="165" fontId="4" fillId="17" borderId="0" xfId="0" applyNumberFormat="1" applyFont="1" applyFill="1" applyAlignment="1">
      <alignment horizontal="center"/>
    </xf>
    <xf numFmtId="168" fontId="4" fillId="17" borderId="0" xfId="0" applyNumberFormat="1" applyFont="1" applyFill="1" applyAlignment="1">
      <alignment horizontal="center"/>
    </xf>
    <xf numFmtId="171" fontId="9" fillId="17" borderId="0" xfId="0" applyNumberFormat="1" applyFont="1" applyFill="1" applyAlignment="1">
      <alignment horizontal="center"/>
    </xf>
    <xf numFmtId="169" fontId="9" fillId="17" borderId="0" xfId="0" applyNumberFormat="1" applyFont="1" applyFill="1" applyAlignment="1">
      <alignment horizontal="center"/>
    </xf>
    <xf numFmtId="2" fontId="5" fillId="0" borderId="0" xfId="0" applyNumberFormat="1" applyFont="1" applyAlignment="1">
      <alignment horizontal="center"/>
    </xf>
    <xf numFmtId="166" fontId="2" fillId="8" borderId="0" xfId="0" applyNumberFormat="1" applyFont="1" applyFill="1" applyAlignment="1">
      <alignment horizontal="center"/>
    </xf>
    <xf numFmtId="10" fontId="0" fillId="0" borderId="0" xfId="1" applyNumberFormat="1" applyFont="1" applyAlignment="1">
      <alignment horizontal="center"/>
    </xf>
    <xf numFmtId="0" fontId="4" fillId="0" borderId="0" xfId="0" applyFont="1" applyAlignment="1">
      <alignment horizontal="center"/>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trlProps/ctrlProp1.xml><?xml version="1.0" encoding="utf-8"?>
<formControlPr xmlns="http://schemas.microsoft.com/office/spreadsheetml/2009/9/main" objectType="Drop" dropStyle="combo" dx="15" fmlaLink="$A$3" fmlaRange="$C$3:$C$5" sel="3" val="0"/>
</file>

<file path=xl/ctrlProps/ctrlProp2.xml><?xml version="1.0" encoding="utf-8"?>
<formControlPr xmlns="http://schemas.microsoft.com/office/spreadsheetml/2009/9/main" objectType="Drop" dropStyle="combo" dx="15" fmlaLink="port_ix" fmlaRange="$C$20:$C$26" sel="6" val="0"/>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165100</xdr:rowOff>
    </xdr:from>
    <xdr:to>
      <xdr:col>10</xdr:col>
      <xdr:colOff>390525</xdr:colOff>
      <xdr:row>12</xdr:row>
      <xdr:rowOff>95250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90500" y="165100"/>
          <a:ext cx="7820025" cy="2216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Disclaimer:</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This information does not constitute accounting, tax, legal, investment, consulting or other professional advice or services. CAIM accepts no liability for the impact of any decision made based on the information provided in this document.</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These examples, while using actual historical market data, are illustrative</a:t>
          </a:r>
          <a:r>
            <a:rPr lang="en-US" sz="1100" baseline="0">
              <a:solidFill>
                <a:schemeClr val="dk1"/>
              </a:solidFill>
              <a:effectLst/>
              <a:latin typeface="+mn-lt"/>
              <a:ea typeface="+mn-ea"/>
              <a:cs typeface="+mn-cs"/>
            </a:rPr>
            <a:t> only, and meant to show particular techniques. No asset allocation or portfolio construction decisions should be made using only historical data. Do not use this tool to generate any insights for use in live portfolios.</a:t>
          </a:r>
          <a:endParaRPr lang="en-GB" sz="1100">
            <a:solidFill>
              <a:schemeClr val="dk1"/>
            </a:solidFill>
            <a:effectLst/>
            <a:latin typeface="+mn-lt"/>
            <a:ea typeface="+mn-ea"/>
            <a:cs typeface="+mn-cs"/>
          </a:endParaRPr>
        </a:p>
        <a:p>
          <a:r>
            <a:rPr lang="en-US" sz="1100">
              <a:solidFill>
                <a:schemeClr val="dk1"/>
              </a:solidFill>
              <a:effectLst/>
              <a:latin typeface="+mn-lt"/>
              <a:ea typeface="+mn-ea"/>
              <a:cs typeface="+mn-cs"/>
            </a:rPr>
            <a:t> </a:t>
          </a:r>
          <a:endParaRPr lang="en-GB" sz="1100">
            <a:solidFill>
              <a:schemeClr val="dk1"/>
            </a:solidFill>
            <a:effectLst/>
            <a:latin typeface="+mn-lt"/>
            <a:ea typeface="+mn-ea"/>
            <a:cs typeface="+mn-cs"/>
          </a:endParaRPr>
        </a:p>
        <a:p>
          <a:r>
            <a:rPr lang="en-US" sz="1100">
              <a:solidFill>
                <a:schemeClr val="dk1"/>
              </a:solidFill>
              <a:effectLst/>
              <a:latin typeface="+mn-lt"/>
              <a:ea typeface="+mn-ea"/>
              <a:cs typeface="+mn-cs"/>
            </a:rPr>
            <a:t>You agree not to copy, modify, reformat, download, reproduce, transmit or redistribute any data or information found herein, or use any such data or information in a commercial enterprise without obtaining prior written consent.</a:t>
          </a:r>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88900</xdr:colOff>
      <xdr:row>42</xdr:row>
      <xdr:rowOff>61546</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0" y="0"/>
          <a:ext cx="11645900" cy="8062546"/>
        </a:xfrm>
        <a:prstGeom prst="rect">
          <a:avLst/>
        </a:prstGeom>
      </xdr:spPr>
    </xdr:pic>
    <xdr:clientData/>
  </xdr:twoCellAnchor>
  <xdr:twoCellAnchor editAs="oneCell">
    <xdr:from>
      <xdr:col>0</xdr:col>
      <xdr:colOff>0</xdr:colOff>
      <xdr:row>43</xdr:row>
      <xdr:rowOff>-1</xdr:rowOff>
    </xdr:from>
    <xdr:to>
      <xdr:col>12</xdr:col>
      <xdr:colOff>736600</xdr:colOff>
      <xdr:row>81</xdr:row>
      <xdr:rowOff>130280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stretch>
          <a:fillRect/>
        </a:stretch>
      </xdr:blipFill>
      <xdr:spPr>
        <a:xfrm>
          <a:off x="0" y="8737599"/>
          <a:ext cx="10795000" cy="785188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304800</xdr:colOff>
          <xdr:row>3</xdr:row>
          <xdr:rowOff>63500</xdr:rowOff>
        </xdr:from>
        <xdr:to>
          <xdr:col>0</xdr:col>
          <xdr:colOff>1498600</xdr:colOff>
          <xdr:row>4</xdr:row>
          <xdr:rowOff>165100</xdr:rowOff>
        </xdr:to>
        <xdr:sp macro="" textlink="">
          <xdr:nvSpPr>
            <xdr:cNvPr id="3073" name="Drop Down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292100</xdr:colOff>
          <xdr:row>38</xdr:row>
          <xdr:rowOff>101600</xdr:rowOff>
        </xdr:from>
        <xdr:to>
          <xdr:col>1</xdr:col>
          <xdr:colOff>25400</xdr:colOff>
          <xdr:row>40</xdr:row>
          <xdr:rowOff>12700</xdr:rowOff>
        </xdr:to>
        <xdr:sp macro="" textlink="">
          <xdr:nvSpPr>
            <xdr:cNvPr id="3074" name="Drop Down 2" hidden="1">
              <a:extLst>
                <a:ext uri="{63B3BB69-23CF-44E3-9099-C40C66FF867C}">
                  <a14:compatExt spid="_x0000_s3074"/>
                </a:ext>
                <a:ext uri="{FF2B5EF4-FFF2-40B4-BE49-F238E27FC236}">
                  <a16:creationId xmlns:a16="http://schemas.microsoft.com/office/drawing/2014/main" id="{00000000-0008-0000-0200-000002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CAIM">
      <a:dk1>
        <a:srgbClr val="2C2824"/>
      </a:dk1>
      <a:lt1>
        <a:srgbClr val="FFFFFF"/>
      </a:lt1>
      <a:dk2>
        <a:srgbClr val="D12E28"/>
      </a:dk2>
      <a:lt2>
        <a:srgbClr val="69B578"/>
      </a:lt2>
      <a:accent1>
        <a:srgbClr val="28264B"/>
      </a:accent1>
      <a:accent2>
        <a:srgbClr val="9A221D"/>
      </a:accent2>
      <a:accent3>
        <a:srgbClr val="707070"/>
      </a:accent3>
      <a:accent4>
        <a:srgbClr val="548BE9"/>
      </a:accent4>
      <a:accent5>
        <a:srgbClr val="82ACB3"/>
      </a:accent5>
      <a:accent6>
        <a:srgbClr val="E6BE8A"/>
      </a:accent6>
      <a:hlink>
        <a:srgbClr val="675D54"/>
      </a:hlink>
      <a:folHlink>
        <a:srgbClr val="9E9388"/>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1.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showGridLines="0" workbookViewId="0">
      <selection activeCell="F23" sqref="F23"/>
    </sheetView>
  </sheetViews>
  <sheetFormatPr baseColWidth="10" defaultColWidth="11.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
  <sheetViews>
    <sheetView showGridLines="0" tabSelected="1" zoomScale="90" zoomScaleNormal="90" workbookViewId="0">
      <selection activeCell="P5" sqref="P5"/>
    </sheetView>
  </sheetViews>
  <sheetFormatPr baseColWidth="10" defaultColWidth="11.5" defaultRowHeight="1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2:AI320"/>
  <sheetViews>
    <sheetView showGridLines="0" zoomScaleNormal="100" workbookViewId="0">
      <selection activeCell="J27" sqref="J27"/>
    </sheetView>
  </sheetViews>
  <sheetFormatPr baseColWidth="10" defaultColWidth="10.83203125" defaultRowHeight="15" x14ac:dyDescent="0.2"/>
  <cols>
    <col min="1" max="1" width="21.5" style="1" customWidth="1"/>
    <col min="2" max="3" width="10.83203125" style="1"/>
    <col min="4" max="26" width="11" style="1" bestFit="1" customWidth="1"/>
    <col min="27" max="27" width="11.83203125" style="1" bestFit="1" customWidth="1"/>
    <col min="28" max="29" width="11.83203125" style="1" customWidth="1"/>
    <col min="30" max="16384" width="10.83203125" style="1"/>
  </cols>
  <sheetData>
    <row r="2" spans="1:32" x14ac:dyDescent="0.2">
      <c r="A2" s="1" t="s">
        <v>105</v>
      </c>
      <c r="C2" s="34" t="s">
        <v>78</v>
      </c>
      <c r="D2" s="4" t="str">
        <f t="array" ref="D2:AA2">asset_names</f>
        <v>US.GOVT.01</v>
      </c>
      <c r="E2" s="4" t="str">
        <v>US.GOVT.13</v>
      </c>
      <c r="F2" s="4" t="str">
        <v>US.GOVT.35</v>
      </c>
      <c r="G2" s="4" t="str">
        <v>US.CORP.13</v>
      </c>
      <c r="H2" s="4" t="str">
        <v>US.CORP.35</v>
      </c>
      <c r="I2" s="4" t="str">
        <v>DE.GOVT.01</v>
      </c>
      <c r="J2" s="4" t="str">
        <v>DE.GOVT.13</v>
      </c>
      <c r="K2" s="4" t="str">
        <v>DE.GOVT.35</v>
      </c>
      <c r="L2" s="4" t="str">
        <v>UK.GOVT.01</v>
      </c>
      <c r="M2" s="4" t="str">
        <v>UK.GOVT.13</v>
      </c>
      <c r="N2" s="4" t="str">
        <v>UK.GOVT.35</v>
      </c>
      <c r="O2" s="4" t="str">
        <v>UK.CORP.13</v>
      </c>
      <c r="P2" s="4" t="str">
        <v>UK.CORP.35</v>
      </c>
      <c r="Q2" s="4" t="str">
        <v>JP.GOVT.01</v>
      </c>
      <c r="R2" s="4" t="str">
        <v>JP.GOVT.13</v>
      </c>
      <c r="S2" s="4" t="str">
        <v>JP.GOVT.35</v>
      </c>
      <c r="T2" s="4" t="str">
        <v>US.EQ</v>
      </c>
      <c r="U2" s="4" t="str">
        <v>EU.EQ</v>
      </c>
      <c r="V2" s="4" t="str">
        <v>UK.EQ</v>
      </c>
      <c r="W2" s="4" t="str">
        <v>JP.EQ</v>
      </c>
      <c r="X2" s="4" t="str">
        <v>USD.FWD</v>
      </c>
      <c r="Y2" s="4" t="str">
        <v>EUR.FWD</v>
      </c>
      <c r="Z2" s="4" t="str">
        <v>GBP.FWD</v>
      </c>
      <c r="AA2" s="4" t="str">
        <v>JPY.FWD</v>
      </c>
    </row>
    <row r="3" spans="1:32" x14ac:dyDescent="0.2">
      <c r="A3" s="19">
        <v>3</v>
      </c>
      <c r="B3" s="1">
        <v>1</v>
      </c>
      <c r="C3" s="35" t="s">
        <v>104</v>
      </c>
      <c r="D3" s="25">
        <f t="array" ref="D3:AA3">hist_mean_assets</f>
        <v>1.6878428661233347E-2</v>
      </c>
      <c r="E3" s="25">
        <v>1.417042263539825E-2</v>
      </c>
      <c r="F3" s="25">
        <v>1.4424050875276873E-2</v>
      </c>
      <c r="G3" s="25">
        <v>2.5450765148070875E-2</v>
      </c>
      <c r="H3" s="25">
        <v>3.2542233316188884E-2</v>
      </c>
      <c r="I3" s="25">
        <v>3.2637589807213985E-3</v>
      </c>
      <c r="J3" s="25">
        <v>9.7005135976258039E-4</v>
      </c>
      <c r="K3" s="25">
        <v>2.2205375198109945E-3</v>
      </c>
      <c r="L3" s="25">
        <v>1.3018662872440467E-2</v>
      </c>
      <c r="M3" s="25">
        <v>1.0238011386247026E-2</v>
      </c>
      <c r="N3" s="25">
        <v>1.1594498614300397E-2</v>
      </c>
      <c r="O3" s="25">
        <v>2.8971918405990449E-2</v>
      </c>
      <c r="P3" s="25">
        <v>3.8348389924341753E-2</v>
      </c>
      <c r="Q3" s="25">
        <v>1.2658895573336437E-5</v>
      </c>
      <c r="R3" s="25">
        <v>-7.2438427763255042E-4</v>
      </c>
      <c r="S3" s="25">
        <v>-1.60699051821378E-3</v>
      </c>
      <c r="T3" s="25">
        <v>0.16169554900520411</v>
      </c>
      <c r="U3" s="25">
        <v>8.6094193464795188E-2</v>
      </c>
      <c r="V3" s="25">
        <v>5.6815303834441222E-2</v>
      </c>
      <c r="W3" s="25">
        <v>0.16384461107931836</v>
      </c>
      <c r="X3" s="25">
        <v>1.7411291123595518E-2</v>
      </c>
      <c r="Y3" s="25">
        <v>4.6339853491847993E-3</v>
      </c>
      <c r="Z3" s="25">
        <v>1.4853791711916475E-2</v>
      </c>
      <c r="AA3" s="25">
        <v>-1.6607789325804312E-3</v>
      </c>
    </row>
    <row r="4" spans="1:32" x14ac:dyDescent="0.2">
      <c r="B4" s="1">
        <v>2</v>
      </c>
      <c r="C4" s="35" t="s">
        <v>103</v>
      </c>
      <c r="D4" s="25">
        <f t="array" ref="D4:AA4">yields_now%</f>
        <v>4.3103589999999997E-2</v>
      </c>
      <c r="E4" s="25">
        <v>4.6831680000000001E-2</v>
      </c>
      <c r="F4" s="25">
        <v>4.8134560000000007E-2</v>
      </c>
      <c r="G4" s="25">
        <v>5.2764990000000005E-2</v>
      </c>
      <c r="H4" s="25">
        <v>5.6020180000000003E-2</v>
      </c>
      <c r="I4" s="25">
        <v>2.740884E-2</v>
      </c>
      <c r="J4" s="25">
        <v>3.0080309999999999E-2</v>
      </c>
      <c r="K4" s="25">
        <v>3.1101359999999998E-2</v>
      </c>
      <c r="L4" s="25">
        <v>4.2763049999999997E-2</v>
      </c>
      <c r="M4" s="25">
        <v>4.7569920000000002E-2</v>
      </c>
      <c r="N4" s="25">
        <v>4.9178730000000004E-2</v>
      </c>
      <c r="O4" s="25">
        <v>5.4565620000000002E-2</v>
      </c>
      <c r="P4" s="25">
        <v>5.8935410000000001E-2</v>
      </c>
      <c r="Q4" s="25">
        <v>1.4251700000000001E-2</v>
      </c>
      <c r="R4" s="25">
        <v>1.8401089999999998E-2</v>
      </c>
      <c r="S4" s="25">
        <v>2.1342159999999999E-2</v>
      </c>
      <c r="T4" s="25">
        <v>0</v>
      </c>
      <c r="U4" s="25">
        <v>0</v>
      </c>
      <c r="V4" s="25">
        <v>0</v>
      </c>
      <c r="W4" s="25">
        <v>0</v>
      </c>
      <c r="X4" s="25">
        <v>3.9325300000000001E-2</v>
      </c>
      <c r="Y4" s="25">
        <v>2.4591999999999999E-2</v>
      </c>
      <c r="Z4" s="25">
        <v>3.9396E-2</v>
      </c>
      <c r="AA4" s="25">
        <v>1.0803E-2</v>
      </c>
    </row>
    <row r="5" spans="1:32" x14ac:dyDescent="0.2">
      <c r="B5" s="1">
        <v>3</v>
      </c>
      <c r="C5" s="35" t="s">
        <v>105</v>
      </c>
      <c r="D5" s="36">
        <v>4.1700000000000001E-2</v>
      </c>
      <c r="E5" s="36">
        <v>4.8000000000000001E-2</v>
      </c>
      <c r="F5" s="36">
        <v>5.1999999999999998E-2</v>
      </c>
      <c r="G5" s="36">
        <v>5.0999999999999997E-2</v>
      </c>
      <c r="H5" s="36">
        <v>5.5E-2</v>
      </c>
      <c r="I5" s="36">
        <v>2.7300000000000001E-2</v>
      </c>
      <c r="J5" s="36">
        <v>3.6900000000000002E-2</v>
      </c>
      <c r="K5" s="36">
        <v>4.3099999999999999E-2</v>
      </c>
      <c r="L5" s="36">
        <v>4.1000000000000002E-2</v>
      </c>
      <c r="M5" s="36">
        <v>6.5600000000000006E-2</v>
      </c>
      <c r="N5" s="36">
        <v>9.01E-2</v>
      </c>
      <c r="O5" s="36">
        <v>7.0000000000000007E-2</v>
      </c>
      <c r="P5" s="36">
        <v>9.5000000000000001E-2</v>
      </c>
      <c r="Q5" s="36">
        <v>1.35E-2</v>
      </c>
      <c r="R5" s="36">
        <v>2.4E-2</v>
      </c>
      <c r="S5" s="36">
        <v>3.5000000000000003E-2</v>
      </c>
      <c r="T5" s="36">
        <v>7.4999999999999997E-2</v>
      </c>
      <c r="U5" s="36">
        <v>7.0000000000000007E-2</v>
      </c>
      <c r="V5" s="36">
        <v>7.0000000000000007E-2</v>
      </c>
      <c r="W5" s="36">
        <v>0.08</v>
      </c>
      <c r="X5" s="36">
        <v>4.1700000000000001E-2</v>
      </c>
      <c r="Y5" s="36">
        <v>2.7300000000000001E-2</v>
      </c>
      <c r="Z5" s="36">
        <v>4.1000000000000002E-2</v>
      </c>
      <c r="AA5" s="36">
        <v>1.35E-2</v>
      </c>
      <c r="AC5" s="66"/>
      <c r="AD5" s="66"/>
      <c r="AE5" s="66"/>
      <c r="AF5" s="66"/>
    </row>
    <row r="6" spans="1:32" x14ac:dyDescent="0.2">
      <c r="C6" s="35" t="s">
        <v>142</v>
      </c>
      <c r="D6" s="65">
        <f t="array" ref="D6:AA6">INDEX(scenarios,scen_ix,)</f>
        <v>4.1700000000000001E-2</v>
      </c>
      <c r="E6" s="65">
        <v>4.8000000000000001E-2</v>
      </c>
      <c r="F6" s="65">
        <v>5.1999999999999998E-2</v>
      </c>
      <c r="G6" s="65">
        <v>5.0999999999999997E-2</v>
      </c>
      <c r="H6" s="65">
        <v>5.5E-2</v>
      </c>
      <c r="I6" s="65">
        <v>2.7300000000000001E-2</v>
      </c>
      <c r="J6" s="65">
        <v>3.6900000000000002E-2</v>
      </c>
      <c r="K6" s="65">
        <v>4.3099999999999999E-2</v>
      </c>
      <c r="L6" s="65">
        <v>4.1000000000000002E-2</v>
      </c>
      <c r="M6" s="65">
        <v>6.5600000000000006E-2</v>
      </c>
      <c r="N6" s="65">
        <v>9.01E-2</v>
      </c>
      <c r="O6" s="65">
        <v>7.0000000000000007E-2</v>
      </c>
      <c r="P6" s="65">
        <v>9.5000000000000001E-2</v>
      </c>
      <c r="Q6" s="65">
        <v>1.35E-2</v>
      </c>
      <c r="R6" s="65">
        <v>2.4E-2</v>
      </c>
      <c r="S6" s="65">
        <v>3.5000000000000003E-2</v>
      </c>
      <c r="T6" s="65">
        <v>7.4999999999999997E-2</v>
      </c>
      <c r="U6" s="65">
        <v>7.0000000000000007E-2</v>
      </c>
      <c r="V6" s="65">
        <v>7.0000000000000007E-2</v>
      </c>
      <c r="W6" s="65">
        <v>0.08</v>
      </c>
      <c r="X6" s="65">
        <v>4.1700000000000001E-2</v>
      </c>
      <c r="Y6" s="65">
        <v>2.7300000000000001E-2</v>
      </c>
      <c r="Z6" s="65">
        <v>4.1000000000000002E-2</v>
      </c>
      <c r="AA6" s="65">
        <v>1.35E-2</v>
      </c>
    </row>
    <row r="7" spans="1:32" x14ac:dyDescent="0.2">
      <c r="C7" s="19" t="s">
        <v>115</v>
      </c>
      <c r="D7" s="26">
        <f>(1+D6)^(1/12)-1</f>
        <v>3.4103013914235092E-3</v>
      </c>
      <c r="E7" s="26">
        <f t="shared" ref="E7:AA7" si="0">(1+E6)^(1/12)-1</f>
        <v>3.914607630530309E-3</v>
      </c>
      <c r="F7" s="26">
        <f t="shared" si="0"/>
        <v>4.2333616592649115E-3</v>
      </c>
      <c r="G7" s="26">
        <f t="shared" si="0"/>
        <v>4.1537774426925189E-3</v>
      </c>
      <c r="H7" s="26">
        <f t="shared" si="0"/>
        <v>4.471698917043021E-3</v>
      </c>
      <c r="I7" s="26">
        <f t="shared" si="0"/>
        <v>2.2470208793048396E-3</v>
      </c>
      <c r="J7" s="26">
        <f t="shared" si="0"/>
        <v>3.0241880399000109E-3</v>
      </c>
      <c r="K7" s="26">
        <f t="shared" si="0"/>
        <v>3.5226105855981071E-3</v>
      </c>
      <c r="L7" s="26">
        <f>(1+L6)^(1/12)-1</f>
        <v>3.3540948994528197E-3</v>
      </c>
      <c r="M7" s="26">
        <f t="shared" si="0"/>
        <v>5.308877479338614E-3</v>
      </c>
      <c r="N7" s="26">
        <f t="shared" si="0"/>
        <v>7.2150233541627973E-3</v>
      </c>
      <c r="O7" s="26">
        <f t="shared" si="0"/>
        <v>5.6541453874052738E-3</v>
      </c>
      <c r="P7" s="26">
        <f t="shared" si="0"/>
        <v>7.5915342905825689E-3</v>
      </c>
      <c r="Q7" s="26">
        <f t="shared" si="0"/>
        <v>1.1180985157674961E-3</v>
      </c>
      <c r="R7" s="26">
        <f t="shared" si="0"/>
        <v>1.9783315388433032E-3</v>
      </c>
      <c r="S7" s="26">
        <f t="shared" si="0"/>
        <v>2.8708987190766422E-3</v>
      </c>
      <c r="T7" s="26">
        <f t="shared" si="0"/>
        <v>6.0449190242917172E-3</v>
      </c>
      <c r="U7" s="26">
        <f t="shared" si="0"/>
        <v>5.6541453874052738E-3</v>
      </c>
      <c r="V7" s="26">
        <f t="shared" si="0"/>
        <v>5.6541453874052738E-3</v>
      </c>
      <c r="W7" s="26">
        <f t="shared" si="0"/>
        <v>6.4340301100034303E-3</v>
      </c>
      <c r="X7" s="26">
        <f t="shared" si="0"/>
        <v>3.4103013914235092E-3</v>
      </c>
      <c r="Y7" s="26">
        <f t="shared" si="0"/>
        <v>2.2470208793048396E-3</v>
      </c>
      <c r="Z7" s="26">
        <f t="shared" si="0"/>
        <v>3.3540948994528197E-3</v>
      </c>
      <c r="AA7" s="26">
        <f t="shared" si="0"/>
        <v>1.1180985157674961E-3</v>
      </c>
    </row>
    <row r="8" spans="1:32" x14ac:dyDescent="0.2">
      <c r="C8" s="19" t="s">
        <v>116</v>
      </c>
      <c r="D8" s="64">
        <f t="array" ref="D8:AA8">durations</f>
        <v>0.42662889999999998</v>
      </c>
      <c r="E8" s="64">
        <v>1.735889</v>
      </c>
      <c r="F8" s="64">
        <v>3.5973419999999998</v>
      </c>
      <c r="G8" s="64">
        <v>1.7871360000000001</v>
      </c>
      <c r="H8" s="64">
        <v>3.4832450000000001</v>
      </c>
      <c r="I8" s="64">
        <v>0.51989160000000001</v>
      </c>
      <c r="J8" s="64">
        <v>1.6619429999999999</v>
      </c>
      <c r="K8" s="64">
        <v>3.6630039999999999</v>
      </c>
      <c r="L8" s="64">
        <v>0.45526050000000001</v>
      </c>
      <c r="M8" s="64">
        <v>1.765563</v>
      </c>
      <c r="N8" s="64">
        <v>3.611059</v>
      </c>
      <c r="O8" s="64">
        <v>1.710561</v>
      </c>
      <c r="P8" s="64">
        <v>3.4595889999999998</v>
      </c>
      <c r="Q8" s="64">
        <v>0.48535970000000001</v>
      </c>
      <c r="R8" s="64">
        <v>1.862806</v>
      </c>
      <c r="S8" s="64">
        <v>3.8663419999999999</v>
      </c>
      <c r="T8" s="64">
        <v>0</v>
      </c>
      <c r="U8" s="64">
        <v>0</v>
      </c>
      <c r="V8" s="64">
        <v>0</v>
      </c>
      <c r="W8" s="64">
        <v>0</v>
      </c>
      <c r="X8" s="64">
        <v>8.3333333333333329E-2</v>
      </c>
      <c r="Y8" s="64">
        <v>8.3333333333333329E-2</v>
      </c>
      <c r="Z8" s="64">
        <v>8.3333333333333329E-2</v>
      </c>
      <c r="AA8" s="64">
        <v>8.3333333333333329E-2</v>
      </c>
    </row>
    <row r="9" spans="1:32" s="19" customFormat="1" x14ac:dyDescent="0.2">
      <c r="D9" s="19">
        <v>1</v>
      </c>
      <c r="E9" s="19">
        <v>2</v>
      </c>
      <c r="F9" s="19">
        <v>3</v>
      </c>
      <c r="G9" s="19">
        <v>4</v>
      </c>
      <c r="H9" s="19">
        <v>5</v>
      </c>
      <c r="I9" s="19">
        <v>6</v>
      </c>
      <c r="J9" s="19">
        <v>7</v>
      </c>
      <c r="K9" s="19">
        <v>8</v>
      </c>
      <c r="L9" s="19">
        <v>9</v>
      </c>
      <c r="M9" s="19">
        <v>10</v>
      </c>
      <c r="N9" s="19">
        <v>11</v>
      </c>
      <c r="O9" s="19">
        <v>12</v>
      </c>
      <c r="P9" s="19">
        <v>13</v>
      </c>
      <c r="Q9" s="19">
        <v>14</v>
      </c>
      <c r="R9" s="19">
        <v>15</v>
      </c>
      <c r="S9" s="19">
        <v>16</v>
      </c>
      <c r="T9" s="19">
        <v>17</v>
      </c>
      <c r="U9" s="19">
        <v>18</v>
      </c>
      <c r="V9" s="19">
        <v>19</v>
      </c>
      <c r="W9" s="19">
        <v>20</v>
      </c>
      <c r="X9" s="19">
        <v>21</v>
      </c>
      <c r="Y9" s="19">
        <v>22</v>
      </c>
      <c r="Z9" s="19">
        <v>23</v>
      </c>
      <c r="AA9" s="19">
        <v>24</v>
      </c>
      <c r="AB9" s="1"/>
    </row>
    <row r="10" spans="1:32" x14ac:dyDescent="0.2">
      <c r="C10" s="4"/>
      <c r="D10" s="4" t="str">
        <f t="array" ref="D10:AA10">asset_names</f>
        <v>US.GOVT.01</v>
      </c>
      <c r="E10" s="4" t="str">
        <v>US.GOVT.13</v>
      </c>
      <c r="F10" s="4" t="str">
        <v>US.GOVT.35</v>
      </c>
      <c r="G10" s="4" t="str">
        <v>US.CORP.13</v>
      </c>
      <c r="H10" s="4" t="str">
        <v>US.CORP.35</v>
      </c>
      <c r="I10" s="4" t="str">
        <v>DE.GOVT.01</v>
      </c>
      <c r="J10" s="4" t="str">
        <v>DE.GOVT.13</v>
      </c>
      <c r="K10" s="4" t="str">
        <v>DE.GOVT.35</v>
      </c>
      <c r="L10" s="4" t="str">
        <v>UK.GOVT.01</v>
      </c>
      <c r="M10" s="4" t="str">
        <v>UK.GOVT.13</v>
      </c>
      <c r="N10" s="4" t="str">
        <v>UK.GOVT.35</v>
      </c>
      <c r="O10" s="4" t="str">
        <v>UK.CORP.13</v>
      </c>
      <c r="P10" s="4" t="str">
        <v>UK.CORP.35</v>
      </c>
      <c r="Q10" s="4" t="str">
        <v>JP.GOVT.01</v>
      </c>
      <c r="R10" s="4" t="str">
        <v>JP.GOVT.13</v>
      </c>
      <c r="S10" s="4" t="str">
        <v>JP.GOVT.35</v>
      </c>
      <c r="T10" s="4" t="str">
        <v>US.EQ</v>
      </c>
      <c r="U10" s="4" t="str">
        <v>EU.EQ</v>
      </c>
      <c r="V10" s="4" t="str">
        <v>UK.EQ</v>
      </c>
      <c r="W10" s="4" t="str">
        <v>JP.EQ</v>
      </c>
      <c r="X10" s="4" t="str">
        <v>USD.FWD</v>
      </c>
      <c r="Y10" s="4" t="str">
        <v>EUR.FWD</v>
      </c>
      <c r="Z10" s="4" t="str">
        <v>GBP.FWD</v>
      </c>
      <c r="AA10" s="4" t="str">
        <v>JPY.FWD</v>
      </c>
    </row>
    <row r="11" spans="1:32" x14ac:dyDescent="0.2">
      <c r="C11" s="17" t="s">
        <v>82</v>
      </c>
      <c r="D11" s="25">
        <f t="shared" ref="D11:AA11" si="1">(1+AVERAGE(INDEX(asset_rets_loc,,D$9)))^12-1</f>
        <v>4.1699999999999404E-2</v>
      </c>
      <c r="E11" s="25">
        <f t="shared" si="1"/>
        <v>4.8000000000001153E-2</v>
      </c>
      <c r="F11" s="25">
        <f t="shared" si="1"/>
        <v>5.1999999999998714E-2</v>
      </c>
      <c r="G11" s="25">
        <f t="shared" si="1"/>
        <v>5.0999999999999712E-2</v>
      </c>
      <c r="H11" s="25">
        <f t="shared" si="1"/>
        <v>5.4999999999999716E-2</v>
      </c>
      <c r="I11" s="25">
        <f t="shared" si="1"/>
        <v>2.729999999999988E-2</v>
      </c>
      <c r="J11" s="25">
        <f t="shared" si="1"/>
        <v>3.6900000000000821E-2</v>
      </c>
      <c r="K11" s="25">
        <f t="shared" si="1"/>
        <v>4.3100000000000582E-2</v>
      </c>
      <c r="L11" s="25">
        <f t="shared" si="1"/>
        <v>4.1000000000001702E-2</v>
      </c>
      <c r="M11" s="25">
        <f t="shared" si="1"/>
        <v>6.5600000000000547E-2</v>
      </c>
      <c r="N11" s="25">
        <f t="shared" si="1"/>
        <v>9.0099999999999847E-2</v>
      </c>
      <c r="O11" s="25">
        <f t="shared" si="1"/>
        <v>7.0000000000000062E-2</v>
      </c>
      <c r="P11" s="25">
        <f t="shared" si="1"/>
        <v>9.4999999999998863E-2</v>
      </c>
      <c r="Q11" s="25">
        <f t="shared" si="1"/>
        <v>1.350000000000029E-2</v>
      </c>
      <c r="R11" s="25">
        <f t="shared" si="1"/>
        <v>2.3999999999998689E-2</v>
      </c>
      <c r="S11" s="25">
        <f t="shared" si="1"/>
        <v>3.499999999999992E-2</v>
      </c>
      <c r="T11" s="25">
        <f t="shared" si="1"/>
        <v>7.4999999999999512E-2</v>
      </c>
      <c r="U11" s="25">
        <f t="shared" si="1"/>
        <v>7.0000000000000062E-2</v>
      </c>
      <c r="V11" s="25">
        <f t="shared" si="1"/>
        <v>7.0000000000000062E-2</v>
      </c>
      <c r="W11" s="25">
        <f t="shared" si="1"/>
        <v>7.9999999999999849E-2</v>
      </c>
      <c r="X11" s="25">
        <f t="shared" si="1"/>
        <v>4.1699999999999404E-2</v>
      </c>
      <c r="Y11" s="25">
        <f t="shared" si="1"/>
        <v>2.729999999999988E-2</v>
      </c>
      <c r="Z11" s="25">
        <f t="shared" si="1"/>
        <v>4.1000000000001702E-2</v>
      </c>
      <c r="AA11" s="25">
        <f t="shared" si="1"/>
        <v>1.350000000000029E-2</v>
      </c>
    </row>
    <row r="12" spans="1:32" x14ac:dyDescent="0.2">
      <c r="C12" s="17"/>
      <c r="D12" s="33">
        <f t="shared" ref="D12:AA12" si="2">_xlfn.STDEV.S(INDEX(asset_rets_loc,,D$9))*SQRT(12)</f>
        <v>5.7895350498949425E-3</v>
      </c>
      <c r="E12" s="33">
        <f t="shared" si="2"/>
        <v>1.3535687249571993E-2</v>
      </c>
      <c r="F12" s="33">
        <f t="shared" si="2"/>
        <v>2.994092892590763E-2</v>
      </c>
      <c r="G12" s="33">
        <f t="shared" si="2"/>
        <v>1.8040996164024901E-2</v>
      </c>
      <c r="H12" s="33">
        <f t="shared" si="2"/>
        <v>3.632170655023103E-2</v>
      </c>
      <c r="I12" s="33">
        <f t="shared" si="2"/>
        <v>4.2933936991379476E-3</v>
      </c>
      <c r="J12" s="33">
        <f t="shared" si="2"/>
        <v>1.0529738961351436E-2</v>
      </c>
      <c r="K12" s="33">
        <f t="shared" si="2"/>
        <v>2.4839912714640613E-2</v>
      </c>
      <c r="L12" s="33">
        <f t="shared" si="2"/>
        <v>5.7795661554342157E-3</v>
      </c>
      <c r="M12" s="33">
        <f t="shared" si="2"/>
        <v>1.6372612551315717E-2</v>
      </c>
      <c r="N12" s="33">
        <f t="shared" si="2"/>
        <v>3.3874999157743758E-2</v>
      </c>
      <c r="O12" s="33">
        <f t="shared" si="2"/>
        <v>2.2858692522027227E-2</v>
      </c>
      <c r="P12" s="33">
        <f t="shared" si="2"/>
        <v>4.355074571812189E-2</v>
      </c>
      <c r="Q12" s="33">
        <f t="shared" si="2"/>
        <v>9.0933707735448455E-4</v>
      </c>
      <c r="R12" s="33">
        <f t="shared" si="2"/>
        <v>3.0360944443733454E-3</v>
      </c>
      <c r="S12" s="33">
        <f t="shared" si="2"/>
        <v>8.1609142474008984E-3</v>
      </c>
      <c r="T12" s="33">
        <f t="shared" si="2"/>
        <v>0.14055087717041878</v>
      </c>
      <c r="U12" s="33">
        <f t="shared" si="2"/>
        <v>0.15689655072044809</v>
      </c>
      <c r="V12" s="33">
        <f t="shared" si="2"/>
        <v>0.11687608667115651</v>
      </c>
      <c r="W12" s="33">
        <f t="shared" si="2"/>
        <v>0.1803911407577331</v>
      </c>
      <c r="X12" s="33">
        <f t="shared" si="2"/>
        <v>5.3557452026134593E-3</v>
      </c>
      <c r="Y12" s="33">
        <f t="shared" si="2"/>
        <v>4.1757498334029051E-3</v>
      </c>
      <c r="Z12" s="33">
        <f t="shared" si="2"/>
        <v>5.1650955057117613E-3</v>
      </c>
      <c r="AA12" s="33">
        <f t="shared" si="2"/>
        <v>9.5722215402811175E-4</v>
      </c>
    </row>
    <row r="13" spans="1:32" x14ac:dyDescent="0.2">
      <c r="C13" s="17" t="s">
        <v>83</v>
      </c>
      <c r="D13" s="25">
        <f t="shared" ref="D13:AA13" si="3">(1+AVERAGE(INDEX(asset_rets_usd,,D$9)))^12-1</f>
        <v>4.1699999999999404E-2</v>
      </c>
      <c r="E13" s="25">
        <f t="shared" si="3"/>
        <v>4.8000000000001153E-2</v>
      </c>
      <c r="F13" s="25">
        <f t="shared" si="3"/>
        <v>5.1999999999998714E-2</v>
      </c>
      <c r="G13" s="25">
        <f t="shared" si="3"/>
        <v>5.0999999999999712E-2</v>
      </c>
      <c r="H13" s="25">
        <f t="shared" si="3"/>
        <v>5.4999999999999716E-2</v>
      </c>
      <c r="I13" s="25">
        <f t="shared" si="3"/>
        <v>2.731464580756926E-2</v>
      </c>
      <c r="J13" s="25">
        <f t="shared" si="3"/>
        <v>3.6879387932929442E-2</v>
      </c>
      <c r="K13" s="25">
        <f t="shared" si="3"/>
        <v>4.2948199628312533E-2</v>
      </c>
      <c r="L13" s="25">
        <f t="shared" si="3"/>
        <v>4.1047809101850907E-2</v>
      </c>
      <c r="M13" s="25">
        <f t="shared" si="3"/>
        <v>6.5682601958350295E-2</v>
      </c>
      <c r="N13" s="25">
        <f t="shared" si="3"/>
        <v>9.015884915287975E-2</v>
      </c>
      <c r="O13" s="25">
        <f t="shared" si="3"/>
        <v>7.0568392994616813E-2</v>
      </c>
      <c r="P13" s="25">
        <f t="shared" si="3"/>
        <v>9.6038034428495012E-2</v>
      </c>
      <c r="Q13" s="25">
        <f t="shared" si="3"/>
        <v>1.350511361714446E-2</v>
      </c>
      <c r="R13" s="25">
        <f t="shared" si="3"/>
        <v>2.4041529552318863E-2</v>
      </c>
      <c r="S13" s="25">
        <f t="shared" si="3"/>
        <v>3.5144378287591094E-2</v>
      </c>
      <c r="T13" s="25">
        <f t="shared" si="3"/>
        <v>7.4999999999999512E-2</v>
      </c>
      <c r="U13" s="25">
        <f t="shared" si="3"/>
        <v>7.2369138972561586E-2</v>
      </c>
      <c r="V13" s="25">
        <f t="shared" si="3"/>
        <v>7.1797946071989527E-2</v>
      </c>
      <c r="W13" s="25">
        <f t="shared" si="3"/>
        <v>7.2667683624241031E-2</v>
      </c>
      <c r="X13" s="25">
        <f t="shared" si="3"/>
        <v>4.1699999999999404E-2</v>
      </c>
      <c r="Y13" s="25">
        <f t="shared" si="3"/>
        <v>2.7315571666017835E-2</v>
      </c>
      <c r="Z13" s="25">
        <f t="shared" si="3"/>
        <v>4.1029058214785197E-2</v>
      </c>
      <c r="AA13" s="25">
        <f t="shared" si="3"/>
        <v>1.3495724077857263E-2</v>
      </c>
    </row>
    <row r="14" spans="1:32" x14ac:dyDescent="0.2">
      <c r="C14" s="17"/>
      <c r="D14" s="33">
        <f t="shared" ref="D14:AA14" si="4">_xlfn.STDEV.S(INDEX(asset_rets_usd,,D$9))*SQRT(12)</f>
        <v>5.7895350498949677E-3</v>
      </c>
      <c r="E14" s="33">
        <f t="shared" si="4"/>
        <v>1.3535687249572038E-2</v>
      </c>
      <c r="F14" s="33">
        <f t="shared" si="4"/>
        <v>2.9940928925907734E-2</v>
      </c>
      <c r="G14" s="33">
        <f t="shared" si="4"/>
        <v>1.8040996164024825E-2</v>
      </c>
      <c r="H14" s="33">
        <f t="shared" si="4"/>
        <v>3.6321706550231057E-2</v>
      </c>
      <c r="I14" s="33">
        <f t="shared" si="4"/>
        <v>7.5264818978930531E-2</v>
      </c>
      <c r="J14" s="33">
        <f t="shared" si="4"/>
        <v>7.5488947897547357E-2</v>
      </c>
      <c r="K14" s="33">
        <f t="shared" si="4"/>
        <v>7.7162810466336815E-2</v>
      </c>
      <c r="L14" s="33">
        <f t="shared" si="4"/>
        <v>8.0397837367025965E-2</v>
      </c>
      <c r="M14" s="33">
        <f t="shared" si="4"/>
        <v>8.2358576477018414E-2</v>
      </c>
      <c r="N14" s="33">
        <f t="shared" si="4"/>
        <v>8.7303847952279065E-2</v>
      </c>
      <c r="O14" s="33">
        <f t="shared" si="4"/>
        <v>8.9140255457674761E-2</v>
      </c>
      <c r="P14" s="33">
        <f t="shared" si="4"/>
        <v>0.10081370263538139</v>
      </c>
      <c r="Q14" s="33">
        <f t="shared" si="4"/>
        <v>9.2549107655787013E-2</v>
      </c>
      <c r="R14" s="33">
        <f t="shared" si="4"/>
        <v>9.3074446129880181E-2</v>
      </c>
      <c r="S14" s="33">
        <f t="shared" si="4"/>
        <v>9.4560258620911691E-2</v>
      </c>
      <c r="T14" s="33">
        <f t="shared" si="4"/>
        <v>0.14055087717041864</v>
      </c>
      <c r="U14" s="33">
        <f t="shared" si="4"/>
        <v>0.18661881607151382</v>
      </c>
      <c r="V14" s="33">
        <f t="shared" si="4"/>
        <v>0.15262321662505351</v>
      </c>
      <c r="W14" s="33">
        <f t="shared" si="4"/>
        <v>0.16539083667470864</v>
      </c>
      <c r="X14" s="33">
        <f t="shared" si="4"/>
        <v>5.3557452026134827E-3</v>
      </c>
      <c r="Y14" s="33">
        <f t="shared" si="4"/>
        <v>7.5264863804857807E-2</v>
      </c>
      <c r="Z14" s="33">
        <f t="shared" si="4"/>
        <v>8.0135330970916449E-2</v>
      </c>
      <c r="AA14" s="33">
        <f t="shared" si="4"/>
        <v>9.2441111301465775E-2</v>
      </c>
    </row>
    <row r="15" spans="1:32" x14ac:dyDescent="0.2">
      <c r="C15" s="17" t="s">
        <v>84</v>
      </c>
      <c r="D15" s="25">
        <f t="shared" ref="D15:AA15" si="5">(1+AVERAGE(INDEX(asset_rets_base,,D$9)))^12-1</f>
        <v>4.1699999999999404E-2</v>
      </c>
      <c r="E15" s="25">
        <f t="shared" si="5"/>
        <v>4.8000000000001153E-2</v>
      </c>
      <c r="F15" s="25">
        <f t="shared" si="5"/>
        <v>5.1999999999998714E-2</v>
      </c>
      <c r="G15" s="25">
        <f t="shared" si="5"/>
        <v>5.0999999999999712E-2</v>
      </c>
      <c r="H15" s="25">
        <f t="shared" si="5"/>
        <v>5.4999999999999716E-2</v>
      </c>
      <c r="I15" s="25">
        <f t="shared" si="5"/>
        <v>2.731464580756926E-2</v>
      </c>
      <c r="J15" s="25">
        <f t="shared" si="5"/>
        <v>3.6879387932929442E-2</v>
      </c>
      <c r="K15" s="25">
        <f t="shared" si="5"/>
        <v>4.2948199628312533E-2</v>
      </c>
      <c r="L15" s="25">
        <f t="shared" si="5"/>
        <v>4.1047809101850907E-2</v>
      </c>
      <c r="M15" s="25">
        <f t="shared" si="5"/>
        <v>6.5682601958350295E-2</v>
      </c>
      <c r="N15" s="25">
        <f t="shared" si="5"/>
        <v>9.015884915287975E-2</v>
      </c>
      <c r="O15" s="25">
        <f t="shared" si="5"/>
        <v>7.0568392994616813E-2</v>
      </c>
      <c r="P15" s="25">
        <f t="shared" si="5"/>
        <v>9.6038034428495012E-2</v>
      </c>
      <c r="Q15" s="25">
        <f t="shared" si="5"/>
        <v>1.350511361714446E-2</v>
      </c>
      <c r="R15" s="25">
        <f t="shared" si="5"/>
        <v>2.4041529552318863E-2</v>
      </c>
      <c r="S15" s="25">
        <f t="shared" si="5"/>
        <v>3.5144378287591094E-2</v>
      </c>
      <c r="T15" s="25">
        <f t="shared" si="5"/>
        <v>7.4999999999999512E-2</v>
      </c>
      <c r="U15" s="25">
        <f t="shared" si="5"/>
        <v>7.2369138972561586E-2</v>
      </c>
      <c r="V15" s="25">
        <f t="shared" si="5"/>
        <v>7.1797946071989527E-2</v>
      </c>
      <c r="W15" s="25">
        <f t="shared" si="5"/>
        <v>7.2667683624241031E-2</v>
      </c>
      <c r="X15" s="25">
        <f t="shared" si="5"/>
        <v>4.1699999999999404E-2</v>
      </c>
      <c r="Y15" s="25">
        <f t="shared" si="5"/>
        <v>2.7315571666017835E-2</v>
      </c>
      <c r="Z15" s="25">
        <f t="shared" si="5"/>
        <v>4.1029058214785197E-2</v>
      </c>
      <c r="AA15" s="25">
        <f t="shared" si="5"/>
        <v>1.3495724077857263E-2</v>
      </c>
    </row>
    <row r="16" spans="1:32" x14ac:dyDescent="0.2">
      <c r="C16" s="17"/>
      <c r="D16" s="33">
        <f t="shared" ref="D16:AA16" si="6">_xlfn.STDEV.S(INDEX(asset_rets_base,,D$9))*SQRT(12)</f>
        <v>5.7895350498949677E-3</v>
      </c>
      <c r="E16" s="33">
        <f t="shared" si="6"/>
        <v>1.3535687249572038E-2</v>
      </c>
      <c r="F16" s="33">
        <f t="shared" si="6"/>
        <v>2.9940928925907734E-2</v>
      </c>
      <c r="G16" s="33">
        <f t="shared" si="6"/>
        <v>1.8040996164024825E-2</v>
      </c>
      <c r="H16" s="33">
        <f t="shared" si="6"/>
        <v>3.6321706550231057E-2</v>
      </c>
      <c r="I16" s="33">
        <f t="shared" si="6"/>
        <v>7.5264818978930531E-2</v>
      </c>
      <c r="J16" s="33">
        <f t="shared" si="6"/>
        <v>7.5488947897547357E-2</v>
      </c>
      <c r="K16" s="33">
        <f t="shared" si="6"/>
        <v>7.7162810466336815E-2</v>
      </c>
      <c r="L16" s="33">
        <f t="shared" si="6"/>
        <v>8.0397837367025965E-2</v>
      </c>
      <c r="M16" s="33">
        <f t="shared" si="6"/>
        <v>8.2358576477018414E-2</v>
      </c>
      <c r="N16" s="33">
        <f t="shared" si="6"/>
        <v>8.7303847952279065E-2</v>
      </c>
      <c r="O16" s="33">
        <f t="shared" si="6"/>
        <v>8.9140255457674761E-2</v>
      </c>
      <c r="P16" s="33">
        <f t="shared" si="6"/>
        <v>0.10081370263538139</v>
      </c>
      <c r="Q16" s="33">
        <f t="shared" si="6"/>
        <v>9.2549107655787013E-2</v>
      </c>
      <c r="R16" s="33">
        <f t="shared" si="6"/>
        <v>9.3074446129880181E-2</v>
      </c>
      <c r="S16" s="33">
        <f t="shared" si="6"/>
        <v>9.4560258620911691E-2</v>
      </c>
      <c r="T16" s="33">
        <f t="shared" si="6"/>
        <v>0.14055087717041864</v>
      </c>
      <c r="U16" s="33">
        <f t="shared" si="6"/>
        <v>0.18661881607151382</v>
      </c>
      <c r="V16" s="33">
        <f t="shared" si="6"/>
        <v>0.15262321662505351</v>
      </c>
      <c r="W16" s="33">
        <f t="shared" si="6"/>
        <v>0.16539083667470864</v>
      </c>
      <c r="X16" s="33">
        <f t="shared" si="6"/>
        <v>5.3557452026134827E-3</v>
      </c>
      <c r="Y16" s="33">
        <f t="shared" si="6"/>
        <v>7.5264863804857807E-2</v>
      </c>
      <c r="Z16" s="33">
        <f t="shared" si="6"/>
        <v>8.0135330970916449E-2</v>
      </c>
      <c r="AA16" s="33">
        <f t="shared" si="6"/>
        <v>9.2441111301465775E-2</v>
      </c>
    </row>
    <row r="18" spans="1:35" s="19" customFormat="1" x14ac:dyDescent="0.2">
      <c r="D18" s="19">
        <v>1</v>
      </c>
      <c r="E18" s="19">
        <v>2</v>
      </c>
      <c r="F18" s="19">
        <v>3</v>
      </c>
      <c r="G18" s="19">
        <v>4</v>
      </c>
      <c r="H18" s="19">
        <v>5</v>
      </c>
      <c r="I18" s="19">
        <v>6</v>
      </c>
      <c r="J18" s="19">
        <v>7</v>
      </c>
      <c r="K18" s="19">
        <v>8</v>
      </c>
      <c r="L18" s="19">
        <v>9</v>
      </c>
      <c r="M18" s="19">
        <v>10</v>
      </c>
      <c r="N18" s="19">
        <v>11</v>
      </c>
      <c r="O18" s="19">
        <v>12</v>
      </c>
      <c r="P18" s="19">
        <v>13</v>
      </c>
      <c r="Q18" s="19">
        <v>14</v>
      </c>
      <c r="R18" s="19">
        <v>15</v>
      </c>
      <c r="S18" s="19">
        <v>16</v>
      </c>
      <c r="T18" s="19">
        <v>17</v>
      </c>
      <c r="U18" s="19">
        <v>18</v>
      </c>
      <c r="V18" s="19">
        <v>19</v>
      </c>
      <c r="W18" s="19">
        <v>20</v>
      </c>
      <c r="X18" s="19">
        <v>21</v>
      </c>
      <c r="Y18" s="19">
        <v>22</v>
      </c>
      <c r="Z18" s="19">
        <v>23</v>
      </c>
      <c r="AA18" s="19">
        <v>24</v>
      </c>
      <c r="AB18" s="1"/>
    </row>
    <row r="19" spans="1:35" x14ac:dyDescent="0.2">
      <c r="C19" s="14" t="s">
        <v>85</v>
      </c>
      <c r="D19" s="14" t="str">
        <f t="array" ref="D19:AA19">asset_names</f>
        <v>US.GOVT.01</v>
      </c>
      <c r="E19" s="14" t="str">
        <v>US.GOVT.13</v>
      </c>
      <c r="F19" s="14" t="str">
        <v>US.GOVT.35</v>
      </c>
      <c r="G19" s="14" t="str">
        <v>US.CORP.13</v>
      </c>
      <c r="H19" s="14" t="str">
        <v>US.CORP.35</v>
      </c>
      <c r="I19" s="14" t="str">
        <v>DE.GOVT.01</v>
      </c>
      <c r="J19" s="14" t="str">
        <v>DE.GOVT.13</v>
      </c>
      <c r="K19" s="14" t="str">
        <v>DE.GOVT.35</v>
      </c>
      <c r="L19" s="14" t="str">
        <v>UK.GOVT.01</v>
      </c>
      <c r="M19" s="14" t="str">
        <v>UK.GOVT.13</v>
      </c>
      <c r="N19" s="14" t="str">
        <v>UK.GOVT.35</v>
      </c>
      <c r="O19" s="14" t="str">
        <v>UK.CORP.13</v>
      </c>
      <c r="P19" s="14" t="str">
        <v>UK.CORP.35</v>
      </c>
      <c r="Q19" s="14" t="str">
        <v>JP.GOVT.01</v>
      </c>
      <c r="R19" s="14" t="str">
        <v>JP.GOVT.13</v>
      </c>
      <c r="S19" s="14" t="str">
        <v>JP.GOVT.35</v>
      </c>
      <c r="T19" s="14" t="str">
        <v>US.EQ</v>
      </c>
      <c r="U19" s="14" t="str">
        <v>EU.EQ</v>
      </c>
      <c r="V19" s="14" t="str">
        <v>UK.EQ</v>
      </c>
      <c r="W19" s="14" t="str">
        <v>JP.EQ</v>
      </c>
      <c r="X19" s="14" t="str">
        <v>USD.FWD</v>
      </c>
      <c r="Y19" s="14" t="str">
        <v>EUR.FWD</v>
      </c>
      <c r="Z19" s="14" t="str">
        <v>GBP.FWD</v>
      </c>
      <c r="AA19" s="14" t="str">
        <v>JPY.FWD</v>
      </c>
      <c r="AB19" s="58" t="s">
        <v>121</v>
      </c>
      <c r="AC19" s="59" t="s">
        <v>99</v>
      </c>
      <c r="AD19" s="59" t="s">
        <v>111</v>
      </c>
      <c r="AE19" s="59" t="s">
        <v>100</v>
      </c>
      <c r="AF19" s="59" t="s">
        <v>111</v>
      </c>
      <c r="AG19" s="59" t="s">
        <v>98</v>
      </c>
    </row>
    <row r="20" spans="1:35" x14ac:dyDescent="0.2">
      <c r="A20" s="39" t="str">
        <f t="shared" ref="A20:A26" si="7">IF($AG20,"","ERROR")</f>
        <v/>
      </c>
      <c r="B20" s="19">
        <v>1</v>
      </c>
      <c r="C20" s="31" t="s">
        <v>88</v>
      </c>
      <c r="D20" s="30">
        <v>0</v>
      </c>
      <c r="E20" s="30">
        <v>1</v>
      </c>
      <c r="F20" s="30">
        <v>0</v>
      </c>
      <c r="G20" s="30">
        <v>0</v>
      </c>
      <c r="H20" s="30">
        <v>0</v>
      </c>
      <c r="I20" s="30">
        <v>0</v>
      </c>
      <c r="J20" s="30">
        <v>0</v>
      </c>
      <c r="K20" s="30">
        <v>0</v>
      </c>
      <c r="L20" s="30">
        <v>0</v>
      </c>
      <c r="M20" s="30">
        <v>0</v>
      </c>
      <c r="N20" s="30">
        <v>0</v>
      </c>
      <c r="O20" s="30">
        <v>0</v>
      </c>
      <c r="P20" s="30">
        <v>0</v>
      </c>
      <c r="Q20" s="30">
        <v>0</v>
      </c>
      <c r="R20" s="30">
        <v>0</v>
      </c>
      <c r="S20" s="30">
        <v>0</v>
      </c>
      <c r="T20" s="30">
        <v>0</v>
      </c>
      <c r="U20" s="30">
        <v>0</v>
      </c>
      <c r="V20" s="30">
        <v>0</v>
      </c>
      <c r="W20" s="30">
        <v>0</v>
      </c>
      <c r="X20" s="32">
        <v>0</v>
      </c>
      <c r="Y20" s="32">
        <v>0</v>
      </c>
      <c r="Z20" s="32">
        <v>0</v>
      </c>
      <c r="AA20" s="32">
        <v>0</v>
      </c>
      <c r="AB20" s="58" t="str">
        <f>C20</f>
        <v>bench</v>
      </c>
      <c r="AC20" s="60">
        <f t="shared" ref="AC20:AC26" si="8">SUM(D20:AA20)</f>
        <v>1</v>
      </c>
      <c r="AD20" s="60">
        <v>1</v>
      </c>
      <c r="AE20" s="60">
        <f t="shared" ref="AE20:AE26" si="9">SUM(X20:AA20)</f>
        <v>0</v>
      </c>
      <c r="AF20" s="61">
        <v>0</v>
      </c>
      <c r="AG20" s="52">
        <f>IF(AND(ROUND(AC20,4)=AD20,AE20=AF20),1,0)</f>
        <v>1</v>
      </c>
    </row>
    <row r="21" spans="1:35" x14ac:dyDescent="0.2">
      <c r="A21" s="39" t="str">
        <f t="shared" si="7"/>
        <v/>
      </c>
      <c r="B21" s="19">
        <v>2</v>
      </c>
      <c r="C21" s="31" t="s">
        <v>86</v>
      </c>
      <c r="D21" s="30">
        <v>0</v>
      </c>
      <c r="E21" s="30">
        <v>1</v>
      </c>
      <c r="F21" s="30">
        <v>0</v>
      </c>
      <c r="G21" s="30">
        <v>0</v>
      </c>
      <c r="H21" s="30">
        <v>0</v>
      </c>
      <c r="I21" s="30">
        <v>0</v>
      </c>
      <c r="J21" s="30">
        <v>0</v>
      </c>
      <c r="K21" s="30">
        <v>0</v>
      </c>
      <c r="L21" s="30">
        <v>0</v>
      </c>
      <c r="M21" s="30">
        <v>0</v>
      </c>
      <c r="N21" s="30">
        <v>0</v>
      </c>
      <c r="O21" s="30">
        <v>0</v>
      </c>
      <c r="P21" s="30">
        <v>0</v>
      </c>
      <c r="Q21" s="30">
        <v>0</v>
      </c>
      <c r="R21" s="30">
        <v>0</v>
      </c>
      <c r="S21" s="30">
        <v>0</v>
      </c>
      <c r="T21" s="30">
        <v>0</v>
      </c>
      <c r="U21" s="30">
        <v>0</v>
      </c>
      <c r="V21" s="30">
        <v>0</v>
      </c>
      <c r="W21" s="30">
        <v>0</v>
      </c>
      <c r="X21" s="32">
        <v>0</v>
      </c>
      <c r="Y21" s="32">
        <v>0</v>
      </c>
      <c r="Z21" s="32">
        <v>0</v>
      </c>
      <c r="AA21" s="32">
        <v>0</v>
      </c>
      <c r="AB21" s="58" t="str">
        <f t="shared" ref="AB21:AB26" si="10">C21</f>
        <v>a</v>
      </c>
      <c r="AC21" s="60">
        <f t="shared" si="8"/>
        <v>1</v>
      </c>
      <c r="AD21" s="60">
        <v>1</v>
      </c>
      <c r="AE21" s="60">
        <f t="shared" si="9"/>
        <v>0</v>
      </c>
      <c r="AF21" s="61">
        <v>0</v>
      </c>
      <c r="AG21" s="52">
        <f t="shared" ref="AG21:AG26" si="11">IF(AND(ROUND(AC21,4)=AD21,AE21=AF21),1,0)</f>
        <v>1</v>
      </c>
    </row>
    <row r="22" spans="1:35" x14ac:dyDescent="0.2">
      <c r="A22" s="39" t="str">
        <f t="shared" si="7"/>
        <v/>
      </c>
      <c r="B22" s="19">
        <v>3</v>
      </c>
      <c r="C22" s="31" t="s">
        <v>87</v>
      </c>
      <c r="D22" s="30">
        <v>0</v>
      </c>
      <c r="E22" s="30">
        <v>1</v>
      </c>
      <c r="F22" s="30">
        <v>0</v>
      </c>
      <c r="G22" s="30">
        <v>0</v>
      </c>
      <c r="H22" s="30">
        <v>0</v>
      </c>
      <c r="I22" s="30">
        <v>0</v>
      </c>
      <c r="J22" s="30">
        <v>0</v>
      </c>
      <c r="K22" s="30">
        <v>0</v>
      </c>
      <c r="L22" s="30">
        <v>0</v>
      </c>
      <c r="M22" s="30">
        <v>0</v>
      </c>
      <c r="N22" s="30">
        <v>0</v>
      </c>
      <c r="O22" s="30">
        <v>0</v>
      </c>
      <c r="P22" s="30">
        <v>0</v>
      </c>
      <c r="Q22" s="30">
        <v>0</v>
      </c>
      <c r="R22" s="30">
        <v>0</v>
      </c>
      <c r="S22" s="30">
        <v>0</v>
      </c>
      <c r="T22" s="30">
        <v>0</v>
      </c>
      <c r="U22" s="30">
        <v>0</v>
      </c>
      <c r="V22" s="30">
        <v>0</v>
      </c>
      <c r="W22" s="30">
        <v>0</v>
      </c>
      <c r="X22" s="32">
        <v>0</v>
      </c>
      <c r="Y22" s="32">
        <v>0</v>
      </c>
      <c r="Z22" s="32">
        <v>0</v>
      </c>
      <c r="AA22" s="32">
        <v>0</v>
      </c>
      <c r="AB22" s="58" t="str">
        <f t="shared" si="10"/>
        <v>b</v>
      </c>
      <c r="AC22" s="60">
        <f t="shared" si="8"/>
        <v>1</v>
      </c>
      <c r="AD22" s="60">
        <v>1</v>
      </c>
      <c r="AE22" s="60">
        <f t="shared" si="9"/>
        <v>0</v>
      </c>
      <c r="AF22" s="61">
        <v>0</v>
      </c>
      <c r="AG22" s="52">
        <f t="shared" si="11"/>
        <v>1</v>
      </c>
    </row>
    <row r="23" spans="1:35" x14ac:dyDescent="0.2">
      <c r="A23" s="39" t="str">
        <f t="shared" si="7"/>
        <v/>
      </c>
      <c r="B23" s="19">
        <v>4</v>
      </c>
      <c r="C23" s="31" t="s">
        <v>113</v>
      </c>
      <c r="D23" s="37">
        <f t="shared" ref="D23:AA23" si="12">D21-D$20</f>
        <v>0</v>
      </c>
      <c r="E23" s="37">
        <f t="shared" si="12"/>
        <v>0</v>
      </c>
      <c r="F23" s="37">
        <f t="shared" si="12"/>
        <v>0</v>
      </c>
      <c r="G23" s="37">
        <f t="shared" si="12"/>
        <v>0</v>
      </c>
      <c r="H23" s="37">
        <f t="shared" si="12"/>
        <v>0</v>
      </c>
      <c r="I23" s="37">
        <f t="shared" si="12"/>
        <v>0</v>
      </c>
      <c r="J23" s="37">
        <f t="shared" si="12"/>
        <v>0</v>
      </c>
      <c r="K23" s="37">
        <f t="shared" si="12"/>
        <v>0</v>
      </c>
      <c r="L23" s="37">
        <f t="shared" si="12"/>
        <v>0</v>
      </c>
      <c r="M23" s="37">
        <f t="shared" si="12"/>
        <v>0</v>
      </c>
      <c r="N23" s="37">
        <f t="shared" si="12"/>
        <v>0</v>
      </c>
      <c r="O23" s="37">
        <f t="shared" si="12"/>
        <v>0</v>
      </c>
      <c r="P23" s="37">
        <f t="shared" si="12"/>
        <v>0</v>
      </c>
      <c r="Q23" s="37">
        <f t="shared" si="12"/>
        <v>0</v>
      </c>
      <c r="R23" s="37">
        <f t="shared" si="12"/>
        <v>0</v>
      </c>
      <c r="S23" s="37">
        <f t="shared" si="12"/>
        <v>0</v>
      </c>
      <c r="T23" s="37">
        <f t="shared" si="12"/>
        <v>0</v>
      </c>
      <c r="U23" s="37">
        <f t="shared" si="12"/>
        <v>0</v>
      </c>
      <c r="V23" s="37">
        <f t="shared" si="12"/>
        <v>0</v>
      </c>
      <c r="W23" s="37">
        <f t="shared" si="12"/>
        <v>0</v>
      </c>
      <c r="X23" s="37">
        <f t="shared" si="12"/>
        <v>0</v>
      </c>
      <c r="Y23" s="37">
        <f t="shared" si="12"/>
        <v>0</v>
      </c>
      <c r="Z23" s="37">
        <f t="shared" si="12"/>
        <v>0</v>
      </c>
      <c r="AA23" s="37">
        <f t="shared" si="12"/>
        <v>0</v>
      </c>
      <c r="AB23" s="58" t="str">
        <f t="shared" si="10"/>
        <v>x_a</v>
      </c>
      <c r="AC23" s="60">
        <f t="shared" si="8"/>
        <v>0</v>
      </c>
      <c r="AD23" s="60">
        <v>0</v>
      </c>
      <c r="AE23" s="60">
        <f t="shared" si="9"/>
        <v>0</v>
      </c>
      <c r="AF23" s="61">
        <v>0</v>
      </c>
      <c r="AG23" s="52">
        <f t="shared" si="11"/>
        <v>1</v>
      </c>
      <c r="AI23" s="38"/>
    </row>
    <row r="24" spans="1:35" x14ac:dyDescent="0.2">
      <c r="A24" s="39" t="str">
        <f t="shared" si="7"/>
        <v/>
      </c>
      <c r="B24" s="19">
        <v>5</v>
      </c>
      <c r="C24" s="31" t="s">
        <v>114</v>
      </c>
      <c r="D24" s="37">
        <f t="shared" ref="D24:AA24" si="13">D22-D$20</f>
        <v>0</v>
      </c>
      <c r="E24" s="37">
        <f t="shared" si="13"/>
        <v>0</v>
      </c>
      <c r="F24" s="37">
        <f t="shared" si="13"/>
        <v>0</v>
      </c>
      <c r="G24" s="37">
        <f t="shared" si="13"/>
        <v>0</v>
      </c>
      <c r="H24" s="37">
        <f t="shared" si="13"/>
        <v>0</v>
      </c>
      <c r="I24" s="37">
        <f t="shared" si="13"/>
        <v>0</v>
      </c>
      <c r="J24" s="37">
        <f t="shared" si="13"/>
        <v>0</v>
      </c>
      <c r="K24" s="37">
        <f t="shared" si="13"/>
        <v>0</v>
      </c>
      <c r="L24" s="37">
        <f t="shared" si="13"/>
        <v>0</v>
      </c>
      <c r="M24" s="37">
        <f t="shared" si="13"/>
        <v>0</v>
      </c>
      <c r="N24" s="37">
        <f t="shared" si="13"/>
        <v>0</v>
      </c>
      <c r="O24" s="37">
        <f t="shared" si="13"/>
        <v>0</v>
      </c>
      <c r="P24" s="37">
        <f t="shared" si="13"/>
        <v>0</v>
      </c>
      <c r="Q24" s="37">
        <f t="shared" si="13"/>
        <v>0</v>
      </c>
      <c r="R24" s="37">
        <f t="shared" si="13"/>
        <v>0</v>
      </c>
      <c r="S24" s="37">
        <f t="shared" si="13"/>
        <v>0</v>
      </c>
      <c r="T24" s="37">
        <f t="shared" si="13"/>
        <v>0</v>
      </c>
      <c r="U24" s="37">
        <f t="shared" si="13"/>
        <v>0</v>
      </c>
      <c r="V24" s="37">
        <f t="shared" si="13"/>
        <v>0</v>
      </c>
      <c r="W24" s="37">
        <f t="shared" si="13"/>
        <v>0</v>
      </c>
      <c r="X24" s="37">
        <f t="shared" si="13"/>
        <v>0</v>
      </c>
      <c r="Y24" s="37">
        <f t="shared" si="13"/>
        <v>0</v>
      </c>
      <c r="Z24" s="37">
        <f t="shared" si="13"/>
        <v>0</v>
      </c>
      <c r="AA24" s="37">
        <f t="shared" si="13"/>
        <v>0</v>
      </c>
      <c r="AB24" s="58" t="str">
        <f t="shared" si="10"/>
        <v>x_b</v>
      </c>
      <c r="AC24" s="60">
        <f t="shared" si="8"/>
        <v>0</v>
      </c>
      <c r="AD24" s="60">
        <v>0</v>
      </c>
      <c r="AE24" s="60">
        <f t="shared" si="9"/>
        <v>0</v>
      </c>
      <c r="AF24" s="61">
        <v>0</v>
      </c>
      <c r="AG24" s="52">
        <f t="shared" si="11"/>
        <v>1</v>
      </c>
    </row>
    <row r="25" spans="1:35" x14ac:dyDescent="0.2">
      <c r="A25" s="39" t="str">
        <f t="shared" si="7"/>
        <v/>
      </c>
      <c r="B25" s="19">
        <v>6</v>
      </c>
      <c r="C25" s="31" t="s">
        <v>110</v>
      </c>
      <c r="D25" s="28">
        <v>0</v>
      </c>
      <c r="E25" s="28">
        <v>1</v>
      </c>
      <c r="F25" s="28">
        <v>0</v>
      </c>
      <c r="G25" s="28">
        <v>0</v>
      </c>
      <c r="H25" s="28">
        <v>0</v>
      </c>
      <c r="I25" s="28">
        <v>0</v>
      </c>
      <c r="J25" s="28">
        <v>0</v>
      </c>
      <c r="K25" s="28">
        <v>0</v>
      </c>
      <c r="L25" s="28">
        <v>0</v>
      </c>
      <c r="M25" s="28">
        <v>0</v>
      </c>
      <c r="N25" s="28">
        <v>0</v>
      </c>
      <c r="O25" s="28">
        <v>0</v>
      </c>
      <c r="P25" s="28">
        <v>0</v>
      </c>
      <c r="Q25" s="28">
        <v>0</v>
      </c>
      <c r="R25" s="28">
        <v>0</v>
      </c>
      <c r="S25" s="28">
        <v>0</v>
      </c>
      <c r="T25" s="28">
        <v>0</v>
      </c>
      <c r="U25" s="28">
        <v>0</v>
      </c>
      <c r="V25" s="28">
        <v>0</v>
      </c>
      <c r="W25" s="28">
        <v>0</v>
      </c>
      <c r="X25" s="40">
        <v>0</v>
      </c>
      <c r="Y25" s="40">
        <v>0</v>
      </c>
      <c r="Z25" s="40">
        <v>0</v>
      </c>
      <c r="AA25" s="40">
        <v>0</v>
      </c>
      <c r="AB25" s="58" t="str">
        <f t="shared" si="10"/>
        <v>opt</v>
      </c>
      <c r="AC25" s="60">
        <f t="shared" si="8"/>
        <v>1</v>
      </c>
      <c r="AD25" s="60">
        <v>1</v>
      </c>
      <c r="AE25" s="60">
        <f t="shared" si="9"/>
        <v>0</v>
      </c>
      <c r="AF25" s="61">
        <v>0</v>
      </c>
      <c r="AG25" s="52">
        <f t="shared" si="11"/>
        <v>1</v>
      </c>
    </row>
    <row r="26" spans="1:35" x14ac:dyDescent="0.2">
      <c r="A26" s="39" t="str">
        <f t="shared" si="7"/>
        <v/>
      </c>
      <c r="B26" s="19">
        <v>7</v>
      </c>
      <c r="C26" s="31" t="s">
        <v>112</v>
      </c>
      <c r="D26" s="41">
        <f t="shared" ref="D26:K26" si="14">D25-D20</f>
        <v>0</v>
      </c>
      <c r="E26" s="41">
        <f t="shared" si="14"/>
        <v>0</v>
      </c>
      <c r="F26" s="41">
        <f t="shared" si="14"/>
        <v>0</v>
      </c>
      <c r="G26" s="41">
        <f t="shared" si="14"/>
        <v>0</v>
      </c>
      <c r="H26" s="41">
        <f t="shared" si="14"/>
        <v>0</v>
      </c>
      <c r="I26" s="41">
        <f t="shared" si="14"/>
        <v>0</v>
      </c>
      <c r="J26" s="41">
        <f t="shared" si="14"/>
        <v>0</v>
      </c>
      <c r="K26" s="41">
        <f t="shared" si="14"/>
        <v>0</v>
      </c>
      <c r="L26" s="41">
        <f>L25-L20</f>
        <v>0</v>
      </c>
      <c r="M26" s="41">
        <f t="shared" ref="M26:AA26" si="15">M25-M20</f>
        <v>0</v>
      </c>
      <c r="N26" s="41">
        <f t="shared" si="15"/>
        <v>0</v>
      </c>
      <c r="O26" s="41">
        <f t="shared" si="15"/>
        <v>0</v>
      </c>
      <c r="P26" s="41">
        <f t="shared" si="15"/>
        <v>0</v>
      </c>
      <c r="Q26" s="41">
        <f t="shared" si="15"/>
        <v>0</v>
      </c>
      <c r="R26" s="41">
        <f t="shared" si="15"/>
        <v>0</v>
      </c>
      <c r="S26" s="41">
        <f t="shared" si="15"/>
        <v>0</v>
      </c>
      <c r="T26" s="41">
        <f t="shared" si="15"/>
        <v>0</v>
      </c>
      <c r="U26" s="41">
        <f t="shared" si="15"/>
        <v>0</v>
      </c>
      <c r="V26" s="41">
        <f t="shared" si="15"/>
        <v>0</v>
      </c>
      <c r="W26" s="41">
        <f t="shared" si="15"/>
        <v>0</v>
      </c>
      <c r="X26" s="41">
        <f t="shared" si="15"/>
        <v>0</v>
      </c>
      <c r="Y26" s="41">
        <f t="shared" si="15"/>
        <v>0</v>
      </c>
      <c r="Z26" s="41">
        <f t="shared" si="15"/>
        <v>0</v>
      </c>
      <c r="AA26" s="41">
        <f t="shared" si="15"/>
        <v>0</v>
      </c>
      <c r="AB26" s="58" t="str">
        <f t="shared" si="10"/>
        <v>x_opt</v>
      </c>
      <c r="AC26" s="60">
        <f t="shared" si="8"/>
        <v>0</v>
      </c>
      <c r="AD26" s="60">
        <v>0</v>
      </c>
      <c r="AE26" s="60">
        <f t="shared" si="9"/>
        <v>0</v>
      </c>
      <c r="AF26" s="61">
        <v>0</v>
      </c>
      <c r="AG26" s="52">
        <f t="shared" si="11"/>
        <v>1</v>
      </c>
    </row>
    <row r="27" spans="1:35" x14ac:dyDescent="0.2">
      <c r="E27" s="67">
        <v>0.06</v>
      </c>
      <c r="F27" s="67">
        <v>7.4999999999999997E-3</v>
      </c>
      <c r="G27" s="67">
        <v>5.5E-2</v>
      </c>
    </row>
    <row r="28" spans="1:35" x14ac:dyDescent="0.2">
      <c r="C28" s="6" t="s">
        <v>78</v>
      </c>
      <c r="D28" s="5" t="str">
        <f t="array" ref="D28:G28">fx_names</f>
        <v>USD</v>
      </c>
      <c r="E28" s="5" t="str">
        <v>EUR</v>
      </c>
      <c r="F28" s="5" t="str">
        <v>GBP</v>
      </c>
      <c r="G28" s="5" t="str">
        <v>JPY</v>
      </c>
      <c r="J28" s="19">
        <v>1</v>
      </c>
      <c r="K28" s="19">
        <v>2</v>
      </c>
      <c r="L28" s="19">
        <v>3</v>
      </c>
      <c r="M28" s="19">
        <v>4</v>
      </c>
      <c r="N28" s="19">
        <v>5</v>
      </c>
      <c r="Q28" s="1">
        <v>6</v>
      </c>
      <c r="R28" s="1">
        <v>7</v>
      </c>
    </row>
    <row r="29" spans="1:35" x14ac:dyDescent="0.2">
      <c r="C29" s="5" t="s">
        <v>104</v>
      </c>
      <c r="D29" s="25" cm="1">
        <f t="array" ref="D29:G29">hist_mean_fx</f>
        <v>0</v>
      </c>
      <c r="E29" s="25">
        <v>-8.3140330169023668E-3</v>
      </c>
      <c r="F29" s="25">
        <v>-7.5656271840605083E-3</v>
      </c>
      <c r="G29" s="25">
        <v>-4.242715020287291E-2</v>
      </c>
      <c r="I29" s="14"/>
      <c r="J29" s="13" t="str">
        <f t="array" ref="J29:N29">TRANSPOSE(port_names)</f>
        <v>bench</v>
      </c>
      <c r="K29" s="13" t="str">
        <v>a</v>
      </c>
      <c r="L29" s="13" t="str">
        <v>b</v>
      </c>
      <c r="M29" s="13" t="str">
        <v>x_a</v>
      </c>
      <c r="N29" s="13" t="str">
        <v>x_b</v>
      </c>
      <c r="O29" s="14"/>
      <c r="P29" s="12"/>
      <c r="Q29" s="12" t="s">
        <v>110</v>
      </c>
      <c r="R29" s="12" t="s">
        <v>112</v>
      </c>
      <c r="S29" s="12"/>
    </row>
    <row r="30" spans="1:35" x14ac:dyDescent="0.2">
      <c r="C30" s="5" t="s">
        <v>77</v>
      </c>
      <c r="D30" s="27">
        <f>D29</f>
        <v>0</v>
      </c>
      <c r="E30" s="27">
        <v>0</v>
      </c>
      <c r="F30" s="27">
        <v>0</v>
      </c>
      <c r="G30" s="27">
        <v>0</v>
      </c>
      <c r="I30" s="14" t="s">
        <v>78</v>
      </c>
      <c r="J30" s="18">
        <f>(1+AVERAGE(INDEX(port_rets,,J$28)))^12-1</f>
        <v>4.8000000000001153E-2</v>
      </c>
      <c r="K30" s="18">
        <f>(1+AVERAGE(INDEX(port_rets,,K$28)))^12-1</f>
        <v>4.8000000000001153E-2</v>
      </c>
      <c r="L30" s="18">
        <f>(1+AVERAGE(INDEX(port_rets,,L$28)))^12-1</f>
        <v>4.8000000000001153E-2</v>
      </c>
      <c r="M30" s="24">
        <f>(1+AVERAGE(INDEX(port_rets,,M$28)))^12-1</f>
        <v>0</v>
      </c>
      <c r="N30" s="24">
        <f>(1+AVERAGE(INDEX(port_rets,,N$28)))^12-1</f>
        <v>0</v>
      </c>
      <c r="O30" s="14" t="s">
        <v>90</v>
      </c>
      <c r="P30" s="12" t="s">
        <v>78</v>
      </c>
      <c r="Q30" s="18">
        <f>(1+AVERAGE(INDEX(port_rets,,Q$28)))^12-1</f>
        <v>4.8000000000001153E-2</v>
      </c>
      <c r="R30" s="24">
        <f>(1+AVERAGE(INDEX(port_rets,,R$28)))^12-1</f>
        <v>0</v>
      </c>
      <c r="S30" s="12" t="s">
        <v>90</v>
      </c>
    </row>
    <row r="31" spans="1:35" x14ac:dyDescent="0.2">
      <c r="D31" s="26">
        <f>(1+D30)^(1/12)-1</f>
        <v>0</v>
      </c>
      <c r="E31" s="26">
        <f t="shared" ref="E31" si="16">(1+E30)^(1/12)-1</f>
        <v>0</v>
      </c>
      <c r="F31" s="26">
        <f t="shared" ref="F31" si="17">(1+F30)^(1/12)-1</f>
        <v>0</v>
      </c>
      <c r="G31" s="26">
        <f t="shared" ref="G31" si="18">(1+G30)^(1/12)-1</f>
        <v>0</v>
      </c>
      <c r="I31" s="14" t="s">
        <v>89</v>
      </c>
      <c r="J31" s="18">
        <f>_xlfn.STDEV.S(INDEX(port_rets,,J$28))*SQRT(12)</f>
        <v>1.3535687249572038E-2</v>
      </c>
      <c r="K31" s="18">
        <f>_xlfn.STDEV.S(INDEX(port_rets,,K$28))*SQRT(12)</f>
        <v>1.3535687249572038E-2</v>
      </c>
      <c r="L31" s="18">
        <f>_xlfn.STDEV.S(INDEX(port_rets,,L$28))*SQRT(12)</f>
        <v>1.3535687249572038E-2</v>
      </c>
      <c r="M31" s="24">
        <f>_xlfn.STDEV.S(INDEX(port_rets,,M$28))*SQRT(12)</f>
        <v>0</v>
      </c>
      <c r="N31" s="24">
        <f>_xlfn.STDEV.S(INDEX(port_rets,,N$28))*SQRT(12)</f>
        <v>0</v>
      </c>
      <c r="O31" s="14" t="s">
        <v>91</v>
      </c>
      <c r="P31" s="12" t="s">
        <v>89</v>
      </c>
      <c r="Q31" s="18">
        <f>_xlfn.STDEV.S(INDEX(port_rets,,Q$28))*SQRT(12)</f>
        <v>1.3535687249572038E-2</v>
      </c>
      <c r="R31" s="24">
        <f>_xlfn.STDEV.S(INDEX(port_rets,,R$28))*SQRT(12)</f>
        <v>0</v>
      </c>
      <c r="S31" s="12" t="s">
        <v>91</v>
      </c>
    </row>
    <row r="33" spans="1:32" x14ac:dyDescent="0.2">
      <c r="D33" s="29" t="s">
        <v>80</v>
      </c>
      <c r="E33" s="5"/>
      <c r="F33" s="5"/>
      <c r="G33" s="5"/>
    </row>
    <row r="34" spans="1:32" x14ac:dyDescent="0.2">
      <c r="D34" s="5" t="str">
        <f t="array" ref="D34:G34">fx_names</f>
        <v>USD</v>
      </c>
      <c r="E34" s="5" t="str">
        <v>EUR</v>
      </c>
      <c r="F34" s="5" t="str">
        <v>GBP</v>
      </c>
      <c r="G34" s="5" t="str">
        <v>JPY</v>
      </c>
    </row>
    <row r="35" spans="1:32" x14ac:dyDescent="0.2">
      <c r="D35" s="28">
        <v>1</v>
      </c>
      <c r="E35" s="28">
        <v>0</v>
      </c>
      <c r="F35" s="28">
        <v>0</v>
      </c>
      <c r="G35" s="28">
        <v>0</v>
      </c>
    </row>
    <row r="37" spans="1:32" x14ac:dyDescent="0.2">
      <c r="A37" s="1" t="s">
        <v>85</v>
      </c>
      <c r="C37" s="8" t="str" cm="1">
        <f t="array" ref="C37">INDEX(C20:C26,port_ix,1)</f>
        <v>opt</v>
      </c>
      <c r="D37" s="48"/>
      <c r="E37" s="48"/>
      <c r="F37" s="48"/>
      <c r="G37" s="48"/>
      <c r="H37" s="48"/>
      <c r="I37" s="48"/>
      <c r="J37" s="48"/>
      <c r="K37" s="48"/>
      <c r="L37" s="48"/>
      <c r="M37" s="48"/>
      <c r="N37" s="48"/>
      <c r="O37" s="48"/>
      <c r="P37" s="48"/>
      <c r="Q37" s="48"/>
      <c r="R37" s="48"/>
      <c r="S37" s="48"/>
      <c r="T37" s="48"/>
      <c r="U37" s="48"/>
      <c r="V37" s="48"/>
      <c r="W37" s="48"/>
      <c r="X37" s="48"/>
      <c r="Y37" s="48"/>
      <c r="Z37" s="48"/>
      <c r="AA37" s="48"/>
    </row>
    <row r="38" spans="1:32" x14ac:dyDescent="0.2">
      <c r="A38" s="45">
        <v>6</v>
      </c>
      <c r="C38" s="7" t="s">
        <v>122</v>
      </c>
      <c r="D38" s="57">
        <f t="array" ref="D38:AA38">INDEX(port_wts,port_ix,)</f>
        <v>0</v>
      </c>
      <c r="E38" s="57">
        <v>1</v>
      </c>
      <c r="F38" s="57">
        <v>0</v>
      </c>
      <c r="G38" s="57">
        <v>0</v>
      </c>
      <c r="H38" s="57">
        <v>0</v>
      </c>
      <c r="I38" s="57">
        <v>0</v>
      </c>
      <c r="J38" s="57">
        <v>0</v>
      </c>
      <c r="K38" s="57">
        <v>0</v>
      </c>
      <c r="L38" s="57">
        <v>0</v>
      </c>
      <c r="M38" s="57">
        <v>0</v>
      </c>
      <c r="N38" s="57">
        <v>0</v>
      </c>
      <c r="O38" s="57">
        <v>0</v>
      </c>
      <c r="P38" s="57">
        <v>0</v>
      </c>
      <c r="Q38" s="57">
        <v>0</v>
      </c>
      <c r="R38" s="57">
        <v>0</v>
      </c>
      <c r="S38" s="57">
        <v>0</v>
      </c>
      <c r="T38" s="57">
        <v>0</v>
      </c>
      <c r="U38" s="57">
        <v>0</v>
      </c>
      <c r="V38" s="57">
        <v>0</v>
      </c>
      <c r="W38" s="57">
        <v>0</v>
      </c>
      <c r="X38" s="57">
        <v>0</v>
      </c>
      <c r="Y38" s="57">
        <v>0</v>
      </c>
      <c r="Z38" s="57">
        <v>0</v>
      </c>
      <c r="AA38" s="57">
        <v>0</v>
      </c>
      <c r="AB38" s="44"/>
    </row>
    <row r="40" spans="1:32" x14ac:dyDescent="0.2">
      <c r="C40" s="7" t="s">
        <v>101</v>
      </c>
      <c r="D40" s="50">
        <v>1</v>
      </c>
      <c r="E40" s="50">
        <v>1</v>
      </c>
      <c r="F40" s="50">
        <v>1</v>
      </c>
      <c r="G40" s="50">
        <v>1</v>
      </c>
      <c r="H40" s="50">
        <v>1</v>
      </c>
      <c r="I40" s="50">
        <v>1</v>
      </c>
      <c r="J40" s="50">
        <v>1</v>
      </c>
      <c r="K40" s="50">
        <v>1</v>
      </c>
      <c r="L40" s="50">
        <v>1</v>
      </c>
      <c r="M40" s="50">
        <v>1</v>
      </c>
      <c r="N40" s="50">
        <v>1</v>
      </c>
      <c r="O40" s="50">
        <v>1</v>
      </c>
      <c r="P40" s="50">
        <v>1</v>
      </c>
      <c r="Q40" s="50">
        <v>1</v>
      </c>
      <c r="R40" s="50">
        <v>1</v>
      </c>
      <c r="S40" s="50">
        <v>1</v>
      </c>
      <c r="T40" s="50">
        <v>1</v>
      </c>
      <c r="U40" s="50">
        <v>1</v>
      </c>
      <c r="V40" s="50">
        <v>1</v>
      </c>
      <c r="W40" s="50">
        <v>1</v>
      </c>
      <c r="X40" s="50">
        <v>1</v>
      </c>
      <c r="Y40" s="50">
        <v>1</v>
      </c>
      <c r="Z40" s="50">
        <v>1</v>
      </c>
      <c r="AA40" s="50">
        <v>1</v>
      </c>
      <c r="AB40" s="43"/>
    </row>
    <row r="41" spans="1:32" x14ac:dyDescent="0.2">
      <c r="C41" s="7" t="s">
        <v>102</v>
      </c>
      <c r="D41" s="50">
        <v>0</v>
      </c>
      <c r="E41" s="50">
        <v>0</v>
      </c>
      <c r="F41" s="50">
        <v>0</v>
      </c>
      <c r="G41" s="50">
        <v>0</v>
      </c>
      <c r="H41" s="50">
        <v>0</v>
      </c>
      <c r="I41" s="50">
        <v>0</v>
      </c>
      <c r="J41" s="50">
        <v>0</v>
      </c>
      <c r="K41" s="50">
        <v>0</v>
      </c>
      <c r="L41" s="50">
        <v>0</v>
      </c>
      <c r="M41" s="50">
        <v>0</v>
      </c>
      <c r="N41" s="50">
        <v>0</v>
      </c>
      <c r="O41" s="50">
        <v>0</v>
      </c>
      <c r="P41" s="50">
        <v>0</v>
      </c>
      <c r="Q41" s="50">
        <v>0</v>
      </c>
      <c r="R41" s="50">
        <v>0</v>
      </c>
      <c r="S41" s="50">
        <v>0</v>
      </c>
      <c r="T41" s="50">
        <v>0</v>
      </c>
      <c r="U41" s="50">
        <v>0</v>
      </c>
      <c r="V41" s="50">
        <v>0</v>
      </c>
      <c r="W41" s="50">
        <v>0</v>
      </c>
      <c r="X41" s="50">
        <v>-1</v>
      </c>
      <c r="Y41" s="50">
        <v>-1</v>
      </c>
      <c r="Z41" s="50">
        <v>-1</v>
      </c>
      <c r="AA41" s="50">
        <v>-1</v>
      </c>
      <c r="AB41" s="43"/>
    </row>
    <row r="42" spans="1:32" x14ac:dyDescent="0.2">
      <c r="C42" s="7" t="s">
        <v>98</v>
      </c>
      <c r="D42" s="52">
        <f>IF(AND(D38&gt;=D41,D38&lt;=D40),1,0)</f>
        <v>1</v>
      </c>
      <c r="E42" s="52">
        <f t="shared" ref="E42:AA42" si="19">IF(AND(E38&gt;=E41,E38&lt;=E40),1,0)</f>
        <v>1</v>
      </c>
      <c r="F42" s="52">
        <f t="shared" si="19"/>
        <v>1</v>
      </c>
      <c r="G42" s="52">
        <f t="shared" si="19"/>
        <v>1</v>
      </c>
      <c r="H42" s="52">
        <f t="shared" si="19"/>
        <v>1</v>
      </c>
      <c r="I42" s="52">
        <f t="shared" si="19"/>
        <v>1</v>
      </c>
      <c r="J42" s="52">
        <f t="shared" si="19"/>
        <v>1</v>
      </c>
      <c r="K42" s="52">
        <f t="shared" si="19"/>
        <v>1</v>
      </c>
      <c r="L42" s="52">
        <f t="shared" si="19"/>
        <v>1</v>
      </c>
      <c r="M42" s="52">
        <f t="shared" si="19"/>
        <v>1</v>
      </c>
      <c r="N42" s="52">
        <f t="shared" si="19"/>
        <v>1</v>
      </c>
      <c r="O42" s="52">
        <f t="shared" si="19"/>
        <v>1</v>
      </c>
      <c r="P42" s="52">
        <f t="shared" si="19"/>
        <v>1</v>
      </c>
      <c r="Q42" s="52">
        <f t="shared" si="19"/>
        <v>1</v>
      </c>
      <c r="R42" s="52">
        <f t="shared" si="19"/>
        <v>1</v>
      </c>
      <c r="S42" s="52">
        <f t="shared" si="19"/>
        <v>1</v>
      </c>
      <c r="T42" s="52">
        <f t="shared" si="19"/>
        <v>1</v>
      </c>
      <c r="U42" s="52">
        <f t="shared" si="19"/>
        <v>1</v>
      </c>
      <c r="V42" s="52">
        <f t="shared" si="19"/>
        <v>1</v>
      </c>
      <c r="W42" s="52">
        <f t="shared" si="19"/>
        <v>1</v>
      </c>
      <c r="X42" s="52">
        <f t="shared" si="19"/>
        <v>1</v>
      </c>
      <c r="Y42" s="52">
        <f t="shared" si="19"/>
        <v>1</v>
      </c>
      <c r="Z42" s="52">
        <f t="shared" si="19"/>
        <v>1</v>
      </c>
      <c r="AA42" s="52">
        <f t="shared" si="19"/>
        <v>1</v>
      </c>
      <c r="AB42" s="43"/>
    </row>
    <row r="43" spans="1:32" x14ac:dyDescent="0.2">
      <c r="C43" s="42"/>
      <c r="D43" s="43"/>
      <c r="E43" s="43"/>
      <c r="F43" s="43"/>
      <c r="G43" s="43"/>
      <c r="H43" s="43"/>
      <c r="I43" s="43"/>
      <c r="J43" s="43"/>
      <c r="K43" s="43"/>
      <c r="L43" s="43"/>
      <c r="M43" s="43"/>
      <c r="N43" s="43"/>
      <c r="O43" s="43"/>
      <c r="P43" s="43"/>
      <c r="Q43" s="43"/>
      <c r="R43" s="43"/>
      <c r="S43" s="43"/>
      <c r="T43" s="43"/>
      <c r="U43" s="43"/>
      <c r="V43" s="43"/>
      <c r="W43" s="43"/>
      <c r="X43" s="43"/>
      <c r="Y43" s="43"/>
      <c r="Z43" s="43"/>
      <c r="AA43" s="43"/>
      <c r="AB43" s="43"/>
    </row>
    <row r="44" spans="1:32" x14ac:dyDescent="0.2">
      <c r="C44" s="8" t="s">
        <v>125</v>
      </c>
      <c r="D44" s="51" t="str">
        <f t="array" ref="D44:AA44">asset_names</f>
        <v>US.GOVT.01</v>
      </c>
      <c r="E44" s="51" t="str">
        <v>US.GOVT.13</v>
      </c>
      <c r="F44" s="51" t="str">
        <v>US.GOVT.35</v>
      </c>
      <c r="G44" s="51" t="str">
        <v>US.CORP.13</v>
      </c>
      <c r="H44" s="51" t="str">
        <v>US.CORP.35</v>
      </c>
      <c r="I44" s="51" t="str">
        <v>DE.GOVT.01</v>
      </c>
      <c r="J44" s="51" t="str">
        <v>DE.GOVT.13</v>
      </c>
      <c r="K44" s="51" t="str">
        <v>DE.GOVT.35</v>
      </c>
      <c r="L44" s="51" t="str">
        <v>UK.GOVT.01</v>
      </c>
      <c r="M44" s="51" t="str">
        <v>UK.GOVT.13</v>
      </c>
      <c r="N44" s="51" t="str">
        <v>UK.GOVT.35</v>
      </c>
      <c r="O44" s="51" t="str">
        <v>UK.CORP.13</v>
      </c>
      <c r="P44" s="51" t="str">
        <v>UK.CORP.35</v>
      </c>
      <c r="Q44" s="51" t="str">
        <v>JP.GOVT.01</v>
      </c>
      <c r="R44" s="51" t="str">
        <v>JP.GOVT.13</v>
      </c>
      <c r="S44" s="51" t="str">
        <v>JP.GOVT.35</v>
      </c>
      <c r="T44" s="51" t="str">
        <v>US.EQ</v>
      </c>
      <c r="U44" s="51" t="str">
        <v>EU.EQ</v>
      </c>
      <c r="V44" s="51" t="str">
        <v>UK.EQ</v>
      </c>
      <c r="W44" s="51" t="str">
        <v>JP.EQ</v>
      </c>
      <c r="X44" s="51" t="str">
        <v>USD.FWD</v>
      </c>
      <c r="Y44" s="51" t="str">
        <v>EUR.FWD</v>
      </c>
      <c r="Z44" s="51" t="str">
        <v>GBP.FWD</v>
      </c>
      <c r="AA44" s="51" t="str">
        <v>JPY.FWD</v>
      </c>
      <c r="AB44" s="51" t="s">
        <v>124</v>
      </c>
      <c r="AC44" s="51" t="s">
        <v>119</v>
      </c>
      <c r="AD44" s="51" t="s">
        <v>121</v>
      </c>
      <c r="AE44" s="51" t="s">
        <v>120</v>
      </c>
      <c r="AF44" s="51" t="s">
        <v>98</v>
      </c>
    </row>
    <row r="45" spans="1:32" x14ac:dyDescent="0.2">
      <c r="C45" s="7" t="s">
        <v>118</v>
      </c>
      <c r="D45" s="49">
        <f>D6</f>
        <v>4.1700000000000001E-2</v>
      </c>
      <c r="E45" s="49">
        <f>E6</f>
        <v>4.8000000000000001E-2</v>
      </c>
      <c r="F45" s="49">
        <f t="shared" ref="F45:AA45" si="20">F6</f>
        <v>5.1999999999999998E-2</v>
      </c>
      <c r="G45" s="49">
        <f t="shared" si="20"/>
        <v>5.0999999999999997E-2</v>
      </c>
      <c r="H45" s="49">
        <f t="shared" si="20"/>
        <v>5.5E-2</v>
      </c>
      <c r="I45" s="49">
        <f t="shared" si="20"/>
        <v>2.7300000000000001E-2</v>
      </c>
      <c r="J45" s="49">
        <f t="shared" si="20"/>
        <v>3.6900000000000002E-2</v>
      </c>
      <c r="K45" s="49">
        <f t="shared" si="20"/>
        <v>4.3099999999999999E-2</v>
      </c>
      <c r="L45" s="49">
        <f t="shared" si="20"/>
        <v>4.1000000000000002E-2</v>
      </c>
      <c r="M45" s="49">
        <f t="shared" si="20"/>
        <v>6.5600000000000006E-2</v>
      </c>
      <c r="N45" s="49">
        <f t="shared" si="20"/>
        <v>9.01E-2</v>
      </c>
      <c r="O45" s="49">
        <f t="shared" si="20"/>
        <v>7.0000000000000007E-2</v>
      </c>
      <c r="P45" s="49">
        <f t="shared" si="20"/>
        <v>9.5000000000000001E-2</v>
      </c>
      <c r="Q45" s="49">
        <f t="shared" si="20"/>
        <v>1.35E-2</v>
      </c>
      <c r="R45" s="49">
        <f t="shared" si="20"/>
        <v>2.4E-2</v>
      </c>
      <c r="S45" s="49">
        <f t="shared" si="20"/>
        <v>3.5000000000000003E-2</v>
      </c>
      <c r="T45" s="49">
        <f t="shared" si="20"/>
        <v>7.4999999999999997E-2</v>
      </c>
      <c r="U45" s="49">
        <f t="shared" si="20"/>
        <v>7.0000000000000007E-2</v>
      </c>
      <c r="V45" s="49">
        <f t="shared" si="20"/>
        <v>7.0000000000000007E-2</v>
      </c>
      <c r="W45" s="49">
        <f t="shared" si="20"/>
        <v>0.08</v>
      </c>
      <c r="X45" s="49">
        <f t="shared" si="20"/>
        <v>4.1700000000000001E-2</v>
      </c>
      <c r="Y45" s="49">
        <f t="shared" si="20"/>
        <v>2.7300000000000001E-2</v>
      </c>
      <c r="Z45" s="49">
        <f t="shared" si="20"/>
        <v>4.1000000000000002E-2</v>
      </c>
      <c r="AA45" s="49">
        <f t="shared" si="20"/>
        <v>1.35E-2</v>
      </c>
      <c r="AB45" s="56" t="str">
        <f>C45</f>
        <v>mu</v>
      </c>
      <c r="AC45" s="50">
        <v>-1</v>
      </c>
      <c r="AD45" s="57">
        <f t="shared" ref="AD45:AD66" si="21">SUMPRODUCT(opt_wts,D45:AA45)</f>
        <v>4.8000000000000001E-2</v>
      </c>
      <c r="AE45" s="50">
        <v>1</v>
      </c>
      <c r="AF45" s="52">
        <f>IF(AND(AD45&gt;=AC45,AD45&lt;=AE45),1,0)</f>
        <v>1</v>
      </c>
    </row>
    <row r="46" spans="1:32" x14ac:dyDescent="0.2">
      <c r="C46" s="7" t="s">
        <v>116</v>
      </c>
      <c r="D46" s="53">
        <f>D8</f>
        <v>0.42662889999999998</v>
      </c>
      <c r="E46" s="53">
        <f t="shared" ref="E46:AA46" si="22">E8</f>
        <v>1.735889</v>
      </c>
      <c r="F46" s="53">
        <f t="shared" si="22"/>
        <v>3.5973419999999998</v>
      </c>
      <c r="G46" s="53">
        <f t="shared" si="22"/>
        <v>1.7871360000000001</v>
      </c>
      <c r="H46" s="53">
        <f t="shared" si="22"/>
        <v>3.4832450000000001</v>
      </c>
      <c r="I46" s="53">
        <f t="shared" si="22"/>
        <v>0.51989160000000001</v>
      </c>
      <c r="J46" s="53">
        <f t="shared" si="22"/>
        <v>1.6619429999999999</v>
      </c>
      <c r="K46" s="53">
        <f t="shared" si="22"/>
        <v>3.6630039999999999</v>
      </c>
      <c r="L46" s="53">
        <f t="shared" si="22"/>
        <v>0.45526050000000001</v>
      </c>
      <c r="M46" s="53">
        <f t="shared" si="22"/>
        <v>1.765563</v>
      </c>
      <c r="N46" s="53">
        <f t="shared" si="22"/>
        <v>3.611059</v>
      </c>
      <c r="O46" s="53">
        <f t="shared" si="22"/>
        <v>1.710561</v>
      </c>
      <c r="P46" s="53">
        <f t="shared" si="22"/>
        <v>3.4595889999999998</v>
      </c>
      <c r="Q46" s="53">
        <f t="shared" si="22"/>
        <v>0.48535970000000001</v>
      </c>
      <c r="R46" s="53">
        <f t="shared" si="22"/>
        <v>1.862806</v>
      </c>
      <c r="S46" s="53">
        <f t="shared" si="22"/>
        <v>3.8663419999999999</v>
      </c>
      <c r="T46" s="53">
        <f t="shared" si="22"/>
        <v>0</v>
      </c>
      <c r="U46" s="53">
        <f t="shared" si="22"/>
        <v>0</v>
      </c>
      <c r="V46" s="53">
        <f t="shared" si="22"/>
        <v>0</v>
      </c>
      <c r="W46" s="53">
        <f t="shared" si="22"/>
        <v>0</v>
      </c>
      <c r="X46" s="53">
        <f t="shared" si="22"/>
        <v>8.3333333333333329E-2</v>
      </c>
      <c r="Y46" s="53">
        <f t="shared" si="22"/>
        <v>8.3333333333333329E-2</v>
      </c>
      <c r="Z46" s="53">
        <f t="shared" si="22"/>
        <v>8.3333333333333329E-2</v>
      </c>
      <c r="AA46" s="53">
        <f t="shared" si="22"/>
        <v>8.3333333333333329E-2</v>
      </c>
      <c r="AB46" s="56" t="str">
        <f t="shared" ref="AB46:AB66" si="23">C46</f>
        <v>dur</v>
      </c>
      <c r="AC46" s="55">
        <v>0</v>
      </c>
      <c r="AD46" s="63">
        <f t="shared" si="21"/>
        <v>1.735889</v>
      </c>
      <c r="AE46" s="55">
        <v>30</v>
      </c>
      <c r="AF46" s="52">
        <f t="shared" ref="AF46:AF66" si="24">IF(AND(AD46&gt;=AC46,AD46&lt;=AE46),1,0)</f>
        <v>1</v>
      </c>
    </row>
    <row r="47" spans="1:32" x14ac:dyDescent="0.2">
      <c r="C47" s="7" t="s">
        <v>106</v>
      </c>
      <c r="D47" s="54">
        <v>1</v>
      </c>
      <c r="E47" s="54">
        <v>1</v>
      </c>
      <c r="F47" s="54">
        <v>1</v>
      </c>
      <c r="G47" s="54">
        <v>1</v>
      </c>
      <c r="H47" s="54">
        <v>1</v>
      </c>
      <c r="I47" s="54">
        <v>1</v>
      </c>
      <c r="J47" s="54">
        <v>1</v>
      </c>
      <c r="K47" s="54">
        <v>1</v>
      </c>
      <c r="L47" s="54">
        <v>1</v>
      </c>
      <c r="M47" s="54">
        <v>1</v>
      </c>
      <c r="N47" s="54">
        <v>1</v>
      </c>
      <c r="O47" s="54">
        <v>1</v>
      </c>
      <c r="P47" s="54">
        <v>1</v>
      </c>
      <c r="Q47" s="54">
        <v>1</v>
      </c>
      <c r="R47" s="54">
        <v>1</v>
      </c>
      <c r="S47" s="54">
        <v>1</v>
      </c>
      <c r="T47" s="54">
        <v>1</v>
      </c>
      <c r="U47" s="54">
        <v>1</v>
      </c>
      <c r="V47" s="54">
        <v>1</v>
      </c>
      <c r="W47" s="54">
        <v>1</v>
      </c>
      <c r="X47" s="54">
        <v>1</v>
      </c>
      <c r="Y47" s="54">
        <v>1</v>
      </c>
      <c r="Z47" s="54">
        <v>1</v>
      </c>
      <c r="AA47" s="54">
        <v>1</v>
      </c>
      <c r="AB47" s="56" t="str">
        <f t="shared" si="23"/>
        <v>budget</v>
      </c>
      <c r="AC47" s="50">
        <v>1</v>
      </c>
      <c r="AD47" s="62">
        <f>SUMPRODUCT(opt_wts,D47:AA47)</f>
        <v>1</v>
      </c>
      <c r="AE47" s="50">
        <v>1</v>
      </c>
      <c r="AF47" s="52">
        <f t="shared" si="24"/>
        <v>1</v>
      </c>
    </row>
    <row r="48" spans="1:32" x14ac:dyDescent="0.2">
      <c r="C48" s="7" t="s">
        <v>107</v>
      </c>
      <c r="D48" s="54">
        <v>0</v>
      </c>
      <c r="E48" s="54">
        <v>0</v>
      </c>
      <c r="F48" s="54">
        <v>0</v>
      </c>
      <c r="G48" s="54">
        <v>0</v>
      </c>
      <c r="H48" s="54">
        <v>0</v>
      </c>
      <c r="I48" s="54">
        <v>0</v>
      </c>
      <c r="J48" s="54">
        <v>0</v>
      </c>
      <c r="K48" s="54">
        <v>0</v>
      </c>
      <c r="L48" s="54">
        <v>0</v>
      </c>
      <c r="M48" s="54">
        <v>0</v>
      </c>
      <c r="N48" s="54">
        <v>0</v>
      </c>
      <c r="O48" s="54">
        <v>0</v>
      </c>
      <c r="P48" s="54">
        <v>0</v>
      </c>
      <c r="Q48" s="54">
        <v>0</v>
      </c>
      <c r="R48" s="54">
        <v>0</v>
      </c>
      <c r="S48" s="54">
        <v>0</v>
      </c>
      <c r="T48" s="54">
        <v>0</v>
      </c>
      <c r="U48" s="54">
        <v>0</v>
      </c>
      <c r="V48" s="54">
        <v>0</v>
      </c>
      <c r="W48" s="54">
        <v>0</v>
      </c>
      <c r="X48" s="54">
        <v>1</v>
      </c>
      <c r="Y48" s="54">
        <v>1</v>
      </c>
      <c r="Z48" s="54">
        <v>1</v>
      </c>
      <c r="AA48" s="54">
        <v>1</v>
      </c>
      <c r="AB48" s="56" t="str">
        <f t="shared" si="23"/>
        <v>fwd</v>
      </c>
      <c r="AC48" s="50">
        <v>0</v>
      </c>
      <c r="AD48" s="62">
        <f t="shared" si="21"/>
        <v>0</v>
      </c>
      <c r="AE48" s="50">
        <v>0</v>
      </c>
      <c r="AF48" s="52">
        <f t="shared" si="24"/>
        <v>1</v>
      </c>
    </row>
    <row r="49" spans="3:32" x14ac:dyDescent="0.2">
      <c r="C49" s="7" t="s">
        <v>68</v>
      </c>
      <c r="D49" s="54">
        <v>1</v>
      </c>
      <c r="E49" s="54">
        <v>1</v>
      </c>
      <c r="F49" s="54">
        <v>1</v>
      </c>
      <c r="G49" s="54">
        <v>1</v>
      </c>
      <c r="H49" s="54">
        <v>1</v>
      </c>
      <c r="I49" s="54">
        <v>0</v>
      </c>
      <c r="J49" s="54">
        <v>0</v>
      </c>
      <c r="K49" s="54">
        <v>0</v>
      </c>
      <c r="L49" s="54">
        <v>0</v>
      </c>
      <c r="M49" s="54">
        <v>0</v>
      </c>
      <c r="N49" s="54">
        <v>0</v>
      </c>
      <c r="O49" s="54">
        <v>0</v>
      </c>
      <c r="P49" s="54">
        <v>0</v>
      </c>
      <c r="Q49" s="54">
        <v>0</v>
      </c>
      <c r="R49" s="54">
        <v>0</v>
      </c>
      <c r="S49" s="54">
        <v>0</v>
      </c>
      <c r="T49" s="54">
        <v>1</v>
      </c>
      <c r="U49" s="54">
        <v>0</v>
      </c>
      <c r="V49" s="54">
        <v>0</v>
      </c>
      <c r="W49" s="54">
        <v>0</v>
      </c>
      <c r="X49" s="54">
        <v>1</v>
      </c>
      <c r="Y49" s="54">
        <v>0</v>
      </c>
      <c r="Z49" s="54">
        <v>0</v>
      </c>
      <c r="AA49" s="54">
        <v>0</v>
      </c>
      <c r="AB49" s="56" t="str">
        <f t="shared" si="23"/>
        <v>USD</v>
      </c>
      <c r="AC49" s="50">
        <v>-1</v>
      </c>
      <c r="AD49" s="62">
        <f t="shared" si="21"/>
        <v>1</v>
      </c>
      <c r="AE49" s="50">
        <v>1</v>
      </c>
      <c r="AF49" s="52">
        <f t="shared" si="24"/>
        <v>1</v>
      </c>
    </row>
    <row r="50" spans="3:32" x14ac:dyDescent="0.2">
      <c r="C50" s="7" t="s">
        <v>69</v>
      </c>
      <c r="D50" s="54">
        <v>0</v>
      </c>
      <c r="E50" s="54">
        <v>0</v>
      </c>
      <c r="F50" s="54">
        <v>0</v>
      </c>
      <c r="G50" s="54">
        <v>0</v>
      </c>
      <c r="H50" s="54">
        <v>0</v>
      </c>
      <c r="I50" s="54">
        <v>1</v>
      </c>
      <c r="J50" s="54">
        <v>1</v>
      </c>
      <c r="K50" s="54">
        <v>1</v>
      </c>
      <c r="L50" s="54">
        <v>0</v>
      </c>
      <c r="M50" s="54">
        <v>0</v>
      </c>
      <c r="N50" s="54">
        <v>0</v>
      </c>
      <c r="O50" s="54">
        <v>0</v>
      </c>
      <c r="P50" s="54">
        <v>0</v>
      </c>
      <c r="Q50" s="54">
        <v>0</v>
      </c>
      <c r="R50" s="54">
        <v>0</v>
      </c>
      <c r="S50" s="54">
        <v>0</v>
      </c>
      <c r="T50" s="54">
        <v>0</v>
      </c>
      <c r="U50" s="54">
        <v>1</v>
      </c>
      <c r="V50" s="54">
        <v>0</v>
      </c>
      <c r="W50" s="54">
        <v>0</v>
      </c>
      <c r="X50" s="54">
        <v>0</v>
      </c>
      <c r="Y50" s="54">
        <v>1</v>
      </c>
      <c r="Z50" s="54">
        <v>0</v>
      </c>
      <c r="AA50" s="54">
        <v>0</v>
      </c>
      <c r="AB50" s="56" t="str">
        <f t="shared" si="23"/>
        <v>EUR</v>
      </c>
      <c r="AC50" s="50">
        <v>-1</v>
      </c>
      <c r="AD50" s="62">
        <f t="shared" si="21"/>
        <v>0</v>
      </c>
      <c r="AE50" s="50">
        <v>1</v>
      </c>
      <c r="AF50" s="52">
        <f t="shared" si="24"/>
        <v>1</v>
      </c>
    </row>
    <row r="51" spans="3:32" x14ac:dyDescent="0.2">
      <c r="C51" s="7" t="s">
        <v>70</v>
      </c>
      <c r="D51" s="54">
        <v>0</v>
      </c>
      <c r="E51" s="54">
        <v>0</v>
      </c>
      <c r="F51" s="54">
        <v>0</v>
      </c>
      <c r="G51" s="54">
        <v>0</v>
      </c>
      <c r="H51" s="54">
        <v>0</v>
      </c>
      <c r="I51" s="54">
        <v>0</v>
      </c>
      <c r="J51" s="54">
        <v>0</v>
      </c>
      <c r="K51" s="54">
        <v>0</v>
      </c>
      <c r="L51" s="54">
        <v>1</v>
      </c>
      <c r="M51" s="54">
        <v>1</v>
      </c>
      <c r="N51" s="54">
        <v>1</v>
      </c>
      <c r="O51" s="54">
        <v>1</v>
      </c>
      <c r="P51" s="54">
        <v>1</v>
      </c>
      <c r="Q51" s="54">
        <v>0</v>
      </c>
      <c r="R51" s="54">
        <v>0</v>
      </c>
      <c r="S51" s="54">
        <v>0</v>
      </c>
      <c r="T51" s="54">
        <v>0</v>
      </c>
      <c r="U51" s="54">
        <v>0</v>
      </c>
      <c r="V51" s="54">
        <v>1</v>
      </c>
      <c r="W51" s="54">
        <v>0</v>
      </c>
      <c r="X51" s="54">
        <v>0</v>
      </c>
      <c r="Y51" s="54">
        <v>0</v>
      </c>
      <c r="Z51" s="54">
        <v>1</v>
      </c>
      <c r="AA51" s="54">
        <v>0</v>
      </c>
      <c r="AB51" s="56" t="str">
        <f t="shared" si="23"/>
        <v>GBP</v>
      </c>
      <c r="AC51" s="50">
        <v>-1</v>
      </c>
      <c r="AD51" s="62">
        <f t="shared" si="21"/>
        <v>0</v>
      </c>
      <c r="AE51" s="50">
        <v>1</v>
      </c>
      <c r="AF51" s="52">
        <f t="shared" si="24"/>
        <v>1</v>
      </c>
    </row>
    <row r="52" spans="3:32" x14ac:dyDescent="0.2">
      <c r="C52" s="7" t="s">
        <v>71</v>
      </c>
      <c r="D52" s="54">
        <v>0</v>
      </c>
      <c r="E52" s="54">
        <v>0</v>
      </c>
      <c r="F52" s="54">
        <v>0</v>
      </c>
      <c r="G52" s="54">
        <v>0</v>
      </c>
      <c r="H52" s="54">
        <v>0</v>
      </c>
      <c r="I52" s="54">
        <v>0</v>
      </c>
      <c r="J52" s="54">
        <v>0</v>
      </c>
      <c r="K52" s="54">
        <v>0</v>
      </c>
      <c r="L52" s="54">
        <v>0</v>
      </c>
      <c r="M52" s="54">
        <v>0</v>
      </c>
      <c r="N52" s="54">
        <v>0</v>
      </c>
      <c r="O52" s="54">
        <v>0</v>
      </c>
      <c r="P52" s="54">
        <v>0</v>
      </c>
      <c r="Q52" s="54">
        <v>1</v>
      </c>
      <c r="R52" s="54">
        <v>1</v>
      </c>
      <c r="S52" s="54">
        <v>1</v>
      </c>
      <c r="T52" s="54">
        <v>0</v>
      </c>
      <c r="U52" s="54">
        <v>0</v>
      </c>
      <c r="V52" s="54">
        <v>0</v>
      </c>
      <c r="W52" s="54">
        <v>1</v>
      </c>
      <c r="X52" s="54">
        <v>0</v>
      </c>
      <c r="Y52" s="54">
        <v>0</v>
      </c>
      <c r="Z52" s="54">
        <v>0</v>
      </c>
      <c r="AA52" s="54">
        <v>1</v>
      </c>
      <c r="AB52" s="56" t="str">
        <f t="shared" si="23"/>
        <v>JPY</v>
      </c>
      <c r="AC52" s="50">
        <v>-1</v>
      </c>
      <c r="AD52" s="62">
        <f t="shared" si="21"/>
        <v>0</v>
      </c>
      <c r="AE52" s="50">
        <v>1</v>
      </c>
      <c r="AF52" s="52">
        <f t="shared" si="24"/>
        <v>1</v>
      </c>
    </row>
    <row r="53" spans="3:32" x14ac:dyDescent="0.2">
      <c r="C53" s="7" t="s">
        <v>72</v>
      </c>
      <c r="D53" s="54">
        <v>1</v>
      </c>
      <c r="E53" s="54">
        <v>0</v>
      </c>
      <c r="F53" s="54">
        <v>0</v>
      </c>
      <c r="G53" s="54">
        <v>0</v>
      </c>
      <c r="H53" s="54">
        <v>0</v>
      </c>
      <c r="I53" s="54">
        <v>1</v>
      </c>
      <c r="J53" s="54">
        <v>0</v>
      </c>
      <c r="K53" s="54">
        <v>0</v>
      </c>
      <c r="L53" s="54">
        <v>1</v>
      </c>
      <c r="M53" s="54">
        <v>0</v>
      </c>
      <c r="N53" s="54">
        <v>0</v>
      </c>
      <c r="O53" s="54">
        <v>0</v>
      </c>
      <c r="P53" s="54">
        <v>0</v>
      </c>
      <c r="Q53" s="54">
        <v>1</v>
      </c>
      <c r="R53" s="54">
        <v>0</v>
      </c>
      <c r="S53" s="54">
        <v>0</v>
      </c>
      <c r="T53" s="54">
        <v>0</v>
      </c>
      <c r="U53" s="54">
        <v>0</v>
      </c>
      <c r="V53" s="54">
        <v>0</v>
      </c>
      <c r="W53" s="54">
        <v>0</v>
      </c>
      <c r="X53" s="54">
        <v>0</v>
      </c>
      <c r="Y53" s="54">
        <v>0</v>
      </c>
      <c r="Z53" s="54">
        <v>0</v>
      </c>
      <c r="AA53" s="54">
        <v>0</v>
      </c>
      <c r="AB53" s="56" t="str">
        <f t="shared" si="23"/>
        <v>CASH</v>
      </c>
      <c r="AC53" s="50">
        <v>-1</v>
      </c>
      <c r="AD53" s="62">
        <f t="shared" si="21"/>
        <v>0</v>
      </c>
      <c r="AE53" s="50">
        <v>1</v>
      </c>
      <c r="AF53" s="52">
        <f t="shared" si="24"/>
        <v>1</v>
      </c>
    </row>
    <row r="54" spans="3:32" x14ac:dyDescent="0.2">
      <c r="C54" s="7" t="s">
        <v>108</v>
      </c>
      <c r="D54" s="54">
        <v>1</v>
      </c>
      <c r="E54" s="54">
        <v>1</v>
      </c>
      <c r="F54" s="54">
        <v>1</v>
      </c>
      <c r="G54" s="54">
        <v>1</v>
      </c>
      <c r="H54" s="54">
        <v>1</v>
      </c>
      <c r="I54" s="54">
        <v>1</v>
      </c>
      <c r="J54" s="54">
        <v>1</v>
      </c>
      <c r="K54" s="54">
        <v>1</v>
      </c>
      <c r="L54" s="54">
        <v>1</v>
      </c>
      <c r="M54" s="54">
        <v>1</v>
      </c>
      <c r="N54" s="54">
        <v>1</v>
      </c>
      <c r="O54" s="54">
        <v>1</v>
      </c>
      <c r="P54" s="54">
        <v>1</v>
      </c>
      <c r="Q54" s="54">
        <v>1</v>
      </c>
      <c r="R54" s="54">
        <v>1</v>
      </c>
      <c r="S54" s="54">
        <v>1</v>
      </c>
      <c r="T54" s="54">
        <v>0</v>
      </c>
      <c r="U54" s="54">
        <v>0</v>
      </c>
      <c r="V54" s="54">
        <v>0</v>
      </c>
      <c r="W54" s="54">
        <v>0</v>
      </c>
      <c r="X54" s="54">
        <v>0</v>
      </c>
      <c r="Y54" s="54">
        <v>0</v>
      </c>
      <c r="Z54" s="54">
        <v>0</v>
      </c>
      <c r="AA54" s="54">
        <v>0</v>
      </c>
      <c r="AB54" s="56" t="str">
        <f t="shared" si="23"/>
        <v>FI</v>
      </c>
      <c r="AC54" s="50">
        <v>-1</v>
      </c>
      <c r="AD54" s="62">
        <f t="shared" si="21"/>
        <v>1</v>
      </c>
      <c r="AE54" s="50">
        <v>1</v>
      </c>
      <c r="AF54" s="52">
        <f t="shared" si="24"/>
        <v>1</v>
      </c>
    </row>
    <row r="55" spans="3:32" x14ac:dyDescent="0.2">
      <c r="C55" s="7" t="s">
        <v>109</v>
      </c>
      <c r="D55" s="54">
        <v>0</v>
      </c>
      <c r="E55" s="54">
        <v>0</v>
      </c>
      <c r="F55" s="54">
        <v>0</v>
      </c>
      <c r="G55" s="54">
        <v>0</v>
      </c>
      <c r="H55" s="54">
        <v>0</v>
      </c>
      <c r="I55" s="54">
        <v>0</v>
      </c>
      <c r="J55" s="54">
        <v>0</v>
      </c>
      <c r="K55" s="54">
        <v>0</v>
      </c>
      <c r="L55" s="54">
        <v>0</v>
      </c>
      <c r="M55" s="54">
        <v>0</v>
      </c>
      <c r="N55" s="54">
        <v>0</v>
      </c>
      <c r="O55" s="54">
        <v>0</v>
      </c>
      <c r="P55" s="54">
        <v>0</v>
      </c>
      <c r="Q55" s="54">
        <v>0</v>
      </c>
      <c r="R55" s="54">
        <v>0</v>
      </c>
      <c r="S55" s="54">
        <v>0</v>
      </c>
      <c r="T55" s="54">
        <v>1</v>
      </c>
      <c r="U55" s="54">
        <v>1</v>
      </c>
      <c r="V55" s="54">
        <v>1</v>
      </c>
      <c r="W55" s="54">
        <v>1</v>
      </c>
      <c r="X55" s="54">
        <v>0</v>
      </c>
      <c r="Y55" s="54">
        <v>0</v>
      </c>
      <c r="Z55" s="54">
        <v>0</v>
      </c>
      <c r="AA55" s="54">
        <v>0</v>
      </c>
      <c r="AB55" s="56" t="str">
        <f t="shared" si="23"/>
        <v>EQ</v>
      </c>
      <c r="AC55" s="50">
        <v>-1</v>
      </c>
      <c r="AD55" s="62">
        <f t="shared" si="21"/>
        <v>0</v>
      </c>
      <c r="AE55" s="50">
        <v>1</v>
      </c>
      <c r="AF55" s="52">
        <f t="shared" si="24"/>
        <v>1</v>
      </c>
    </row>
    <row r="56" spans="3:32" x14ac:dyDescent="0.2">
      <c r="C56" s="7" t="s">
        <v>140</v>
      </c>
      <c r="D56" s="54">
        <v>1</v>
      </c>
      <c r="E56" s="54">
        <v>1</v>
      </c>
      <c r="F56" s="54">
        <v>1</v>
      </c>
      <c r="G56" s="54">
        <v>0</v>
      </c>
      <c r="H56" s="54">
        <v>0</v>
      </c>
      <c r="I56" s="54">
        <v>1</v>
      </c>
      <c r="J56" s="54">
        <v>1</v>
      </c>
      <c r="K56" s="54">
        <v>1</v>
      </c>
      <c r="L56" s="54">
        <v>1</v>
      </c>
      <c r="M56" s="54">
        <v>1</v>
      </c>
      <c r="N56" s="54">
        <v>1</v>
      </c>
      <c r="O56" s="54">
        <v>0</v>
      </c>
      <c r="P56" s="54">
        <v>0</v>
      </c>
      <c r="Q56" s="54">
        <v>1</v>
      </c>
      <c r="R56" s="54">
        <v>1</v>
      </c>
      <c r="S56" s="54">
        <v>1</v>
      </c>
      <c r="T56" s="54">
        <v>0</v>
      </c>
      <c r="U56" s="54">
        <v>0</v>
      </c>
      <c r="V56" s="54">
        <v>0</v>
      </c>
      <c r="W56" s="54">
        <v>0</v>
      </c>
      <c r="X56" s="54">
        <v>0</v>
      </c>
      <c r="Y56" s="54">
        <v>0</v>
      </c>
      <c r="Z56" s="54">
        <v>0</v>
      </c>
      <c r="AA56" s="54">
        <v>0</v>
      </c>
      <c r="AB56" s="56" t="str">
        <f t="shared" si="23"/>
        <v>GOVT</v>
      </c>
      <c r="AC56" s="50">
        <v>-1</v>
      </c>
      <c r="AD56" s="62">
        <f t="shared" si="21"/>
        <v>1</v>
      </c>
      <c r="AE56" s="50">
        <v>1</v>
      </c>
      <c r="AF56" s="52">
        <f t="shared" si="24"/>
        <v>1</v>
      </c>
    </row>
    <row r="57" spans="3:32" x14ac:dyDescent="0.2">
      <c r="C57" s="7" t="s">
        <v>141</v>
      </c>
      <c r="D57" s="54">
        <v>0</v>
      </c>
      <c r="E57" s="54">
        <v>0</v>
      </c>
      <c r="F57" s="54">
        <v>0</v>
      </c>
      <c r="G57" s="54">
        <v>1</v>
      </c>
      <c r="H57" s="54">
        <v>1</v>
      </c>
      <c r="I57" s="54">
        <v>0</v>
      </c>
      <c r="J57" s="54">
        <v>0</v>
      </c>
      <c r="K57" s="54">
        <v>0</v>
      </c>
      <c r="L57" s="54">
        <v>0</v>
      </c>
      <c r="M57" s="54">
        <v>0</v>
      </c>
      <c r="N57" s="54">
        <v>0</v>
      </c>
      <c r="O57" s="54">
        <v>1</v>
      </c>
      <c r="P57" s="54">
        <v>1</v>
      </c>
      <c r="Q57" s="54">
        <v>0</v>
      </c>
      <c r="R57" s="54">
        <v>0</v>
      </c>
      <c r="S57" s="54">
        <v>0</v>
      </c>
      <c r="T57" s="54">
        <v>0</v>
      </c>
      <c r="U57" s="54">
        <v>0</v>
      </c>
      <c r="V57" s="54">
        <v>0</v>
      </c>
      <c r="W57" s="54">
        <v>0</v>
      </c>
      <c r="X57" s="54">
        <v>0</v>
      </c>
      <c r="Y57" s="54">
        <v>0</v>
      </c>
      <c r="Z57" s="54">
        <v>0</v>
      </c>
      <c r="AA57" s="54">
        <v>0</v>
      </c>
      <c r="AB57" s="56" t="str">
        <f t="shared" si="23"/>
        <v>CORP</v>
      </c>
      <c r="AC57" s="50">
        <v>-1</v>
      </c>
      <c r="AD57" s="62">
        <f t="shared" si="21"/>
        <v>0</v>
      </c>
      <c r="AE57" s="50">
        <v>1</v>
      </c>
      <c r="AF57" s="52">
        <f t="shared" si="24"/>
        <v>1</v>
      </c>
    </row>
    <row r="58" spans="3:32" x14ac:dyDescent="0.2">
      <c r="C58" s="7" t="s">
        <v>123</v>
      </c>
      <c r="D58" s="54">
        <v>0</v>
      </c>
      <c r="E58" s="54">
        <v>0</v>
      </c>
      <c r="F58" s="54">
        <v>0</v>
      </c>
      <c r="G58" s="54">
        <v>0</v>
      </c>
      <c r="H58" s="54">
        <v>0</v>
      </c>
      <c r="I58" s="54">
        <v>0</v>
      </c>
      <c r="J58" s="54">
        <v>0</v>
      </c>
      <c r="K58" s="54">
        <v>0</v>
      </c>
      <c r="L58" s="54">
        <v>0</v>
      </c>
      <c r="M58" s="54">
        <v>0</v>
      </c>
      <c r="N58" s="54">
        <v>0</v>
      </c>
      <c r="O58" s="54">
        <v>0</v>
      </c>
      <c r="P58" s="54">
        <v>0</v>
      </c>
      <c r="Q58" s="54">
        <v>0</v>
      </c>
      <c r="R58" s="54">
        <v>0</v>
      </c>
      <c r="S58" s="54">
        <v>0</v>
      </c>
      <c r="T58" s="54">
        <v>0</v>
      </c>
      <c r="U58" s="54">
        <v>0</v>
      </c>
      <c r="V58" s="54">
        <v>0</v>
      </c>
      <c r="W58" s="54">
        <v>0</v>
      </c>
      <c r="X58" s="54">
        <v>0</v>
      </c>
      <c r="Y58" s="54">
        <v>0</v>
      </c>
      <c r="Z58" s="54">
        <v>0</v>
      </c>
      <c r="AA58" s="54">
        <v>0</v>
      </c>
      <c r="AB58" s="56" t="str">
        <f t="shared" si="23"/>
        <v>.</v>
      </c>
      <c r="AC58" s="50">
        <v>-1</v>
      </c>
      <c r="AD58" s="62">
        <f t="shared" si="21"/>
        <v>0</v>
      </c>
      <c r="AE58" s="50">
        <v>1</v>
      </c>
      <c r="AF58" s="52">
        <f t="shared" si="24"/>
        <v>1</v>
      </c>
    </row>
    <row r="59" spans="3:32" x14ac:dyDescent="0.2">
      <c r="C59" s="7" t="s">
        <v>123</v>
      </c>
      <c r="D59" s="54">
        <v>0</v>
      </c>
      <c r="E59" s="54">
        <v>0</v>
      </c>
      <c r="F59" s="54">
        <v>0</v>
      </c>
      <c r="G59" s="54">
        <v>0</v>
      </c>
      <c r="H59" s="54">
        <v>0</v>
      </c>
      <c r="I59" s="54">
        <v>0</v>
      </c>
      <c r="J59" s="54">
        <v>0</v>
      </c>
      <c r="K59" s="54">
        <v>0</v>
      </c>
      <c r="L59" s="54">
        <v>0</v>
      </c>
      <c r="M59" s="54">
        <v>0</v>
      </c>
      <c r="N59" s="54">
        <v>0</v>
      </c>
      <c r="O59" s="54">
        <v>0</v>
      </c>
      <c r="P59" s="54">
        <v>0</v>
      </c>
      <c r="Q59" s="54">
        <v>0</v>
      </c>
      <c r="R59" s="54">
        <v>0</v>
      </c>
      <c r="S59" s="54">
        <v>0</v>
      </c>
      <c r="T59" s="54">
        <v>0</v>
      </c>
      <c r="U59" s="54">
        <v>0</v>
      </c>
      <c r="V59" s="54">
        <v>0</v>
      </c>
      <c r="W59" s="54">
        <v>0</v>
      </c>
      <c r="X59" s="54">
        <v>0</v>
      </c>
      <c r="Y59" s="54">
        <v>0</v>
      </c>
      <c r="Z59" s="54">
        <v>0</v>
      </c>
      <c r="AA59" s="54">
        <v>0</v>
      </c>
      <c r="AB59" s="56" t="str">
        <f t="shared" si="23"/>
        <v>.</v>
      </c>
      <c r="AC59" s="50">
        <v>-1</v>
      </c>
      <c r="AD59" s="62">
        <f t="shared" si="21"/>
        <v>0</v>
      </c>
      <c r="AE59" s="50">
        <v>1</v>
      </c>
      <c r="AF59" s="52">
        <f t="shared" si="24"/>
        <v>1</v>
      </c>
    </row>
    <row r="60" spans="3:32" x14ac:dyDescent="0.2">
      <c r="C60" s="7" t="s">
        <v>123</v>
      </c>
      <c r="D60" s="54">
        <v>0</v>
      </c>
      <c r="E60" s="54">
        <v>0</v>
      </c>
      <c r="F60" s="54">
        <v>0</v>
      </c>
      <c r="G60" s="54">
        <v>0</v>
      </c>
      <c r="H60" s="54">
        <v>0</v>
      </c>
      <c r="I60" s="54">
        <v>0</v>
      </c>
      <c r="J60" s="54">
        <v>0</v>
      </c>
      <c r="K60" s="54">
        <v>0</v>
      </c>
      <c r="L60" s="54">
        <v>0</v>
      </c>
      <c r="M60" s="54">
        <v>0</v>
      </c>
      <c r="N60" s="54">
        <v>0</v>
      </c>
      <c r="O60" s="54">
        <v>0</v>
      </c>
      <c r="P60" s="54">
        <v>0</v>
      </c>
      <c r="Q60" s="54">
        <v>0</v>
      </c>
      <c r="R60" s="54">
        <v>0</v>
      </c>
      <c r="S60" s="54">
        <v>0</v>
      </c>
      <c r="T60" s="54">
        <v>0</v>
      </c>
      <c r="U60" s="54">
        <v>0</v>
      </c>
      <c r="V60" s="54">
        <v>0</v>
      </c>
      <c r="W60" s="54">
        <v>0</v>
      </c>
      <c r="X60" s="54">
        <v>0</v>
      </c>
      <c r="Y60" s="54">
        <v>0</v>
      </c>
      <c r="Z60" s="54">
        <v>0</v>
      </c>
      <c r="AA60" s="54">
        <v>0</v>
      </c>
      <c r="AB60" s="56" t="str">
        <f t="shared" si="23"/>
        <v>.</v>
      </c>
      <c r="AC60" s="50">
        <v>-1</v>
      </c>
      <c r="AD60" s="62">
        <f t="shared" si="21"/>
        <v>0</v>
      </c>
      <c r="AE60" s="50">
        <v>1</v>
      </c>
      <c r="AF60" s="52">
        <f t="shared" si="24"/>
        <v>1</v>
      </c>
    </row>
    <row r="61" spans="3:32" x14ac:dyDescent="0.2">
      <c r="C61" s="7" t="s">
        <v>123</v>
      </c>
      <c r="D61" s="54">
        <v>0</v>
      </c>
      <c r="E61" s="54">
        <v>0</v>
      </c>
      <c r="F61" s="54">
        <v>0</v>
      </c>
      <c r="G61" s="54">
        <v>0</v>
      </c>
      <c r="H61" s="54">
        <v>0</v>
      </c>
      <c r="I61" s="54">
        <v>0</v>
      </c>
      <c r="J61" s="54">
        <v>0</v>
      </c>
      <c r="K61" s="54">
        <v>0</v>
      </c>
      <c r="L61" s="54">
        <v>0</v>
      </c>
      <c r="M61" s="54">
        <v>0</v>
      </c>
      <c r="N61" s="54">
        <v>0</v>
      </c>
      <c r="O61" s="54">
        <v>0</v>
      </c>
      <c r="P61" s="54">
        <v>0</v>
      </c>
      <c r="Q61" s="54">
        <v>0</v>
      </c>
      <c r="R61" s="54">
        <v>0</v>
      </c>
      <c r="S61" s="54">
        <v>0</v>
      </c>
      <c r="T61" s="54">
        <v>0</v>
      </c>
      <c r="U61" s="54">
        <v>0</v>
      </c>
      <c r="V61" s="54">
        <v>0</v>
      </c>
      <c r="W61" s="54">
        <v>0</v>
      </c>
      <c r="X61" s="54">
        <v>0</v>
      </c>
      <c r="Y61" s="54">
        <v>0</v>
      </c>
      <c r="Z61" s="54">
        <v>0</v>
      </c>
      <c r="AA61" s="54">
        <v>0</v>
      </c>
      <c r="AB61" s="56" t="str">
        <f t="shared" si="23"/>
        <v>.</v>
      </c>
      <c r="AC61" s="50">
        <v>-1</v>
      </c>
      <c r="AD61" s="62">
        <f t="shared" si="21"/>
        <v>0</v>
      </c>
      <c r="AE61" s="50">
        <v>1</v>
      </c>
      <c r="AF61" s="52">
        <f t="shared" si="24"/>
        <v>1</v>
      </c>
    </row>
    <row r="62" spans="3:32" x14ac:dyDescent="0.2">
      <c r="C62" s="7" t="s">
        <v>123</v>
      </c>
      <c r="D62" s="54">
        <v>0</v>
      </c>
      <c r="E62" s="54">
        <v>0</v>
      </c>
      <c r="F62" s="54">
        <v>0</v>
      </c>
      <c r="G62" s="54">
        <v>0</v>
      </c>
      <c r="H62" s="54">
        <v>0</v>
      </c>
      <c r="I62" s="54">
        <v>0</v>
      </c>
      <c r="J62" s="54">
        <v>0</v>
      </c>
      <c r="K62" s="54">
        <v>0</v>
      </c>
      <c r="L62" s="54">
        <v>0</v>
      </c>
      <c r="M62" s="54">
        <v>0</v>
      </c>
      <c r="N62" s="54">
        <v>0</v>
      </c>
      <c r="O62" s="54">
        <v>0</v>
      </c>
      <c r="P62" s="54">
        <v>0</v>
      </c>
      <c r="Q62" s="54">
        <v>0</v>
      </c>
      <c r="R62" s="54">
        <v>0</v>
      </c>
      <c r="S62" s="54">
        <v>0</v>
      </c>
      <c r="T62" s="54">
        <v>0</v>
      </c>
      <c r="U62" s="54">
        <v>0</v>
      </c>
      <c r="V62" s="54">
        <v>0</v>
      </c>
      <c r="W62" s="54">
        <v>0</v>
      </c>
      <c r="X62" s="54">
        <v>0</v>
      </c>
      <c r="Y62" s="54">
        <v>0</v>
      </c>
      <c r="Z62" s="54">
        <v>0</v>
      </c>
      <c r="AA62" s="54">
        <v>0</v>
      </c>
      <c r="AB62" s="56" t="str">
        <f t="shared" si="23"/>
        <v>.</v>
      </c>
      <c r="AC62" s="50">
        <v>-1</v>
      </c>
      <c r="AD62" s="62">
        <f t="shared" si="21"/>
        <v>0</v>
      </c>
      <c r="AE62" s="50">
        <v>1</v>
      </c>
      <c r="AF62" s="52">
        <f t="shared" si="24"/>
        <v>1</v>
      </c>
    </row>
    <row r="63" spans="3:32" x14ac:dyDescent="0.2">
      <c r="C63" s="7" t="s">
        <v>123</v>
      </c>
      <c r="D63" s="54">
        <v>0</v>
      </c>
      <c r="E63" s="54">
        <v>0</v>
      </c>
      <c r="F63" s="54">
        <v>0</v>
      </c>
      <c r="G63" s="54">
        <v>0</v>
      </c>
      <c r="H63" s="54">
        <v>0</v>
      </c>
      <c r="I63" s="54">
        <v>0</v>
      </c>
      <c r="J63" s="54">
        <v>0</v>
      </c>
      <c r="K63" s="54">
        <v>0</v>
      </c>
      <c r="L63" s="54">
        <v>0</v>
      </c>
      <c r="M63" s="54">
        <v>0</v>
      </c>
      <c r="N63" s="54">
        <v>0</v>
      </c>
      <c r="O63" s="54">
        <v>0</v>
      </c>
      <c r="P63" s="54">
        <v>0</v>
      </c>
      <c r="Q63" s="54">
        <v>0</v>
      </c>
      <c r="R63" s="54">
        <v>0</v>
      </c>
      <c r="S63" s="54">
        <v>0</v>
      </c>
      <c r="T63" s="54">
        <v>0</v>
      </c>
      <c r="U63" s="54">
        <v>0</v>
      </c>
      <c r="V63" s="54">
        <v>0</v>
      </c>
      <c r="W63" s="54">
        <v>0</v>
      </c>
      <c r="X63" s="54">
        <v>0</v>
      </c>
      <c r="Y63" s="54">
        <v>0</v>
      </c>
      <c r="Z63" s="54">
        <v>0</v>
      </c>
      <c r="AA63" s="54">
        <v>0</v>
      </c>
      <c r="AB63" s="56" t="str">
        <f t="shared" si="23"/>
        <v>.</v>
      </c>
      <c r="AC63" s="50">
        <v>-1</v>
      </c>
      <c r="AD63" s="62">
        <f t="shared" si="21"/>
        <v>0</v>
      </c>
      <c r="AE63" s="50">
        <v>1</v>
      </c>
      <c r="AF63" s="52">
        <f t="shared" si="24"/>
        <v>1</v>
      </c>
    </row>
    <row r="64" spans="3:32" x14ac:dyDescent="0.2">
      <c r="C64" s="7" t="s">
        <v>123</v>
      </c>
      <c r="D64" s="54">
        <v>0</v>
      </c>
      <c r="E64" s="54">
        <v>0</v>
      </c>
      <c r="F64" s="54">
        <v>0</v>
      </c>
      <c r="G64" s="54">
        <v>0</v>
      </c>
      <c r="H64" s="54">
        <v>0</v>
      </c>
      <c r="I64" s="54">
        <v>0</v>
      </c>
      <c r="J64" s="54">
        <v>0</v>
      </c>
      <c r="K64" s="54">
        <v>0</v>
      </c>
      <c r="L64" s="54">
        <v>0</v>
      </c>
      <c r="M64" s="54">
        <v>0</v>
      </c>
      <c r="N64" s="54">
        <v>0</v>
      </c>
      <c r="O64" s="54">
        <v>0</v>
      </c>
      <c r="P64" s="54">
        <v>0</v>
      </c>
      <c r="Q64" s="54">
        <v>0</v>
      </c>
      <c r="R64" s="54">
        <v>0</v>
      </c>
      <c r="S64" s="54">
        <v>0</v>
      </c>
      <c r="T64" s="54">
        <v>0</v>
      </c>
      <c r="U64" s="54">
        <v>0</v>
      </c>
      <c r="V64" s="54">
        <v>0</v>
      </c>
      <c r="W64" s="54">
        <v>0</v>
      </c>
      <c r="X64" s="54">
        <v>0</v>
      </c>
      <c r="Y64" s="54">
        <v>0</v>
      </c>
      <c r="Z64" s="54">
        <v>0</v>
      </c>
      <c r="AA64" s="54">
        <v>0</v>
      </c>
      <c r="AB64" s="56" t="str">
        <f t="shared" si="23"/>
        <v>.</v>
      </c>
      <c r="AC64" s="50">
        <v>-1</v>
      </c>
      <c r="AD64" s="62">
        <f t="shared" si="21"/>
        <v>0</v>
      </c>
      <c r="AE64" s="50">
        <v>1</v>
      </c>
      <c r="AF64" s="52">
        <f t="shared" si="24"/>
        <v>1</v>
      </c>
    </row>
    <row r="65" spans="3:32" x14ac:dyDescent="0.2">
      <c r="C65" s="7" t="s">
        <v>123</v>
      </c>
      <c r="D65" s="54">
        <v>0</v>
      </c>
      <c r="E65" s="54">
        <v>0</v>
      </c>
      <c r="F65" s="54">
        <v>0</v>
      </c>
      <c r="G65" s="54">
        <v>0</v>
      </c>
      <c r="H65" s="54">
        <v>0</v>
      </c>
      <c r="I65" s="54">
        <v>0</v>
      </c>
      <c r="J65" s="54">
        <v>0</v>
      </c>
      <c r="K65" s="54">
        <v>0</v>
      </c>
      <c r="L65" s="54">
        <v>0</v>
      </c>
      <c r="M65" s="54">
        <v>0</v>
      </c>
      <c r="N65" s="54">
        <v>0</v>
      </c>
      <c r="O65" s="54">
        <v>0</v>
      </c>
      <c r="P65" s="54">
        <v>0</v>
      </c>
      <c r="Q65" s="54">
        <v>0</v>
      </c>
      <c r="R65" s="54">
        <v>0</v>
      </c>
      <c r="S65" s="54">
        <v>0</v>
      </c>
      <c r="T65" s="54">
        <v>0</v>
      </c>
      <c r="U65" s="54">
        <v>0</v>
      </c>
      <c r="V65" s="54">
        <v>0</v>
      </c>
      <c r="W65" s="54">
        <v>0</v>
      </c>
      <c r="X65" s="54">
        <v>0</v>
      </c>
      <c r="Y65" s="54">
        <v>0</v>
      </c>
      <c r="Z65" s="54">
        <v>0</v>
      </c>
      <c r="AA65" s="54">
        <v>0</v>
      </c>
      <c r="AB65" s="56" t="str">
        <f t="shared" si="23"/>
        <v>.</v>
      </c>
      <c r="AC65" s="50">
        <v>-1</v>
      </c>
      <c r="AD65" s="62">
        <f t="shared" si="21"/>
        <v>0</v>
      </c>
      <c r="AE65" s="50">
        <v>1</v>
      </c>
      <c r="AF65" s="52">
        <f t="shared" si="24"/>
        <v>1</v>
      </c>
    </row>
    <row r="66" spans="3:32" x14ac:dyDescent="0.2">
      <c r="C66" s="7" t="s">
        <v>123</v>
      </c>
      <c r="D66" s="54">
        <v>0</v>
      </c>
      <c r="E66" s="54">
        <v>0</v>
      </c>
      <c r="F66" s="54">
        <v>0</v>
      </c>
      <c r="G66" s="54">
        <v>0</v>
      </c>
      <c r="H66" s="54">
        <v>0</v>
      </c>
      <c r="I66" s="54">
        <v>0</v>
      </c>
      <c r="J66" s="54">
        <v>0</v>
      </c>
      <c r="K66" s="54">
        <v>0</v>
      </c>
      <c r="L66" s="54">
        <v>0</v>
      </c>
      <c r="M66" s="54">
        <v>0</v>
      </c>
      <c r="N66" s="54">
        <v>0</v>
      </c>
      <c r="O66" s="54">
        <v>0</v>
      </c>
      <c r="P66" s="54">
        <v>0</v>
      </c>
      <c r="Q66" s="54">
        <v>0</v>
      </c>
      <c r="R66" s="54">
        <v>0</v>
      </c>
      <c r="S66" s="54">
        <v>0</v>
      </c>
      <c r="T66" s="54">
        <v>0</v>
      </c>
      <c r="U66" s="54">
        <v>0</v>
      </c>
      <c r="V66" s="54">
        <v>0</v>
      </c>
      <c r="W66" s="54">
        <v>0</v>
      </c>
      <c r="X66" s="54">
        <v>0</v>
      </c>
      <c r="Y66" s="54">
        <v>0</v>
      </c>
      <c r="Z66" s="54">
        <v>0</v>
      </c>
      <c r="AA66" s="54">
        <v>0</v>
      </c>
      <c r="AB66" s="56" t="str">
        <f t="shared" si="23"/>
        <v>.</v>
      </c>
      <c r="AC66" s="50">
        <v>-1</v>
      </c>
      <c r="AD66" s="62">
        <f t="shared" si="21"/>
        <v>0</v>
      </c>
      <c r="AE66" s="50">
        <v>1</v>
      </c>
      <c r="AF66" s="52">
        <f t="shared" si="24"/>
        <v>1</v>
      </c>
    </row>
    <row r="320" spans="4:4" x14ac:dyDescent="0.2">
      <c r="D320" s="2"/>
    </row>
  </sheetData>
  <conditionalFormatting sqref="D42:AA42">
    <cfRule type="iconSet" priority="1">
      <iconSet iconSet="3Symbols2" showValue="0">
        <cfvo type="percent" val="0"/>
        <cfvo type="num" val="0.5"/>
        <cfvo type="num" val="1"/>
      </iconSet>
    </cfRule>
  </conditionalFormatting>
  <conditionalFormatting sqref="AF45:AF66">
    <cfRule type="iconSet" priority="2">
      <iconSet iconSet="3Symbols2" showValue="0">
        <cfvo type="percent" val="0"/>
        <cfvo type="num" val="0.5"/>
        <cfvo type="num" val="1"/>
      </iconSet>
    </cfRule>
  </conditionalFormatting>
  <conditionalFormatting sqref="AG20:AG26">
    <cfRule type="iconSet" priority="3">
      <iconSet iconSet="3Symbols2" showValue="0">
        <cfvo type="percent" val="0"/>
        <cfvo type="num" val="0.5"/>
        <cfvo type="num" val="1"/>
      </iconSet>
    </cfRule>
  </conditionalFormatting>
  <pageMargins left="0.7" right="0.7" top="0.75" bottom="0.75" header="0.3" footer="0.3"/>
  <pageSetup paperSize="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Drop Down 1">
              <controlPr defaultSize="0" autoLine="0" autoPict="0">
                <anchor moveWithCells="1">
                  <from>
                    <xdr:col>0</xdr:col>
                    <xdr:colOff>304800</xdr:colOff>
                    <xdr:row>3</xdr:row>
                    <xdr:rowOff>63500</xdr:rowOff>
                  </from>
                  <to>
                    <xdr:col>0</xdr:col>
                    <xdr:colOff>1498600</xdr:colOff>
                    <xdr:row>4</xdr:row>
                    <xdr:rowOff>165100</xdr:rowOff>
                  </to>
                </anchor>
              </controlPr>
            </control>
          </mc:Choice>
        </mc:AlternateContent>
        <mc:AlternateContent xmlns:mc="http://schemas.openxmlformats.org/markup-compatibility/2006">
          <mc:Choice Requires="x14">
            <control shapeId="3074" r:id="rId5" name="Drop Down 2">
              <controlPr defaultSize="0" autoLine="0" autoPict="0">
                <anchor moveWithCells="1">
                  <from>
                    <xdr:col>0</xdr:col>
                    <xdr:colOff>292100</xdr:colOff>
                    <xdr:row>38</xdr:row>
                    <xdr:rowOff>101600</xdr:rowOff>
                  </from>
                  <to>
                    <xdr:col>1</xdr:col>
                    <xdr:colOff>25400</xdr:colOff>
                    <xdr:row>40</xdr:row>
                    <xdr:rowOff>12700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3:CL185"/>
  <sheetViews>
    <sheetView showGridLines="0" workbookViewId="0">
      <selection activeCell="G19" sqref="G19"/>
    </sheetView>
  </sheetViews>
  <sheetFormatPr baseColWidth="10" defaultColWidth="10.83203125" defaultRowHeight="15" x14ac:dyDescent="0.2"/>
  <cols>
    <col min="1" max="1" width="10.83203125" style="19"/>
    <col min="2" max="25" width="10.83203125" style="1"/>
    <col min="26" max="26" width="10.83203125" style="19"/>
    <col min="27" max="30" width="10.83203125" style="1"/>
    <col min="31" max="31" width="10.83203125" style="19"/>
    <col min="32" max="55" width="10.83203125" style="1"/>
    <col min="56" max="56" width="10.83203125" style="19"/>
    <col min="57" max="57" width="10.83203125" style="1"/>
    <col min="58" max="58" width="10.83203125" style="19"/>
    <col min="59" max="59" width="12.1640625" style="1" customWidth="1"/>
    <col min="60" max="82" width="10.83203125" style="1"/>
    <col min="83" max="83" width="10.83203125" style="19"/>
    <col min="84" max="16384" width="10.83203125" style="1"/>
  </cols>
  <sheetData>
    <row r="3" spans="1:90" s="19" customFormat="1" x14ac:dyDescent="0.2">
      <c r="B3" s="19">
        <v>1</v>
      </c>
      <c r="C3" s="19">
        <v>2</v>
      </c>
      <c r="D3" s="19">
        <v>3</v>
      </c>
      <c r="E3" s="19">
        <v>4</v>
      </c>
      <c r="F3" s="19">
        <v>5</v>
      </c>
      <c r="G3" s="19">
        <v>6</v>
      </c>
      <c r="H3" s="19">
        <v>7</v>
      </c>
      <c r="I3" s="19">
        <v>8</v>
      </c>
      <c r="J3" s="19">
        <v>9</v>
      </c>
      <c r="K3" s="19">
        <v>10</v>
      </c>
      <c r="L3" s="19">
        <v>11</v>
      </c>
      <c r="M3" s="19">
        <v>12</v>
      </c>
      <c r="N3" s="19">
        <v>13</v>
      </c>
      <c r="O3" s="19">
        <v>14</v>
      </c>
      <c r="P3" s="19">
        <v>15</v>
      </c>
      <c r="Q3" s="19">
        <v>16</v>
      </c>
      <c r="R3" s="19">
        <v>17</v>
      </c>
      <c r="S3" s="19">
        <v>18</v>
      </c>
      <c r="T3" s="19">
        <v>19</v>
      </c>
      <c r="U3" s="19">
        <v>20</v>
      </c>
      <c r="V3" s="19">
        <v>21</v>
      </c>
      <c r="W3" s="19">
        <v>22</v>
      </c>
      <c r="X3" s="19">
        <v>23</v>
      </c>
      <c r="Y3" s="19">
        <v>24</v>
      </c>
      <c r="AA3" s="19">
        <v>1</v>
      </c>
      <c r="AB3" s="19">
        <v>2</v>
      </c>
      <c r="AC3" s="19">
        <v>3</v>
      </c>
      <c r="AD3" s="19">
        <v>4</v>
      </c>
      <c r="AF3" s="19">
        <v>1</v>
      </c>
      <c r="AG3" s="19">
        <v>2</v>
      </c>
      <c r="AH3" s="19">
        <v>3</v>
      </c>
      <c r="AI3" s="19">
        <v>4</v>
      </c>
      <c r="AJ3" s="19">
        <v>5</v>
      </c>
      <c r="AK3" s="19">
        <v>6</v>
      </c>
      <c r="AL3" s="19">
        <v>7</v>
      </c>
      <c r="AM3" s="19">
        <v>8</v>
      </c>
      <c r="AN3" s="19">
        <v>9</v>
      </c>
      <c r="AO3" s="19">
        <v>10</v>
      </c>
      <c r="AP3" s="19">
        <v>11</v>
      </c>
      <c r="AQ3" s="19">
        <v>12</v>
      </c>
      <c r="AR3" s="19">
        <v>13</v>
      </c>
      <c r="AS3" s="19">
        <v>14</v>
      </c>
      <c r="AT3" s="19">
        <v>15</v>
      </c>
      <c r="AU3" s="19">
        <v>16</v>
      </c>
      <c r="AV3" s="19">
        <v>17</v>
      </c>
      <c r="AW3" s="19">
        <v>18</v>
      </c>
      <c r="AX3" s="19">
        <v>19</v>
      </c>
      <c r="AY3" s="19">
        <v>20</v>
      </c>
      <c r="AZ3" s="19">
        <v>21</v>
      </c>
      <c r="BA3" s="19">
        <v>22</v>
      </c>
      <c r="BB3" s="19">
        <v>23</v>
      </c>
      <c r="BC3" s="19">
        <v>24</v>
      </c>
      <c r="BG3" s="19">
        <v>1</v>
      </c>
      <c r="BH3" s="19">
        <v>2</v>
      </c>
      <c r="BI3" s="19">
        <v>3</v>
      </c>
      <c r="BJ3" s="19">
        <v>4</v>
      </c>
      <c r="BK3" s="19">
        <v>5</v>
      </c>
      <c r="BL3" s="19">
        <v>6</v>
      </c>
      <c r="BM3" s="19">
        <v>7</v>
      </c>
      <c r="BN3" s="19">
        <v>8</v>
      </c>
      <c r="BO3" s="19">
        <v>9</v>
      </c>
      <c r="BP3" s="19">
        <v>10</v>
      </c>
      <c r="BQ3" s="19">
        <v>11</v>
      </c>
      <c r="BR3" s="19">
        <v>12</v>
      </c>
      <c r="BS3" s="19">
        <v>13</v>
      </c>
      <c r="BT3" s="19">
        <v>14</v>
      </c>
      <c r="BU3" s="19">
        <v>15</v>
      </c>
      <c r="BV3" s="19">
        <v>16</v>
      </c>
      <c r="BW3" s="19">
        <v>17</v>
      </c>
      <c r="BX3" s="19">
        <v>18</v>
      </c>
      <c r="BY3" s="19">
        <v>19</v>
      </c>
      <c r="BZ3" s="19">
        <v>20</v>
      </c>
      <c r="CA3" s="19">
        <v>21</v>
      </c>
      <c r="CB3" s="19">
        <v>22</v>
      </c>
      <c r="CC3" s="19">
        <v>23</v>
      </c>
      <c r="CD3" s="19">
        <v>24</v>
      </c>
      <c r="CF3" s="19">
        <v>1</v>
      </c>
      <c r="CG3" s="19">
        <v>2</v>
      </c>
      <c r="CH3" s="19">
        <v>3</v>
      </c>
      <c r="CI3" s="19">
        <v>4</v>
      </c>
      <c r="CJ3" s="19">
        <v>5</v>
      </c>
      <c r="CK3" s="19">
        <v>6</v>
      </c>
      <c r="CL3" s="19">
        <v>7</v>
      </c>
    </row>
    <row r="4" spans="1:90" x14ac:dyDescent="0.2">
      <c r="B4" s="3" t="s">
        <v>92</v>
      </c>
      <c r="C4" s="4"/>
      <c r="D4" s="4"/>
      <c r="E4" s="4"/>
      <c r="F4" s="4"/>
      <c r="G4" s="4"/>
      <c r="H4" s="4"/>
      <c r="I4" s="4"/>
      <c r="J4" s="4"/>
      <c r="K4" s="4"/>
      <c r="L4" s="4"/>
      <c r="M4" s="4"/>
      <c r="N4" s="4"/>
      <c r="O4" s="4"/>
      <c r="P4" s="4"/>
      <c r="Q4" s="4"/>
      <c r="R4" s="4"/>
      <c r="S4" s="4"/>
      <c r="T4" s="4"/>
      <c r="U4" s="4"/>
      <c r="V4" s="4"/>
      <c r="W4" s="4"/>
      <c r="X4" s="4"/>
      <c r="Y4" s="4"/>
      <c r="AA4" s="6" t="s">
        <v>93</v>
      </c>
      <c r="AB4" s="5"/>
      <c r="AC4" s="5"/>
      <c r="AD4" s="5"/>
      <c r="AF4" s="9" t="s">
        <v>95</v>
      </c>
      <c r="AG4" s="10"/>
      <c r="AH4" s="10"/>
      <c r="AI4" s="10"/>
      <c r="AJ4" s="10"/>
      <c r="AK4" s="10"/>
      <c r="AL4" s="10"/>
      <c r="AM4" s="10"/>
      <c r="AN4" s="10"/>
      <c r="AO4" s="10"/>
      <c r="AP4" s="10"/>
      <c r="AQ4" s="10"/>
      <c r="AR4" s="10"/>
      <c r="AS4" s="10"/>
      <c r="AT4" s="10"/>
      <c r="AU4" s="10"/>
      <c r="AV4" s="10"/>
      <c r="AW4" s="10"/>
      <c r="AX4" s="10"/>
      <c r="AY4" s="10"/>
      <c r="AZ4" s="10"/>
      <c r="BA4" s="10"/>
      <c r="BB4" s="10"/>
      <c r="BC4" s="10"/>
      <c r="BE4" s="8" t="s">
        <v>94</v>
      </c>
      <c r="BG4" s="11" t="s">
        <v>96</v>
      </c>
      <c r="BH4" s="12"/>
      <c r="BI4" s="12"/>
      <c r="BJ4" s="12"/>
      <c r="BK4" s="12"/>
      <c r="BL4" s="12"/>
      <c r="BM4" s="12"/>
      <c r="BN4" s="12"/>
      <c r="BO4" s="12"/>
      <c r="BP4" s="12"/>
      <c r="BQ4" s="12"/>
      <c r="BR4" s="12"/>
      <c r="BS4" s="12"/>
      <c r="BT4" s="12"/>
      <c r="BU4" s="12"/>
      <c r="BV4" s="12"/>
      <c r="BW4" s="12"/>
      <c r="BX4" s="12"/>
      <c r="BY4" s="12"/>
      <c r="BZ4" s="12"/>
      <c r="CA4" s="12"/>
      <c r="CB4" s="12"/>
      <c r="CC4" s="12"/>
      <c r="CD4" s="12"/>
      <c r="CF4" s="15" t="s">
        <v>97</v>
      </c>
      <c r="CG4" s="14"/>
      <c r="CH4" s="14"/>
      <c r="CI4" s="14"/>
      <c r="CJ4" s="14"/>
      <c r="CK4" s="46"/>
      <c r="CL4" s="46"/>
    </row>
    <row r="5" spans="1:90" x14ac:dyDescent="0.2">
      <c r="B5" s="4" t="str">
        <f t="array" ref="B5:Y5">asset_names</f>
        <v>US.GOVT.01</v>
      </c>
      <c r="C5" s="4" t="str">
        <v>US.GOVT.13</v>
      </c>
      <c r="D5" s="4" t="str">
        <v>US.GOVT.35</v>
      </c>
      <c r="E5" s="4" t="str">
        <v>US.CORP.13</v>
      </c>
      <c r="F5" s="4" t="str">
        <v>US.CORP.35</v>
      </c>
      <c r="G5" s="4" t="str">
        <v>DE.GOVT.01</v>
      </c>
      <c r="H5" s="4" t="str">
        <v>DE.GOVT.13</v>
      </c>
      <c r="I5" s="4" t="str">
        <v>DE.GOVT.35</v>
      </c>
      <c r="J5" s="4" t="str">
        <v>UK.GOVT.01</v>
      </c>
      <c r="K5" s="4" t="str">
        <v>UK.GOVT.13</v>
      </c>
      <c r="L5" s="4" t="str">
        <v>UK.GOVT.35</v>
      </c>
      <c r="M5" s="4" t="str">
        <v>UK.CORP.13</v>
      </c>
      <c r="N5" s="4" t="str">
        <v>UK.CORP.35</v>
      </c>
      <c r="O5" s="4" t="str">
        <v>JP.GOVT.01</v>
      </c>
      <c r="P5" s="4" t="str">
        <v>JP.GOVT.13</v>
      </c>
      <c r="Q5" s="4" t="str">
        <v>JP.GOVT.35</v>
      </c>
      <c r="R5" s="4" t="str">
        <v>US.EQ</v>
      </c>
      <c r="S5" s="4" t="str">
        <v>EU.EQ</v>
      </c>
      <c r="T5" s="4" t="str">
        <v>UK.EQ</v>
      </c>
      <c r="U5" s="4" t="str">
        <v>JP.EQ</v>
      </c>
      <c r="V5" s="4" t="str">
        <v>USD.FWD</v>
      </c>
      <c r="W5" s="4" t="str">
        <v>EUR.FWD</v>
      </c>
      <c r="X5" s="4" t="str">
        <v>GBP.FWD</v>
      </c>
      <c r="Y5" s="4" t="str">
        <v>JPY.FWD</v>
      </c>
      <c r="AA5" s="5" t="str">
        <f t="array" ref="AA5:AD5">fx_names</f>
        <v>USD</v>
      </c>
      <c r="AB5" s="5" t="str">
        <v>EUR</v>
      </c>
      <c r="AC5" s="5" t="str">
        <v>GBP</v>
      </c>
      <c r="AD5" s="5" t="str">
        <v>JPY</v>
      </c>
      <c r="AF5" s="10" t="str">
        <f t="array" ref="AF5:BC5">asset_names</f>
        <v>US.GOVT.01</v>
      </c>
      <c r="AG5" s="10" t="str">
        <v>US.GOVT.13</v>
      </c>
      <c r="AH5" s="10" t="str">
        <v>US.GOVT.35</v>
      </c>
      <c r="AI5" s="10" t="str">
        <v>US.CORP.13</v>
      </c>
      <c r="AJ5" s="10" t="str">
        <v>US.CORP.35</v>
      </c>
      <c r="AK5" s="10" t="str">
        <v>DE.GOVT.01</v>
      </c>
      <c r="AL5" s="10" t="str">
        <v>DE.GOVT.13</v>
      </c>
      <c r="AM5" s="10" t="str">
        <v>DE.GOVT.35</v>
      </c>
      <c r="AN5" s="10" t="str">
        <v>UK.GOVT.01</v>
      </c>
      <c r="AO5" s="10" t="str">
        <v>UK.GOVT.13</v>
      </c>
      <c r="AP5" s="10" t="str">
        <v>UK.GOVT.35</v>
      </c>
      <c r="AQ5" s="10" t="str">
        <v>UK.CORP.13</v>
      </c>
      <c r="AR5" s="10" t="str">
        <v>UK.CORP.35</v>
      </c>
      <c r="AS5" s="10" t="str">
        <v>JP.GOVT.01</v>
      </c>
      <c r="AT5" s="10" t="str">
        <v>JP.GOVT.13</v>
      </c>
      <c r="AU5" s="10" t="str">
        <v>JP.GOVT.35</v>
      </c>
      <c r="AV5" s="10" t="str">
        <v>US.EQ</v>
      </c>
      <c r="AW5" s="10" t="str">
        <v>EU.EQ</v>
      </c>
      <c r="AX5" s="10" t="str">
        <v>UK.EQ</v>
      </c>
      <c r="AY5" s="10" t="str">
        <v>JP.EQ</v>
      </c>
      <c r="AZ5" s="10" t="str">
        <v>USD.FWD</v>
      </c>
      <c r="BA5" s="10" t="str">
        <v>EUR.FWD</v>
      </c>
      <c r="BB5" s="10" t="str">
        <v>GBP.FWD</v>
      </c>
      <c r="BC5" s="10" t="str">
        <v>JPY.FWD</v>
      </c>
      <c r="BE5" s="7" t="s">
        <v>79</v>
      </c>
      <c r="BG5" s="12" t="str">
        <f t="array" ref="BG5:CD5">asset_names</f>
        <v>US.GOVT.01</v>
      </c>
      <c r="BH5" s="12" t="str">
        <v>US.GOVT.13</v>
      </c>
      <c r="BI5" s="12" t="str">
        <v>US.GOVT.35</v>
      </c>
      <c r="BJ5" s="12" t="str">
        <v>US.CORP.13</v>
      </c>
      <c r="BK5" s="12" t="str">
        <v>US.CORP.35</v>
      </c>
      <c r="BL5" s="12" t="str">
        <v>DE.GOVT.01</v>
      </c>
      <c r="BM5" s="12" t="str">
        <v>DE.GOVT.13</v>
      </c>
      <c r="BN5" s="12" t="str">
        <v>DE.GOVT.35</v>
      </c>
      <c r="BO5" s="12" t="str">
        <v>UK.GOVT.01</v>
      </c>
      <c r="BP5" s="12" t="str">
        <v>UK.GOVT.13</v>
      </c>
      <c r="BQ5" s="12" t="str">
        <v>UK.GOVT.35</v>
      </c>
      <c r="BR5" s="12" t="str">
        <v>UK.CORP.13</v>
      </c>
      <c r="BS5" s="12" t="str">
        <v>UK.CORP.35</v>
      </c>
      <c r="BT5" s="12" t="str">
        <v>JP.GOVT.01</v>
      </c>
      <c r="BU5" s="12" t="str">
        <v>JP.GOVT.13</v>
      </c>
      <c r="BV5" s="12" t="str">
        <v>JP.GOVT.35</v>
      </c>
      <c r="BW5" s="12" t="str">
        <v>US.EQ</v>
      </c>
      <c r="BX5" s="12" t="str">
        <v>EU.EQ</v>
      </c>
      <c r="BY5" s="12" t="str">
        <v>UK.EQ</v>
      </c>
      <c r="BZ5" s="12" t="str">
        <v>JP.EQ</v>
      </c>
      <c r="CA5" s="12" t="str">
        <v>USD.FWD</v>
      </c>
      <c r="CB5" s="12" t="str">
        <v>EUR.FWD</v>
      </c>
      <c r="CC5" s="12" t="str">
        <v>GBP.FWD</v>
      </c>
      <c r="CD5" s="12" t="str">
        <v>JPY.FWD</v>
      </c>
      <c r="CF5" s="14" t="str">
        <f t="array" ref="CF5:CJ5">TRANSPOSE(port_names)</f>
        <v>bench</v>
      </c>
      <c r="CG5" s="14" t="str">
        <v>a</v>
      </c>
      <c r="CH5" s="14" t="str">
        <v>b</v>
      </c>
      <c r="CI5" s="14" t="str">
        <v>x_a</v>
      </c>
      <c r="CJ5" s="14" t="str">
        <v>x_b</v>
      </c>
      <c r="CK5" s="47" t="s">
        <v>110</v>
      </c>
      <c r="CL5" s="47" t="s">
        <v>112</v>
      </c>
    </row>
    <row r="6" spans="1:90" x14ac:dyDescent="0.2">
      <c r="A6" s="19">
        <v>1</v>
      </c>
      <c r="B6" s="16" cm="1">
        <f t="array" ref="B6">INDEX(asset_mu,1,B$3)+INDEX(asset_rets_norm,$A6,B$3)</f>
        <v>2.3153952623954531E-3</v>
      </c>
      <c r="C6" s="16" cm="1">
        <f t="array" ref="C6">INDEX(asset_mu,1,C$3)+INDEX(asset_rets_norm,$A6,C$3)</f>
        <v>3.6547251827894157E-3</v>
      </c>
      <c r="D6" s="16" cm="1">
        <f t="array" ref="D6">INDEX(asset_mu,1,D$3)+INDEX(asset_rets_norm,$A6,D$3)</f>
        <v>4.3511053327457676E-3</v>
      </c>
      <c r="E6" s="16" cm="1">
        <f t="array" ref="E6">INDEX(asset_mu,1,E$3)+INDEX(asset_rets_norm,$A6,E$3)</f>
        <v>9.7673766492748018E-3</v>
      </c>
      <c r="F6" s="16" cm="1">
        <f t="array" ref="F6">INDEX(asset_mu,1,F$3)+INDEX(asset_rets_norm,$A6,F$3)</f>
        <v>1.6081255265409003E-2</v>
      </c>
      <c r="G6" s="16" cm="1">
        <f t="array" ref="G6">INDEX(asset_mu,1,G$3)+INDEX(asset_rets_norm,$A6,G$3)</f>
        <v>2.2752803182484434E-3</v>
      </c>
      <c r="H6" s="16" cm="1">
        <f t="array" ref="H6">INDEX(asset_mu,1,H$3)+INDEX(asset_rets_norm,$A6,H$3)</f>
        <v>3.4292949944601174E-3</v>
      </c>
      <c r="I6" s="16" cm="1">
        <f t="array" ref="I6">INDEX(asset_mu,1,I$3)+INDEX(asset_rets_norm,$A6,I$3)</f>
        <v>4.0531420715394385E-3</v>
      </c>
      <c r="J6" s="16" cm="1">
        <f t="array" ref="J6">INDEX(asset_mu,1,J$3)+INDEX(asset_rets_norm,$A6,J$3)</f>
        <v>3.2499810062758248E-3</v>
      </c>
      <c r="K6" s="16" cm="1">
        <f t="array" ref="K6">INDEX(asset_mu,1,K$3)+INDEX(asset_rets_norm,$A6,K$3)</f>
        <v>6.876475560023603E-3</v>
      </c>
      <c r="L6" s="16" cm="1">
        <f t="array" ref="L6">INDEX(asset_mu,1,L$3)+INDEX(asset_rets_norm,$A6,L$3)</f>
        <v>1.0696568373864556E-2</v>
      </c>
      <c r="M6" s="16" cm="1">
        <f t="array" ref="M6">INDEX(asset_mu,1,M$3)+INDEX(asset_rets_norm,$A6,M$3)</f>
        <v>1.1207596534738729E-2</v>
      </c>
      <c r="N6" s="16" cm="1">
        <f t="array" ref="N6">INDEX(asset_mu,1,N$3)+INDEX(asset_rets_norm,$A6,N$3)</f>
        <v>2.854442783767908E-2</v>
      </c>
      <c r="O6" s="16" cm="1">
        <f t="array" ref="O6">INDEX(asset_mu,1,O$3)+INDEX(asset_rets_norm,$A6,O$3)</f>
        <v>1.2330854276571201E-3</v>
      </c>
      <c r="P6" s="16" cm="1">
        <f t="array" ref="P6">INDEX(asset_mu,1,P$3)+INDEX(asset_rets_norm,$A6,P$3)</f>
        <v>2.105966094208921E-3</v>
      </c>
      <c r="Q6" s="16" cm="1">
        <f t="array" ref="Q6">INDEX(asset_mu,1,Q$3)+INDEX(asset_rets_norm,$A6,Q$3)</f>
        <v>3.0882972903291785E-3</v>
      </c>
      <c r="R6" s="16" cm="1">
        <f t="array" ref="R6">INDEX(asset_mu,1,R$3)+INDEX(asset_rets_norm,$A6,R$3)</f>
        <v>0.10229794782526223</v>
      </c>
      <c r="S6" s="16" cm="1">
        <f t="array" ref="S6">INDEX(asset_mu,1,S$3)+INDEX(asset_rets_norm,$A6,S$3)</f>
        <v>9.3056365008117425E-2</v>
      </c>
      <c r="T6" s="16" cm="1">
        <f t="array" ref="T6">INDEX(asset_mu,1,T$3)+INDEX(asset_rets_norm,$A6,T$3)</f>
        <v>8.2103484731265108E-2</v>
      </c>
      <c r="U6" s="16" cm="1">
        <f t="array" ref="U6">INDEX(asset_mu,1,U$3)+INDEX(asset_rets_norm,$A6,U$3)</f>
        <v>2.6823524214991359E-2</v>
      </c>
      <c r="V6" s="16" cm="1">
        <f t="array" ref="V6">INDEX(asset_mu,1,V$3)+INDEX(asset_rets_norm,$A6,V$3)</f>
        <v>2.17034537290499E-3</v>
      </c>
      <c r="W6" s="16" cm="1">
        <f t="array" ref="W6">INDEX(asset_mu,1,W$3)+INDEX(asset_rets_norm,$A6,W$3)</f>
        <v>2.2868398607863213E-3</v>
      </c>
      <c r="X6" s="16" cm="1">
        <f t="array" ref="X6">INDEX(asset_mu,1,X$3)+INDEX(asset_rets_norm,$A6,X$3)</f>
        <v>2.6207101772305974E-3</v>
      </c>
      <c r="Y6" s="16" cm="1">
        <f t="array" ref="Y6">INDEX(asset_mu,1,Y$3)+INDEX(asset_rets_norm,$A6,Y$3)</f>
        <v>1.0597688861378664E-3</v>
      </c>
      <c r="Z6" s="19">
        <v>1</v>
      </c>
      <c r="AA6" s="16" cm="1">
        <f t="array" ref="AA6">INDEX(fx_mu,1,AA$3)+INDEX(fx_rets_norm,$A6,AA$3)</f>
        <v>0</v>
      </c>
      <c r="AB6" s="16" cm="1">
        <f t="array" ref="AB6">INDEX(fx_mu,1,AB$3)+INDEX(fx_rets_norm,$A6,AB$3)</f>
        <v>3.5617884992569467E-2</v>
      </c>
      <c r="AC6" s="16" cm="1">
        <f t="array" ref="AC6">INDEX(fx_mu,1,AC$3)+INDEX(fx_rets_norm,$A6,AC$3)</f>
        <v>3.2968573094673423E-2</v>
      </c>
      <c r="AD6" s="16" cm="1">
        <f t="array" ref="AD6">INDEX(fx_mu,1,AD$3)+INDEX(fx_rets_norm,$A6,AD$3)</f>
        <v>-1.0593549385906967E-2</v>
      </c>
      <c r="AE6" s="19">
        <v>1</v>
      </c>
      <c r="AF6" s="18" cm="1">
        <f t="array" ref="AF6">(1+B6)*(1+INDEX(fx_rets,$AE6,INDEX(fx_ix,1,AF$3)))-1</f>
        <v>2.3153952623955476E-3</v>
      </c>
      <c r="AG6" s="18" cm="1">
        <f t="array" ref="AG6">(1+C6)*(1+INDEX(fx_rets,$AE6,INDEX(fx_ix,1,AG$3)))-1</f>
        <v>3.65472518278942E-3</v>
      </c>
      <c r="AH6" s="18" cm="1">
        <f t="array" ref="AH6">(1+D6)*(1+INDEX(fx_rets,$AE6,INDEX(fx_ix,1,AH$3)))-1</f>
        <v>4.3511053327458526E-3</v>
      </c>
      <c r="AI6" s="18" cm="1">
        <f t="array" ref="AI6">(1+E6)*(1+INDEX(fx_rets,$AE6,INDEX(fx_ix,1,AI$3)))-1</f>
        <v>9.7673766492747394E-3</v>
      </c>
      <c r="AJ6" s="18" cm="1">
        <f t="array" ref="AJ6">(1+F6)*(1+INDEX(fx_rets,$AE6,INDEX(fx_ix,1,AJ$3)))-1</f>
        <v>1.6081255265409045E-2</v>
      </c>
      <c r="AK6" s="18" cm="1">
        <f t="array" ref="AK6">(1+G6)*(1+INDEX(fx_rets,$AE6,INDEX(fx_ix,1,AK$3)))-1</f>
        <v>3.7974205983519083E-2</v>
      </c>
      <c r="AL6" s="18" cm="1">
        <f t="array" ref="AL6">(1+H6)*(1+INDEX(fx_rets,$AE6,INDEX(fx_ix,1,AL$3)))-1</f>
        <v>3.9169324221747903E-2</v>
      </c>
      <c r="AM6" s="18" cm="1">
        <f t="array" ref="AM6">(1+I6)*(1+INDEX(fx_rets,$AE6,INDEX(fx_ix,1,AM$3)))-1</f>
        <v>3.9815391412271639E-2</v>
      </c>
      <c r="AN6" s="18" cm="1">
        <f t="array" ref="AN6">(1+J6)*(1+INDEX(fx_rets,$AE6,INDEX(fx_ix,1,AN$3)))-1</f>
        <v>3.6325701337310834E-2</v>
      </c>
      <c r="AO6" s="18" cm="1">
        <f t="array" ref="AO6">(1+K6)*(1+INDEX(fx_rets,$AE6,INDEX(fx_ix,1,AO$3)))-1</f>
        <v>4.0071756241831347E-2</v>
      </c>
      <c r="AP6" s="18" cm="1">
        <f t="array" ref="AP6">(1+L6)*(1+INDEX(fx_rets,$AE6,INDEX(fx_ix,1,AP$3)))-1</f>
        <v>4.4017792064833694E-2</v>
      </c>
      <c r="AQ6" s="18" cm="1">
        <f t="array" ref="AQ6">(1+M6)*(1+INDEX(fx_rets,$AE6,INDEX(fx_ix,1,AQ$3)))-1</f>
        <v>4.4545668094983171E-2</v>
      </c>
      <c r="AR6" s="18" cm="1">
        <f t="array" ref="AR6">(1+N6)*(1+INDEX(fx_rets,$AE6,INDEX(fx_ix,1,AR$3)))-1</f>
        <v>6.2454069987964766E-2</v>
      </c>
      <c r="AS6" s="18" cm="1">
        <f t="array" ref="AS6">(1+O6)*(1+INDEX(fx_rets,$AE6,INDEX(fx_ix,1,AS$3)))-1</f>
        <v>-9.3735267096246577E-3</v>
      </c>
      <c r="AT6" s="18" cm="1">
        <f t="array" ref="AT6">(1+P6)*(1+INDEX(fx_rets,$AE6,INDEX(fx_ix,1,AT$3)))-1</f>
        <v>-8.5098929475221352E-3</v>
      </c>
      <c r="AU6" s="18" cm="1">
        <f t="array" ref="AU6">(1+Q6)*(1+INDEX(fx_rets,$AE6,INDEX(fx_ix,1,AU$3)))-1</f>
        <v>-7.5379681254411635E-3</v>
      </c>
      <c r="AV6" s="18" cm="1">
        <f t="array" ref="AV6">(1+R6)*(1+INDEX(fx_rets,$AE6,INDEX(fx_ix,1,AV$3)))-1</f>
        <v>0.10229794782526214</v>
      </c>
      <c r="AW6" s="18" cm="1">
        <f t="array" ref="AW6">(1+S6)*(1+INDEX(fx_rets,$AE6,INDEX(fx_ix,1,AW$3)))-1</f>
        <v>0.13198872090737246</v>
      </c>
      <c r="AX6" s="18" cm="1">
        <f t="array" ref="AX6">(1+T6)*(1+INDEX(fx_rets,$AE6,INDEX(fx_ix,1,AX$3)))-1</f>
        <v>0.11777889256362872</v>
      </c>
      <c r="AY6" s="18" cm="1">
        <f t="array" ref="AY6">(1+U6)*(1+INDEX(fx_rets,$AE6,INDEX(fx_ix,1,AY$3)))-1</f>
        <v>1.5945818500608944E-2</v>
      </c>
      <c r="AZ6" s="18" cm="1">
        <f t="array" ref="AZ6">(1+V6)*(1+INDEX(fx_rets,$AE6,INDEX(fx_ix,1,AZ$3)))-1</f>
        <v>2.1703453729049471E-3</v>
      </c>
      <c r="BA6" s="18" cm="1">
        <f t="array" ref="BA6">(1+W6)*(1+INDEX(fx_rets,$AE6,INDEX(fx_ix,1,BA$3)))-1</f>
        <v>3.7986177252513631E-2</v>
      </c>
      <c r="BB6" s="18" cm="1">
        <f t="array" ref="BB6">(1+X6)*(1+INDEX(fx_rets,$AE6,INDEX(fx_ix,1,BB$3)))-1</f>
        <v>3.5675684346941905E-2</v>
      </c>
      <c r="BC6" s="18" cm="1">
        <f t="array" ref="BC6">(1+Y6)*(1+INDEX(fx_rets,$AE6,INDEX(fx_ix,1,BC$3)))-1</f>
        <v>-9.5450072138021369E-3</v>
      </c>
      <c r="BD6" s="19">
        <v>1</v>
      </c>
      <c r="BE6" s="16">
        <f t="shared" ref="BE6:BE69" si="0">SUMPRODUCT(base_fx_wts,AA6:AD6)</f>
        <v>0</v>
      </c>
      <c r="BF6" s="19">
        <v>1</v>
      </c>
      <c r="BG6" s="18">
        <f t="shared" ref="BG6:BG69" si="1">(1+AF6)/(1+$BE6)-1</f>
        <v>2.3153952623955476E-3</v>
      </c>
      <c r="BH6" s="18">
        <f t="shared" ref="BH6:BH69" si="2">(1+AG6)/(1+$BE6)-1</f>
        <v>3.65472518278942E-3</v>
      </c>
      <c r="BI6" s="18">
        <f t="shared" ref="BI6:BI69" si="3">(1+AH6)/(1+$BE6)-1</f>
        <v>4.3511053327458526E-3</v>
      </c>
      <c r="BJ6" s="18">
        <f t="shared" ref="BJ6:BJ69" si="4">(1+AI6)/(1+$BE6)-1</f>
        <v>9.7673766492747394E-3</v>
      </c>
      <c r="BK6" s="18">
        <f t="shared" ref="BK6:BK69" si="5">(1+AJ6)/(1+$BE6)-1</f>
        <v>1.6081255265409045E-2</v>
      </c>
      <c r="BL6" s="18">
        <f t="shared" ref="BL6:BL69" si="6">(1+AK6)/(1+$BE6)-1</f>
        <v>3.7974205983519083E-2</v>
      </c>
      <c r="BM6" s="18">
        <f t="shared" ref="BM6:BM69" si="7">(1+AL6)/(1+$BE6)-1</f>
        <v>3.9169324221747903E-2</v>
      </c>
      <c r="BN6" s="18">
        <f t="shared" ref="BN6:BN69" si="8">(1+AM6)/(1+$BE6)-1</f>
        <v>3.9815391412271639E-2</v>
      </c>
      <c r="BO6" s="18">
        <f t="shared" ref="BO6:BO69" si="9">(1+AN6)/(1+$BE6)-1</f>
        <v>3.6325701337310834E-2</v>
      </c>
      <c r="BP6" s="18">
        <f t="shared" ref="BP6:BP69" si="10">(1+AO6)/(1+$BE6)-1</f>
        <v>4.0071756241831347E-2</v>
      </c>
      <c r="BQ6" s="18">
        <f t="shared" ref="BQ6:BQ69" si="11">(1+AP6)/(1+$BE6)-1</f>
        <v>4.4017792064833694E-2</v>
      </c>
      <c r="BR6" s="18">
        <f t="shared" ref="BR6:BR69" si="12">(1+AQ6)/(1+$BE6)-1</f>
        <v>4.4545668094983171E-2</v>
      </c>
      <c r="BS6" s="18">
        <f t="shared" ref="BS6:BS69" si="13">(1+AR6)/(1+$BE6)-1</f>
        <v>6.2454069987964766E-2</v>
      </c>
      <c r="BT6" s="18">
        <f t="shared" ref="BT6:BT69" si="14">(1+AS6)/(1+$BE6)-1</f>
        <v>-9.3735267096246577E-3</v>
      </c>
      <c r="BU6" s="18">
        <f t="shared" ref="BU6:BU69" si="15">(1+AT6)/(1+$BE6)-1</f>
        <v>-8.5098929475221352E-3</v>
      </c>
      <c r="BV6" s="18">
        <f t="shared" ref="BV6:BV69" si="16">(1+AU6)/(1+$BE6)-1</f>
        <v>-7.5379681254411635E-3</v>
      </c>
      <c r="BW6" s="18">
        <f t="shared" ref="BW6:BW69" si="17">(1+AV6)/(1+$BE6)-1</f>
        <v>0.10229794782526214</v>
      </c>
      <c r="BX6" s="18">
        <f t="shared" ref="BX6:BX69" si="18">(1+AW6)/(1+$BE6)-1</f>
        <v>0.13198872090737246</v>
      </c>
      <c r="BY6" s="18">
        <f t="shared" ref="BY6:BY69" si="19">(1+AX6)/(1+$BE6)-1</f>
        <v>0.11777889256362872</v>
      </c>
      <c r="BZ6" s="18">
        <f t="shared" ref="BZ6:BZ69" si="20">(1+AY6)/(1+$BE6)-1</f>
        <v>1.5945818500608944E-2</v>
      </c>
      <c r="CA6" s="18">
        <f t="shared" ref="CA6:CA69" si="21">(1+AZ6)/(1+$BE6)-1</f>
        <v>2.1703453729049471E-3</v>
      </c>
      <c r="CB6" s="18">
        <f t="shared" ref="CB6:CB69" si="22">(1+BA6)/(1+$BE6)-1</f>
        <v>3.7986177252513631E-2</v>
      </c>
      <c r="CC6" s="18">
        <f t="shared" ref="CC6:CC69" si="23">(1+BB6)/(1+$BE6)-1</f>
        <v>3.5675684346941905E-2</v>
      </c>
      <c r="CD6" s="18">
        <f t="shared" ref="CD6:CD69" si="24">(1+BC6)/(1+$BE6)-1</f>
        <v>-9.5450072138021369E-3</v>
      </c>
      <c r="CE6" s="19">
        <v>1</v>
      </c>
      <c r="CF6" s="18">
        <f t="shared" ref="CF6:CL15" si="25">SUMPRODUCT(INDEX(port_wts,CF$3,),$BG6:$CD6)</f>
        <v>3.65472518278942E-3</v>
      </c>
      <c r="CG6" s="18">
        <f t="shared" si="25"/>
        <v>3.65472518278942E-3</v>
      </c>
      <c r="CH6" s="18">
        <f t="shared" si="25"/>
        <v>3.65472518278942E-3</v>
      </c>
      <c r="CI6" s="18">
        <f t="shared" si="25"/>
        <v>0</v>
      </c>
      <c r="CJ6" s="18">
        <f t="shared" si="25"/>
        <v>0</v>
      </c>
      <c r="CK6" s="24">
        <f>SUMPRODUCT(INDEX(port_wts,CK$3,),$BG6:$CD6)</f>
        <v>3.65472518278942E-3</v>
      </c>
      <c r="CL6" s="24">
        <f t="shared" si="25"/>
        <v>0</v>
      </c>
    </row>
    <row r="7" spans="1:90" x14ac:dyDescent="0.2">
      <c r="A7" s="19">
        <v>2</v>
      </c>
      <c r="B7" s="16" cm="1">
        <f t="array" ref="B7">INDEX(asset_mu,1,B$3)+INDEX(asset_rets_norm,$A7,B$3)</f>
        <v>2.2166903033619288E-3</v>
      </c>
      <c r="C7" s="16" cm="1">
        <f t="array" ref="C7">INDEX(asset_mu,1,C$3)+INDEX(asset_rets_norm,$A7,C$3)</f>
        <v>3.2383704934579828E-3</v>
      </c>
      <c r="D7" s="16" cm="1">
        <f t="array" ref="D7">INDEX(asset_mu,1,D$3)+INDEX(asset_rets_norm,$A7,D$3)</f>
        <v>5.8538605337760379E-3</v>
      </c>
      <c r="E7" s="16" cm="1">
        <f t="array" ref="E7">INDEX(asset_mu,1,E$3)+INDEX(asset_rets_norm,$A7,E$3)</f>
        <v>-2.3861165286763117E-3</v>
      </c>
      <c r="F7" s="16" cm="1">
        <f t="array" ref="F7">INDEX(asset_mu,1,F$3)+INDEX(asset_rets_norm,$A7,F$3)</f>
        <v>-1.1545561671146325E-2</v>
      </c>
      <c r="G7" s="16" cm="1">
        <f t="array" ref="G7">INDEX(asset_mu,1,G$3)+INDEX(asset_rets_norm,$A7,G$3)</f>
        <v>3.4602227895712797E-3</v>
      </c>
      <c r="H7" s="16" cm="1">
        <f t="array" ref="H7">INDEX(asset_mu,1,H$3)+INDEX(asset_rets_norm,$A7,H$3)</f>
        <v>8.3135382914458975E-3</v>
      </c>
      <c r="I7" s="16" cm="1">
        <f t="array" ref="I7">INDEX(asset_mu,1,I$3)+INDEX(asset_rets_norm,$A7,I$3)</f>
        <v>7.9129653927451516E-3</v>
      </c>
      <c r="J7" s="16" cm="1">
        <f t="array" ref="J7">INDEX(asset_mu,1,J$3)+INDEX(asset_rets_norm,$A7,J$3)</f>
        <v>2.8332085704483299E-3</v>
      </c>
      <c r="K7" s="16" cm="1">
        <f t="array" ref="K7">INDEX(asset_mu,1,K$3)+INDEX(asset_rets_norm,$A7,K$3)</f>
        <v>6.8110414009737988E-3</v>
      </c>
      <c r="L7" s="16" cm="1">
        <f t="array" ref="L7">INDEX(asset_mu,1,L$3)+INDEX(asset_rets_norm,$A7,L$3)</f>
        <v>1.2513579494652359E-2</v>
      </c>
      <c r="M7" s="16" cm="1">
        <f t="array" ref="M7">INDEX(asset_mu,1,M$3)+INDEX(asset_rets_norm,$A7,M$3)</f>
        <v>-8.6805654363191868E-3</v>
      </c>
      <c r="N7" s="16" cm="1">
        <f t="array" ref="N7">INDEX(asset_mu,1,N$3)+INDEX(asset_rets_norm,$A7,N$3)</f>
        <v>-1.7158891961978281E-2</v>
      </c>
      <c r="O7" s="16" cm="1">
        <f t="array" ref="O7">INDEX(asset_mu,1,O$3)+INDEX(asset_rets_norm,$A7,O$3)</f>
        <v>1.1847268178529979E-3</v>
      </c>
      <c r="P7" s="16" cm="1">
        <f t="array" ref="P7">INDEX(asset_mu,1,P$3)+INDEX(asset_rets_norm,$A7,P$3)</f>
        <v>2.2766594678254471E-3</v>
      </c>
      <c r="Q7" s="16" cm="1">
        <f t="array" ref="Q7">INDEX(asset_mu,1,Q$3)+INDEX(asset_rets_norm,$A7,Q$3)</f>
        <v>3.2074003480295323E-3</v>
      </c>
      <c r="R7" s="16" cm="1">
        <f t="array" ref="R7">INDEX(asset_mu,1,R$3)+INDEX(asset_rets_norm,$A7,R$3)</f>
        <v>-9.5875648384294992E-3</v>
      </c>
      <c r="S7" s="16" cm="1">
        <f t="array" ref="S7">INDEX(asset_mu,1,S$3)+INDEX(asset_rets_norm,$A7,S$3)</f>
        <v>-2.422254905275445E-2</v>
      </c>
      <c r="T7" s="16" cm="1">
        <f t="array" ref="T7">INDEX(asset_mu,1,T$3)+INDEX(asset_rets_norm,$A7,T$3)</f>
        <v>-5.9597494762128611E-3</v>
      </c>
      <c r="U7" s="16" cm="1">
        <f t="array" ref="U7">INDEX(asset_mu,1,U$3)+INDEX(asset_rets_norm,$A7,U$3)</f>
        <v>-6.7900903289744727E-2</v>
      </c>
      <c r="V7" s="16" cm="1">
        <f t="array" ref="V7">INDEX(asset_mu,1,V$3)+INDEX(asset_rets_norm,$A7,V$3)</f>
        <v>2.1752120395716569E-3</v>
      </c>
      <c r="W7" s="16" cm="1">
        <f t="array" ref="W7">INDEX(asset_mu,1,W$3)+INDEX(asset_rets_norm,$A7,W$3)</f>
        <v>2.3675898607863209E-3</v>
      </c>
      <c r="X7" s="16" cm="1">
        <f t="array" ref="X7">INDEX(asset_mu,1,X$3)+INDEX(asset_rets_norm,$A7,X$3)</f>
        <v>2.6306268438972642E-3</v>
      </c>
      <c r="Y7" s="16" cm="1">
        <f t="array" ref="Y7">INDEX(asset_mu,1,Y$3)+INDEX(asset_rets_norm,$A7,Y$3)</f>
        <v>9.3510221947119983E-4</v>
      </c>
      <c r="Z7" s="19">
        <v>2</v>
      </c>
      <c r="AA7" s="16" cm="1">
        <f t="array" ref="AA7">INDEX(fx_mu,1,AA$3)+INDEX(fx_rets_norm,$A7,AA$3)</f>
        <v>0</v>
      </c>
      <c r="AB7" s="16" cm="1">
        <f t="array" ref="AB7">INDEX(fx_mu,1,AB$3)+INDEX(fx_rets_norm,$A7,AB$3)</f>
        <v>-2.9151242678662755E-2</v>
      </c>
      <c r="AC7" s="16" cm="1">
        <f t="array" ref="AC7">INDEX(fx_mu,1,AC$3)+INDEX(fx_rets_norm,$A7,AC$3)</f>
        <v>-2.3236680974902238E-2</v>
      </c>
      <c r="AD7" s="16" cm="1">
        <f t="array" ref="AD7">INDEX(fx_mu,1,AD$3)+INDEX(fx_rets_norm,$A7,AD$3)</f>
        <v>1.0692074145441363E-2</v>
      </c>
      <c r="AE7" s="19">
        <v>2</v>
      </c>
      <c r="AF7" s="18" cm="1">
        <f t="array" ref="AF7">(1+B7)*(1+INDEX(fx_rets,$AE7,INDEX(fx_ix,1,AF$3)))-1</f>
        <v>2.2166903033620233E-3</v>
      </c>
      <c r="AG7" s="18" cm="1">
        <f t="array" ref="AG7">(1+C7)*(1+INDEX(fx_rets,$AE7,INDEX(fx_ix,1,AG$3)))-1</f>
        <v>3.2383704934579871E-3</v>
      </c>
      <c r="AH7" s="18" cm="1">
        <f t="array" ref="AH7">(1+D7)*(1+INDEX(fx_rets,$AE7,INDEX(fx_ix,1,AH$3)))-1</f>
        <v>5.8538605337761229E-3</v>
      </c>
      <c r="AI7" s="18" cm="1">
        <f t="array" ref="AI7">(1+E7)*(1+INDEX(fx_rets,$AE7,INDEX(fx_ix,1,AI$3)))-1</f>
        <v>-2.3861165286762631E-3</v>
      </c>
      <c r="AJ7" s="18" cm="1">
        <f t="array" ref="AJ7">(1+F7)*(1+INDEX(fx_rets,$AE7,INDEX(fx_ix,1,AJ$3)))-1</f>
        <v>-1.1545561671146287E-2</v>
      </c>
      <c r="AK7" s="18" cm="1">
        <f t="array" ref="AK7">(1+G7)*(1+INDEX(fx_rets,$AE7,INDEX(fx_ix,1,AK$3)))-1</f>
        <v>-2.5791889683352553E-2</v>
      </c>
      <c r="AL7" s="18" cm="1">
        <f t="array" ref="AL7">(1+H7)*(1+INDEX(fx_rets,$AE7,INDEX(fx_ix,1,AL$3)))-1</f>
        <v>-2.1080054359469136E-2</v>
      </c>
      <c r="AM7" s="18" cm="1">
        <f t="array" ref="AM7">(1+I7)*(1+INDEX(fx_rets,$AE7,INDEX(fx_ix,1,AM$3)))-1</f>
        <v>-2.1468950060389291E-2</v>
      </c>
      <c r="AN7" s="18" cm="1">
        <f t="array" ref="AN7">(1+J7)*(1+INDEX(fx_rets,$AE7,INDEX(fx_ix,1,AN$3)))-1</f>
        <v>-2.0469306768140849E-2</v>
      </c>
      <c r="AO7" s="18" cm="1">
        <f t="array" ref="AO7">(1+K7)*(1+INDEX(fx_rets,$AE7,INDEX(fx_ix,1,AO$3)))-1</f>
        <v>-1.6583905570069724E-2</v>
      </c>
      <c r="AP7" s="18" cm="1">
        <f t="array" ref="AP7">(1+L7)*(1+INDEX(fx_rets,$AE7,INDEX(fx_ix,1,AP$3)))-1</f>
        <v>-1.101387553482136E-2</v>
      </c>
      <c r="AQ7" s="18" cm="1">
        <f t="array" ref="AQ7">(1+M7)*(1+INDEX(fx_rets,$AE7,INDEX(fx_ix,1,AQ$3)))-1</f>
        <v>-3.171553888149603E-2</v>
      </c>
      <c r="AR7" s="18" cm="1">
        <f t="array" ref="AR7">(1+N7)*(1+INDEX(fx_rets,$AE7,INDEX(fx_ix,1,AR$3)))-1</f>
        <v>-3.9996857238477235E-2</v>
      </c>
      <c r="AS7" s="18" cm="1">
        <f t="array" ref="AS7">(1+O7)*(1+INDEX(fx_rets,$AE7,INDEX(fx_ix,1,AS$3)))-1</f>
        <v>1.188946815027303E-2</v>
      </c>
      <c r="AT7" s="18" cm="1">
        <f t="array" ref="AT7">(1+P7)*(1+INDEX(fx_rets,$AE7,INDEX(fx_ix,1,AT$3)))-1</f>
        <v>1.2993075825100675E-2</v>
      </c>
      <c r="AU7" s="18" cm="1">
        <f t="array" ref="AU7">(1+Q7)*(1+INDEX(fx_rets,$AE7,INDEX(fx_ix,1,AU$3)))-1</f>
        <v>1.3933768255806056E-2</v>
      </c>
      <c r="AV7" s="18" cm="1">
        <f t="array" ref="AV7">(1+R7)*(1+INDEX(fx_rets,$AE7,INDEX(fx_ix,1,AV$3)))-1</f>
        <v>-9.5875648384294854E-3</v>
      </c>
      <c r="AW7" s="18" cm="1">
        <f t="array" ref="AW7">(1+S7)*(1+INDEX(fx_rets,$AE7,INDEX(fx_ix,1,AW$3)))-1</f>
        <v>-5.2667674325684533E-2</v>
      </c>
      <c r="AX7" s="18" cm="1">
        <f t="array" ref="AX7">(1+T7)*(1+INDEX(fx_rets,$AE7,INDEX(fx_ix,1,AX$3)))-1</f>
        <v>-2.9057945653846118E-2</v>
      </c>
      <c r="AY7" s="18" cm="1">
        <f t="array" ref="AY7">(1+U7)*(1+INDEX(fx_rets,$AE7,INDEX(fx_ix,1,AY$3)))-1</f>
        <v>-5.7934830636819812E-2</v>
      </c>
      <c r="AZ7" s="18" cm="1">
        <f t="array" ref="AZ7">(1+V7)*(1+INDEX(fx_rets,$AE7,INDEX(fx_ix,1,AZ$3)))-1</f>
        <v>2.1752120395717167E-3</v>
      </c>
      <c r="BA7" s="18" cm="1">
        <f t="array" ref="BA7">(1+W7)*(1+INDEX(fx_rets,$AE7,INDEX(fx_ix,1,BA$3)))-1</f>
        <v>-2.6852671004471862E-2</v>
      </c>
      <c r="BB7" s="18" cm="1">
        <f t="array" ref="BB7">(1+X7)*(1+INDEX(fx_rets,$AE7,INDEX(fx_ix,1,BB$3)))-1</f>
        <v>-2.0667181167740578E-2</v>
      </c>
      <c r="BC7" s="18" cm="1">
        <f t="array" ref="BC7">(1+Y7)*(1+INDEX(fx_rets,$AE7,INDEX(fx_ix,1,BC$3)))-1</f>
        <v>1.163717454717661E-2</v>
      </c>
      <c r="BD7" s="19">
        <v>2</v>
      </c>
      <c r="BE7" s="16">
        <f t="shared" si="0"/>
        <v>0</v>
      </c>
      <c r="BF7" s="19">
        <v>2</v>
      </c>
      <c r="BG7" s="18">
        <f t="shared" si="1"/>
        <v>2.2166903033620233E-3</v>
      </c>
      <c r="BH7" s="18">
        <f t="shared" si="2"/>
        <v>3.2383704934579871E-3</v>
      </c>
      <c r="BI7" s="18">
        <f t="shared" si="3"/>
        <v>5.8538605337761229E-3</v>
      </c>
      <c r="BJ7" s="18">
        <f t="shared" si="4"/>
        <v>-2.3861165286762631E-3</v>
      </c>
      <c r="BK7" s="18">
        <f t="shared" si="5"/>
        <v>-1.1545561671146287E-2</v>
      </c>
      <c r="BL7" s="18">
        <f t="shared" si="6"/>
        <v>-2.5791889683352553E-2</v>
      </c>
      <c r="BM7" s="18">
        <f t="shared" si="7"/>
        <v>-2.1080054359469136E-2</v>
      </c>
      <c r="BN7" s="18">
        <f t="shared" si="8"/>
        <v>-2.1468950060389291E-2</v>
      </c>
      <c r="BO7" s="18">
        <f t="shared" si="9"/>
        <v>-2.0469306768140849E-2</v>
      </c>
      <c r="BP7" s="18">
        <f t="shared" si="10"/>
        <v>-1.6583905570069724E-2</v>
      </c>
      <c r="BQ7" s="18">
        <f t="shared" si="11"/>
        <v>-1.101387553482136E-2</v>
      </c>
      <c r="BR7" s="18">
        <f t="shared" si="12"/>
        <v>-3.171553888149603E-2</v>
      </c>
      <c r="BS7" s="18">
        <f t="shared" si="13"/>
        <v>-3.9996857238477235E-2</v>
      </c>
      <c r="BT7" s="18">
        <f t="shared" si="14"/>
        <v>1.188946815027303E-2</v>
      </c>
      <c r="BU7" s="18">
        <f t="shared" si="15"/>
        <v>1.2993075825100675E-2</v>
      </c>
      <c r="BV7" s="18">
        <f t="shared" si="16"/>
        <v>1.3933768255806056E-2</v>
      </c>
      <c r="BW7" s="18">
        <f t="shared" si="17"/>
        <v>-9.5875648384294854E-3</v>
      </c>
      <c r="BX7" s="18">
        <f t="shared" si="18"/>
        <v>-5.2667674325684533E-2</v>
      </c>
      <c r="BY7" s="18">
        <f t="shared" si="19"/>
        <v>-2.9057945653846118E-2</v>
      </c>
      <c r="BZ7" s="18">
        <f t="shared" si="20"/>
        <v>-5.7934830636819812E-2</v>
      </c>
      <c r="CA7" s="18">
        <f t="shared" si="21"/>
        <v>2.1752120395717167E-3</v>
      </c>
      <c r="CB7" s="18">
        <f t="shared" si="22"/>
        <v>-2.6852671004471862E-2</v>
      </c>
      <c r="CC7" s="18">
        <f t="shared" si="23"/>
        <v>-2.0667181167740578E-2</v>
      </c>
      <c r="CD7" s="18">
        <f t="shared" si="24"/>
        <v>1.163717454717661E-2</v>
      </c>
      <c r="CE7" s="19">
        <v>2</v>
      </c>
      <c r="CF7" s="18">
        <f t="shared" si="25"/>
        <v>3.2383704934579871E-3</v>
      </c>
      <c r="CG7" s="18">
        <f t="shared" si="25"/>
        <v>3.2383704934579871E-3</v>
      </c>
      <c r="CH7" s="18">
        <f t="shared" si="25"/>
        <v>3.2383704934579871E-3</v>
      </c>
      <c r="CI7" s="18">
        <f t="shared" si="25"/>
        <v>0</v>
      </c>
      <c r="CJ7" s="18">
        <f t="shared" si="25"/>
        <v>0</v>
      </c>
      <c r="CK7" s="24">
        <f t="shared" si="25"/>
        <v>3.2383704934579871E-3</v>
      </c>
      <c r="CL7" s="24">
        <f t="shared" si="25"/>
        <v>0</v>
      </c>
    </row>
    <row r="8" spans="1:90" x14ac:dyDescent="0.2">
      <c r="A8" s="19">
        <v>3</v>
      </c>
      <c r="B8" s="16" cm="1">
        <f t="array" ref="B8">INDEX(asset_mu,1,B$3)+INDEX(asset_rets_norm,$A8,B$3)</f>
        <v>2.0736873674832733E-3</v>
      </c>
      <c r="C8" s="16" cm="1">
        <f t="array" ref="C8">INDEX(asset_mu,1,C$3)+INDEX(asset_rets_norm,$A8,C$3)</f>
        <v>3.2832857354194679E-3</v>
      </c>
      <c r="D8" s="16" cm="1">
        <f t="array" ref="D8">INDEX(asset_mu,1,D$3)+INDEX(asset_rets_norm,$A8,D$3)</f>
        <v>6.3844010437651682E-3</v>
      </c>
      <c r="E8" s="16" cm="1">
        <f t="array" ref="E8">INDEX(asset_mu,1,E$3)+INDEX(asset_rets_norm,$A8,E$3)</f>
        <v>4.8381465533036752E-3</v>
      </c>
      <c r="F8" s="16" cm="1">
        <f t="array" ref="F8">INDEX(asset_mu,1,F$3)+INDEX(asset_rets_norm,$A8,F$3)</f>
        <v>1.0972211516252011E-2</v>
      </c>
      <c r="G8" s="16" cm="1">
        <f t="array" ref="G8">INDEX(asset_mu,1,G$3)+INDEX(asset_rets_norm,$A8,G$3)</f>
        <v>2.323469159702077E-3</v>
      </c>
      <c r="H8" s="16" cm="1">
        <f t="array" ref="H8">INDEX(asset_mu,1,H$3)+INDEX(asset_rets_norm,$A8,H$3)</f>
        <v>5.7010741937928641E-3</v>
      </c>
      <c r="I8" s="16" cm="1">
        <f t="array" ref="I8">INDEX(asset_mu,1,I$3)+INDEX(asset_rets_norm,$A8,I$3)</f>
        <v>1.5034215157113605E-2</v>
      </c>
      <c r="J8" s="16" cm="1">
        <f t="array" ref="J8">INDEX(asset_mu,1,J$3)+INDEX(asset_rets_norm,$A8,J$3)</f>
        <v>2.7951167307138634E-3</v>
      </c>
      <c r="K8" s="16" cm="1">
        <f t="array" ref="K8">INDEX(asset_mu,1,K$3)+INDEX(asset_rets_norm,$A8,K$3)</f>
        <v>8.7350908907947444E-3</v>
      </c>
      <c r="L8" s="16" cm="1">
        <f t="array" ref="L8">INDEX(asset_mu,1,L$3)+INDEX(asset_rets_norm,$A8,L$3)</f>
        <v>1.6389600061535656E-2</v>
      </c>
      <c r="M8" s="16" cm="1">
        <f t="array" ref="M8">INDEX(asset_mu,1,M$3)+INDEX(asset_rets_norm,$A8,M$3)</f>
        <v>1.1332658336537672E-2</v>
      </c>
      <c r="N8" s="16" cm="1">
        <f t="array" ref="N8">INDEX(asset_mu,1,N$3)+INDEX(asset_rets_norm,$A8,N$3)</f>
        <v>2.1783818778649551E-2</v>
      </c>
      <c r="O8" s="16" cm="1">
        <f t="array" ref="O8">INDEX(asset_mu,1,O$3)+INDEX(asset_rets_norm,$A8,O$3)</f>
        <v>1.1847222371469612E-3</v>
      </c>
      <c r="P8" s="16" cm="1">
        <f t="array" ref="P8">INDEX(asset_mu,1,P$3)+INDEX(asset_rets_norm,$A8,P$3)</f>
        <v>2.2972885966666013E-3</v>
      </c>
      <c r="Q8" s="16" cm="1">
        <f t="array" ref="Q8">INDEX(asset_mu,1,Q$3)+INDEX(asset_rets_norm,$A8,Q$3)</f>
        <v>4.9102876775366068E-3</v>
      </c>
      <c r="R8" s="16" cm="1">
        <f t="array" ref="R8">INDEX(asset_mu,1,R$3)+INDEX(asset_rets_norm,$A8,R$3)</f>
        <v>3.1993212965043417E-3</v>
      </c>
      <c r="S8" s="16" cm="1">
        <f t="array" ref="S8">INDEX(asset_mu,1,S$3)+INDEX(asset_rets_norm,$A8,S$3)</f>
        <v>-7.2079039777428466E-3</v>
      </c>
      <c r="T8" s="16" cm="1">
        <f t="array" ref="T8">INDEX(asset_mu,1,T$3)+INDEX(asset_rets_norm,$A8,T$3)</f>
        <v>1.3182925699084247E-2</v>
      </c>
      <c r="U8" s="16" cm="1">
        <f t="array" ref="U8">INDEX(asset_mu,1,U$3)+INDEX(asset_rets_norm,$A8,U$3)</f>
        <v>-3.8313982206777831E-3</v>
      </c>
      <c r="V8" s="16" cm="1">
        <f t="array" ref="V8">INDEX(asset_mu,1,V$3)+INDEX(asset_rets_norm,$A8,V$3)</f>
        <v>2.1970120395716566E-3</v>
      </c>
      <c r="W8" s="16" cm="1">
        <f t="array" ref="W8">INDEX(asset_mu,1,W$3)+INDEX(asset_rets_norm,$A8,W$3)</f>
        <v>1.7879231941196545E-3</v>
      </c>
      <c r="X8" s="16" cm="1">
        <f t="array" ref="X8">INDEX(asset_mu,1,X$3)+INDEX(asset_rets_norm,$A8,X$3)</f>
        <v>2.6221268438972644E-3</v>
      </c>
      <c r="Y8" s="16" cm="1">
        <f t="array" ref="Y8">INDEX(asset_mu,1,Y$3)+INDEX(asset_rets_norm,$A8,Y$3)</f>
        <v>6.6885221947119973E-4</v>
      </c>
      <c r="Z8" s="19">
        <v>3</v>
      </c>
      <c r="AA8" s="16" cm="1">
        <f t="array" ref="AA8">INDEX(fx_mu,1,AA$3)+INDEX(fx_rets_norm,$A8,AA$3)</f>
        <v>0</v>
      </c>
      <c r="AB8" s="16" cm="1">
        <f t="array" ref="AB8">INDEX(fx_mu,1,AB$3)+INDEX(fx_rets_norm,$A8,AB$3)</f>
        <v>-3.5083612615660835E-2</v>
      </c>
      <c r="AC8" s="16" cm="1">
        <f t="array" ref="AC8">INDEX(fx_mu,1,AC$3)+INDEX(fx_rets_norm,$A8,AC$3)</f>
        <v>-9.77914465304415E-3</v>
      </c>
      <c r="AD8" s="16" cm="1">
        <f t="array" ref="AD8">INDEX(fx_mu,1,AD$3)+INDEX(fx_rets_norm,$A8,AD$3)</f>
        <v>1.2837840884045146E-2</v>
      </c>
      <c r="AE8" s="19">
        <v>3</v>
      </c>
      <c r="AF8" s="18" cm="1">
        <f t="array" ref="AF8">(1+B8)*(1+INDEX(fx_rets,$AE8,INDEX(fx_ix,1,AF$3)))-1</f>
        <v>2.0736873674833678E-3</v>
      </c>
      <c r="AG8" s="18" cm="1">
        <f t="array" ref="AG8">(1+C8)*(1+INDEX(fx_rets,$AE8,INDEX(fx_ix,1,AG$3)))-1</f>
        <v>3.2832857354194722E-3</v>
      </c>
      <c r="AH8" s="18" cm="1">
        <f t="array" ref="AH8">(1+D8)*(1+INDEX(fx_rets,$AE8,INDEX(fx_ix,1,AH$3)))-1</f>
        <v>6.3844010437652532E-3</v>
      </c>
      <c r="AI8" s="18" cm="1">
        <f t="array" ref="AI8">(1+E8)*(1+INDEX(fx_rets,$AE8,INDEX(fx_ix,1,AI$3)))-1</f>
        <v>4.8381465533036128E-3</v>
      </c>
      <c r="AJ8" s="18" cm="1">
        <f t="array" ref="AJ8">(1+F8)*(1+INDEX(fx_rets,$AE8,INDEX(fx_ix,1,AJ$3)))-1</f>
        <v>1.0972211516252051E-2</v>
      </c>
      <c r="AK8" s="18" cm="1">
        <f t="array" ref="AK8">(1+G8)*(1+INDEX(fx_rets,$AE8,INDEX(fx_ix,1,AK$3)))-1</f>
        <v>-3.2841659147882174E-2</v>
      </c>
      <c r="AL8" s="18" cm="1">
        <f t="array" ref="AL8">(1+H8)*(1+INDEX(fx_rets,$AE8,INDEX(fx_ix,1,AL$3)))-1</f>
        <v>-2.958255270037613E-2</v>
      </c>
      <c r="AM8" s="18" cm="1">
        <f t="array" ref="AM8">(1+I8)*(1+INDEX(fx_rets,$AE8,INDEX(fx_ix,1,AM$3)))-1</f>
        <v>-2.0576852039099869E-2</v>
      </c>
      <c r="AN8" s="18" cm="1">
        <f t="array" ref="AN8">(1+J8)*(1+INDEX(fx_rets,$AE8,INDEX(fx_ix,1,AN$3)))-1</f>
        <v>-7.0113617731620836E-3</v>
      </c>
      <c r="AO8" s="18" cm="1">
        <f t="array" ref="AO8">(1+K8)*(1+INDEX(fx_rets,$AE8,INDEX(fx_ix,1,AO$3)))-1</f>
        <v>-1.1294754796279394E-3</v>
      </c>
      <c r="AP8" s="18" cm="1">
        <f t="array" ref="AP8">(1+L8)*(1+INDEX(fx_rets,$AE8,INDEX(fx_ix,1,AP$3)))-1</f>
        <v>6.4501791386841756E-3</v>
      </c>
      <c r="AQ8" s="18" cm="1">
        <f t="array" ref="AQ8">(1+M8)*(1+INDEX(fx_rets,$AE8,INDEX(fx_ix,1,AQ$3)))-1</f>
        <v>1.442689978316869E-3</v>
      </c>
      <c r="AR8" s="18" cm="1">
        <f t="array" ref="AR8">(1+N8)*(1+INDEX(fx_rets,$AE8,INDEX(fx_ix,1,AR$3)))-1</f>
        <v>1.1791647010673367E-2</v>
      </c>
      <c r="AS8" s="18" cm="1">
        <f t="array" ref="AS8">(1+O8)*(1+INDEX(fx_rets,$AE8,INDEX(fx_ix,1,AS$3)))-1</f>
        <v>1.4037772396764403E-2</v>
      </c>
      <c r="AT8" s="18" cm="1">
        <f t="array" ref="AT8">(1+P8)*(1+INDEX(fx_rets,$AE8,INDEX(fx_ix,1,AT$3)))-1</f>
        <v>1.516462170618027E-2</v>
      </c>
      <c r="AU8" s="18" cm="1">
        <f t="array" ref="AU8">(1+Q8)*(1+INDEX(fx_rets,$AE8,INDEX(fx_ix,1,AU$3)))-1</f>
        <v>1.7811166053480765E-2</v>
      </c>
      <c r="AV8" s="18" cm="1">
        <f t="array" ref="AV8">(1+R8)*(1+INDEX(fx_rets,$AE8,INDEX(fx_ix,1,AV$3)))-1</f>
        <v>3.1993212965042428E-3</v>
      </c>
      <c r="AW8" s="18" cm="1">
        <f t="array" ref="AW8">(1+S8)*(1+INDEX(fx_rets,$AE8,INDEX(fx_ix,1,AW$3)))-1</f>
        <v>-4.2038637282477698E-2</v>
      </c>
      <c r="AX8" s="18" cm="1">
        <f t="array" ref="AX8">(1+T8)*(1+INDEX(fx_rets,$AE8,INDEX(fx_ix,1,AX$3)))-1</f>
        <v>3.2748633086783219E-3</v>
      </c>
      <c r="AY8" s="18" cm="1">
        <f t="array" ref="AY8">(1+U8)*(1+INDEX(fx_rets,$AE8,INDEX(fx_ix,1,AY$3)))-1</f>
        <v>8.9572557826467225E-3</v>
      </c>
      <c r="AZ8" s="18" cm="1">
        <f t="array" ref="AZ8">(1+V8)*(1+INDEX(fx_rets,$AE8,INDEX(fx_ix,1,AZ$3)))-1</f>
        <v>2.1970120395715664E-3</v>
      </c>
      <c r="BA8" s="18" cm="1">
        <f t="array" ref="BA8">(1+W8)*(1+INDEX(fx_rets,$AE8,INDEX(fx_ix,1,BA$3)))-1</f>
        <v>-3.3358416226270338E-2</v>
      </c>
      <c r="BB8" s="18" cm="1">
        <f t="array" ref="BB8">(1+X8)*(1+INDEX(fx_rets,$AE8,INDEX(fx_ix,1,BB$3)))-1</f>
        <v>-7.1826599668519675E-3</v>
      </c>
      <c r="BC8" s="18" cm="1">
        <f t="array" ref="BC8">(1+Y8)*(1+INDEX(fx_rets,$AE8,INDEX(fx_ix,1,BC$3)))-1</f>
        <v>1.351527972188471E-2</v>
      </c>
      <c r="BD8" s="19">
        <v>3</v>
      </c>
      <c r="BE8" s="16">
        <f t="shared" si="0"/>
        <v>0</v>
      </c>
      <c r="BF8" s="19">
        <v>3</v>
      </c>
      <c r="BG8" s="18">
        <f t="shared" si="1"/>
        <v>2.0736873674833678E-3</v>
      </c>
      <c r="BH8" s="18">
        <f t="shared" si="2"/>
        <v>3.2832857354194722E-3</v>
      </c>
      <c r="BI8" s="18">
        <f t="shared" si="3"/>
        <v>6.3844010437652532E-3</v>
      </c>
      <c r="BJ8" s="18">
        <f t="shared" si="4"/>
        <v>4.8381465533036128E-3</v>
      </c>
      <c r="BK8" s="18">
        <f t="shared" si="5"/>
        <v>1.0972211516252051E-2</v>
      </c>
      <c r="BL8" s="18">
        <f t="shared" si="6"/>
        <v>-3.2841659147882174E-2</v>
      </c>
      <c r="BM8" s="18">
        <f t="shared" si="7"/>
        <v>-2.958255270037613E-2</v>
      </c>
      <c r="BN8" s="18">
        <f t="shared" si="8"/>
        <v>-2.0576852039099869E-2</v>
      </c>
      <c r="BO8" s="18">
        <f t="shared" si="9"/>
        <v>-7.0113617731620836E-3</v>
      </c>
      <c r="BP8" s="18">
        <f t="shared" si="10"/>
        <v>-1.1294754796279394E-3</v>
      </c>
      <c r="BQ8" s="18">
        <f t="shared" si="11"/>
        <v>6.4501791386841756E-3</v>
      </c>
      <c r="BR8" s="18">
        <f t="shared" si="12"/>
        <v>1.442689978316869E-3</v>
      </c>
      <c r="BS8" s="18">
        <f t="shared" si="13"/>
        <v>1.1791647010673367E-2</v>
      </c>
      <c r="BT8" s="18">
        <f t="shared" si="14"/>
        <v>1.4037772396764403E-2</v>
      </c>
      <c r="BU8" s="18">
        <f t="shared" si="15"/>
        <v>1.516462170618027E-2</v>
      </c>
      <c r="BV8" s="18">
        <f t="shared" si="16"/>
        <v>1.7811166053480765E-2</v>
      </c>
      <c r="BW8" s="18">
        <f t="shared" si="17"/>
        <v>3.1993212965042428E-3</v>
      </c>
      <c r="BX8" s="18">
        <f t="shared" si="18"/>
        <v>-4.2038637282477698E-2</v>
      </c>
      <c r="BY8" s="18">
        <f t="shared" si="19"/>
        <v>3.2748633086783219E-3</v>
      </c>
      <c r="BZ8" s="18">
        <f t="shared" si="20"/>
        <v>8.9572557826467225E-3</v>
      </c>
      <c r="CA8" s="18">
        <f t="shared" si="21"/>
        <v>2.1970120395715664E-3</v>
      </c>
      <c r="CB8" s="18">
        <f t="shared" si="22"/>
        <v>-3.3358416226270338E-2</v>
      </c>
      <c r="CC8" s="18">
        <f t="shared" si="23"/>
        <v>-7.1826599668519675E-3</v>
      </c>
      <c r="CD8" s="18">
        <f t="shared" si="24"/>
        <v>1.351527972188471E-2</v>
      </c>
      <c r="CE8" s="19">
        <v>3</v>
      </c>
      <c r="CF8" s="18">
        <f t="shared" si="25"/>
        <v>3.2832857354194722E-3</v>
      </c>
      <c r="CG8" s="18">
        <f t="shared" si="25"/>
        <v>3.2832857354194722E-3</v>
      </c>
      <c r="CH8" s="18">
        <f t="shared" si="25"/>
        <v>3.2832857354194722E-3</v>
      </c>
      <c r="CI8" s="18">
        <f t="shared" si="25"/>
        <v>0</v>
      </c>
      <c r="CJ8" s="18">
        <f t="shared" si="25"/>
        <v>0</v>
      </c>
      <c r="CK8" s="24">
        <f t="shared" si="25"/>
        <v>3.2832857354194722E-3</v>
      </c>
      <c r="CL8" s="24">
        <f t="shared" si="25"/>
        <v>0</v>
      </c>
    </row>
    <row r="9" spans="1:90" x14ac:dyDescent="0.2">
      <c r="A9" s="19">
        <v>4</v>
      </c>
      <c r="B9" s="16" cm="1">
        <f t="array" ref="B9">INDEX(asset_mu,1,B$3)+INDEX(asset_rets_norm,$A9,B$3)</f>
        <v>2.1574842654851377E-3</v>
      </c>
      <c r="C9" s="16" cm="1">
        <f t="array" ref="C9">INDEX(asset_mu,1,C$3)+INDEX(asset_rets_norm,$A9,C$3)</f>
        <v>3.8750925612183141E-3</v>
      </c>
      <c r="D9" s="16" cm="1">
        <f t="array" ref="D9">INDEX(asset_mu,1,D$3)+INDEX(asset_rets_norm,$A9,D$3)</f>
        <v>9.1197682479612612E-3</v>
      </c>
      <c r="E9" s="16" cm="1">
        <f t="array" ref="E9">INDEX(asset_mu,1,E$3)+INDEX(asset_rets_norm,$A9,E$3)</f>
        <v>1.2803828816262915E-2</v>
      </c>
      <c r="F9" s="16" cm="1">
        <f t="array" ref="F9">INDEX(asset_mu,1,F$3)+INDEX(asset_rets_norm,$A9,F$3)</f>
        <v>2.3462534312067313E-2</v>
      </c>
      <c r="G9" s="16" cm="1">
        <f t="array" ref="G9">INDEX(asset_mu,1,G$3)+INDEX(asset_rets_norm,$A9,G$3)</f>
        <v>1.5579656347021438E-3</v>
      </c>
      <c r="H9" s="16" cm="1">
        <f t="array" ref="H9">INDEX(asset_mu,1,H$3)+INDEX(asset_rets_norm,$A9,H$3)</f>
        <v>2.533210685495189E-3</v>
      </c>
      <c r="I9" s="16" cm="1">
        <f t="array" ref="I9">INDEX(asset_mu,1,I$3)+INDEX(asset_rets_norm,$A9,I$3)</f>
        <v>5.9935982038167735E-3</v>
      </c>
      <c r="J9" s="16" cm="1">
        <f t="array" ref="J9">INDEX(asset_mu,1,J$3)+INDEX(asset_rets_norm,$A9,J$3)</f>
        <v>2.6532413817195164E-3</v>
      </c>
      <c r="K9" s="16" cm="1">
        <f t="array" ref="K9">INDEX(asset_mu,1,K$3)+INDEX(asset_rets_norm,$A9,K$3)</f>
        <v>4.1558240230696033E-3</v>
      </c>
      <c r="L9" s="16" cm="1">
        <f t="array" ref="L9">INDEX(asset_mu,1,L$3)+INDEX(asset_rets_norm,$A9,L$3)</f>
        <v>7.6188245353966278E-3</v>
      </c>
      <c r="M9" s="16" cm="1">
        <f t="array" ref="M9">INDEX(asset_mu,1,M$3)+INDEX(asset_rets_norm,$A9,M$3)</f>
        <v>1.5035541245229034E-2</v>
      </c>
      <c r="N9" s="16" cm="1">
        <f t="array" ref="N9">INDEX(asset_mu,1,N$3)+INDEX(asset_rets_norm,$A9,N$3)</f>
        <v>3.1021827584892029E-2</v>
      </c>
      <c r="O9" s="16" cm="1">
        <f t="array" ref="O9">INDEX(asset_mu,1,O$3)+INDEX(asset_rets_norm,$A9,O$3)</f>
        <v>1.2717271410946018E-3</v>
      </c>
      <c r="P9" s="16" cm="1">
        <f t="array" ref="P9">INDEX(asset_mu,1,P$3)+INDEX(asset_rets_norm,$A9,P$3)</f>
        <v>2.2765413699968196E-3</v>
      </c>
      <c r="Q9" s="16" cm="1">
        <f t="array" ref="Q9">INDEX(asset_mu,1,Q$3)+INDEX(asset_rets_norm,$A9,Q$3)</f>
        <v>3.5595906474916285E-3</v>
      </c>
      <c r="R9" s="16" cm="1">
        <f t="array" ref="R9">INDEX(asset_mu,1,R$3)+INDEX(asset_rets_norm,$A9,R$3)</f>
        <v>3.7921869728129706E-2</v>
      </c>
      <c r="S9" s="16" cm="1">
        <f t="array" ref="S9">INDEX(asset_mu,1,S$3)+INDEX(asset_rets_norm,$A9,S$3)</f>
        <v>4.1963204336202931E-2</v>
      </c>
      <c r="T9" s="16" cm="1">
        <f t="array" ref="T9">INDEX(asset_mu,1,T$3)+INDEX(asset_rets_norm,$A9,T$3)</f>
        <v>2.0658864756533946E-2</v>
      </c>
      <c r="U9" s="16" cm="1">
        <f t="array" ref="U9">INDEX(asset_mu,1,U$3)+INDEX(asset_rets_norm,$A9,U$3)</f>
        <v>3.4767713829795613E-2</v>
      </c>
      <c r="V9" s="16" cm="1">
        <f t="array" ref="V9">INDEX(asset_mu,1,V$3)+INDEX(asset_rets_norm,$A9,V$3)</f>
        <v>2.2168953729049898E-3</v>
      </c>
      <c r="W9" s="16" cm="1">
        <f t="array" ref="W9">INDEX(asset_mu,1,W$3)+INDEX(asset_rets_norm,$A9,W$3)</f>
        <v>1.9008398607863212E-3</v>
      </c>
      <c r="X9" s="16" cm="1">
        <f t="array" ref="X9">INDEX(asset_mu,1,X$3)+INDEX(asset_rets_norm,$A9,X$3)</f>
        <v>2.624543510563931E-3</v>
      </c>
      <c r="Y9" s="16" cm="1">
        <f t="array" ref="Y9">INDEX(asset_mu,1,Y$3)+INDEX(asset_rets_norm,$A9,Y$3)</f>
        <v>1.0744355528045332E-3</v>
      </c>
      <c r="Z9" s="19">
        <v>4</v>
      </c>
      <c r="AA9" s="16" cm="1">
        <f t="array" ref="AA9">INDEX(fx_mu,1,AA$3)+INDEX(fx_rets_norm,$A9,AA$3)</f>
        <v>0</v>
      </c>
      <c r="AB9" s="16" cm="1">
        <f t="array" ref="AB9">INDEX(fx_mu,1,AB$3)+INDEX(fx_rets_norm,$A9,AB$3)</f>
        <v>9.9850363038718228E-3</v>
      </c>
      <c r="AC9" s="16" cm="1">
        <f t="array" ref="AC9">INDEX(fx_mu,1,AC$3)+INDEX(fx_rets_norm,$A9,AC$3)</f>
        <v>1.4817062921886712E-2</v>
      </c>
      <c r="AD9" s="16" cm="1">
        <f t="array" ref="AD9">INDEX(fx_mu,1,AD$3)+INDEX(fx_rets_norm,$A9,AD$3)</f>
        <v>1.1997513158789372E-2</v>
      </c>
      <c r="AE9" s="19">
        <v>4</v>
      </c>
      <c r="AF9" s="18" cm="1">
        <f t="array" ref="AF9">(1+B9)*(1+INDEX(fx_rets,$AE9,INDEX(fx_ix,1,AF$3)))-1</f>
        <v>2.1574842654852322E-3</v>
      </c>
      <c r="AG9" s="18" cm="1">
        <f t="array" ref="AG9">(1+C9)*(1+INDEX(fx_rets,$AE9,INDEX(fx_ix,1,AG$3)))-1</f>
        <v>3.8750925612183185E-3</v>
      </c>
      <c r="AH9" s="18" cm="1">
        <f t="array" ref="AH9">(1+D9)*(1+INDEX(fx_rets,$AE9,INDEX(fx_ix,1,AH$3)))-1</f>
        <v>9.1197682479613462E-3</v>
      </c>
      <c r="AI9" s="18" cm="1">
        <f t="array" ref="AI9">(1+E9)*(1+INDEX(fx_rets,$AE9,INDEX(fx_ix,1,AI$3)))-1</f>
        <v>1.2803828816262852E-2</v>
      </c>
      <c r="AJ9" s="18" cm="1">
        <f t="array" ref="AJ9">(1+F9)*(1+INDEX(fx_rets,$AE9,INDEX(fx_ix,1,AJ$3)))-1</f>
        <v>2.3462534312067351E-2</v>
      </c>
      <c r="AK9" s="18" cm="1">
        <f t="array" ref="AK9">(1+G9)*(1+INDEX(fx_rets,$AE9,INDEX(fx_ix,1,AK$3)))-1</f>
        <v>1.1558558281996811E-2</v>
      </c>
      <c r="AL9" s="18" cm="1">
        <f t="array" ref="AL9">(1+H9)*(1+INDEX(fx_rets,$AE9,INDEX(fx_ix,1,AL$3)))-1</f>
        <v>1.2543541190026986E-2</v>
      </c>
      <c r="AM9" s="18" cm="1">
        <f t="array" ref="AM9">(1+I9)*(1+INDEX(fx_rets,$AE9,INDEX(fx_ix,1,AM$3)))-1</f>
        <v>1.603848080334469E-2</v>
      </c>
      <c r="AN9" s="18" cm="1">
        <f t="array" ref="AN9">(1+J9)*(1+INDEX(fx_rets,$AE9,INDEX(fx_ix,1,AN$3)))-1</f>
        <v>1.7509617548105982E-2</v>
      </c>
      <c r="AO9" s="18" cm="1">
        <f t="array" ref="AO9">(1+K9)*(1+INDEX(fx_rets,$AE9,INDEX(fx_ix,1,AO$3)))-1</f>
        <v>1.9034464050998512E-2</v>
      </c>
      <c r="AP9" s="18" cm="1">
        <f t="array" ref="AP9">(1+L9)*(1+INDEX(fx_rets,$AE9,INDEX(fx_ix,1,AP$3)))-1</f>
        <v>2.254877605981509E-2</v>
      </c>
      <c r="AQ9" s="18" cm="1">
        <f t="array" ref="AQ9">(1+M9)*(1+INDEX(fx_rets,$AE9,INDEX(fx_ix,1,AQ$3)))-1</f>
        <v>3.0075386727810738E-2</v>
      </c>
      <c r="AR9" s="18" cm="1">
        <f t="array" ref="AR9">(1+N9)*(1+INDEX(fx_rets,$AE9,INDEX(fx_ix,1,AR$3)))-1</f>
        <v>4.6298542878056015E-2</v>
      </c>
      <c r="AS9" s="18" cm="1">
        <f t="array" ref="AS9">(1+O9)*(1+INDEX(fx_rets,$AE9,INDEX(fx_ix,1,AS$3)))-1</f>
        <v>1.3284497862993572E-2</v>
      </c>
      <c r="AT9" s="18" cm="1">
        <f t="array" ref="AT9">(1+P9)*(1+INDEX(fx_rets,$AE9,INDEX(fx_ix,1,AT$3)))-1</f>
        <v>1.4301367363829032E-2</v>
      </c>
      <c r="AU9" s="18" cm="1">
        <f t="array" ref="AU9">(1+Q9)*(1+INDEX(fx_rets,$AE9,INDEX(fx_ix,1,AU$3)))-1</f>
        <v>1.5599810041914131E-2</v>
      </c>
      <c r="AV9" s="18" cm="1">
        <f t="array" ref="AV9">(1+R9)*(1+INDEX(fx_rets,$AE9,INDEX(fx_ix,1,AV$3)))-1</f>
        <v>3.7921869728129609E-2</v>
      </c>
      <c r="AW9" s="18" cm="1">
        <f t="array" ref="AW9">(1+S9)*(1+INDEX(fx_rets,$AE9,INDEX(fx_ix,1,AW$3)))-1</f>
        <v>5.2367244758798615E-2</v>
      </c>
      <c r="AX9" s="18" cm="1">
        <f t="array" ref="AX9">(1+T9)*(1+INDEX(fx_rets,$AE9,INDEX(fx_ix,1,AX$3)))-1</f>
        <v>3.5782031377413093E-2</v>
      </c>
      <c r="AY9" s="18" cm="1">
        <f t="array" ref="AY9">(1+U9)*(1+INDEX(fx_rets,$AE9,INDEX(fx_ix,1,AY$3)))-1</f>
        <v>4.7182353092759088E-2</v>
      </c>
      <c r="AZ9" s="18" cm="1">
        <f t="array" ref="AZ9">(1+V9)*(1+INDEX(fx_rets,$AE9,INDEX(fx_ix,1,AZ$3)))-1</f>
        <v>2.2168953729049257E-3</v>
      </c>
      <c r="BA9" s="18" cm="1">
        <f t="array" ref="BA9">(1+W9)*(1+INDEX(fx_rets,$AE9,INDEX(fx_ix,1,BA$3)))-1</f>
        <v>1.1904856119675955E-2</v>
      </c>
      <c r="BB9" s="18" cm="1">
        <f t="array" ref="BB9">(1+X9)*(1+INDEX(fx_rets,$AE9,INDEX(fx_ix,1,BB$3)))-1</f>
        <v>1.7480494458787854E-2</v>
      </c>
      <c r="BC9" s="18" cm="1">
        <f t="array" ref="BC9">(1+Y9)*(1+INDEX(fx_rets,$AE9,INDEX(fx_ix,1,BC$3)))-1</f>
        <v>1.3084839266276793E-2</v>
      </c>
      <c r="BD9" s="19">
        <v>4</v>
      </c>
      <c r="BE9" s="16">
        <f t="shared" si="0"/>
        <v>0</v>
      </c>
      <c r="BF9" s="19">
        <v>4</v>
      </c>
      <c r="BG9" s="18">
        <f t="shared" si="1"/>
        <v>2.1574842654852322E-3</v>
      </c>
      <c r="BH9" s="18">
        <f t="shared" si="2"/>
        <v>3.8750925612183185E-3</v>
      </c>
      <c r="BI9" s="18">
        <f t="shared" si="3"/>
        <v>9.1197682479613462E-3</v>
      </c>
      <c r="BJ9" s="18">
        <f t="shared" si="4"/>
        <v>1.2803828816262852E-2</v>
      </c>
      <c r="BK9" s="18">
        <f t="shared" si="5"/>
        <v>2.3462534312067351E-2</v>
      </c>
      <c r="BL9" s="18">
        <f t="shared" si="6"/>
        <v>1.1558558281996811E-2</v>
      </c>
      <c r="BM9" s="18">
        <f t="shared" si="7"/>
        <v>1.2543541190026986E-2</v>
      </c>
      <c r="BN9" s="18">
        <f t="shared" si="8"/>
        <v>1.603848080334469E-2</v>
      </c>
      <c r="BO9" s="18">
        <f t="shared" si="9"/>
        <v>1.7509617548105982E-2</v>
      </c>
      <c r="BP9" s="18">
        <f t="shared" si="10"/>
        <v>1.9034464050998512E-2</v>
      </c>
      <c r="BQ9" s="18">
        <f t="shared" si="11"/>
        <v>2.254877605981509E-2</v>
      </c>
      <c r="BR9" s="18">
        <f t="shared" si="12"/>
        <v>3.0075386727810738E-2</v>
      </c>
      <c r="BS9" s="18">
        <f t="shared" si="13"/>
        <v>4.6298542878056015E-2</v>
      </c>
      <c r="BT9" s="18">
        <f t="shared" si="14"/>
        <v>1.3284497862993572E-2</v>
      </c>
      <c r="BU9" s="18">
        <f t="shared" si="15"/>
        <v>1.4301367363829032E-2</v>
      </c>
      <c r="BV9" s="18">
        <f t="shared" si="16"/>
        <v>1.5599810041914131E-2</v>
      </c>
      <c r="BW9" s="18">
        <f t="shared" si="17"/>
        <v>3.7921869728129609E-2</v>
      </c>
      <c r="BX9" s="18">
        <f t="shared" si="18"/>
        <v>5.2367244758798615E-2</v>
      </c>
      <c r="BY9" s="18">
        <f t="shared" si="19"/>
        <v>3.5782031377413093E-2</v>
      </c>
      <c r="BZ9" s="18">
        <f t="shared" si="20"/>
        <v>4.7182353092759088E-2</v>
      </c>
      <c r="CA9" s="18">
        <f t="shared" si="21"/>
        <v>2.2168953729049257E-3</v>
      </c>
      <c r="CB9" s="18">
        <f t="shared" si="22"/>
        <v>1.1904856119675955E-2</v>
      </c>
      <c r="CC9" s="18">
        <f t="shared" si="23"/>
        <v>1.7480494458787854E-2</v>
      </c>
      <c r="CD9" s="18">
        <f t="shared" si="24"/>
        <v>1.3084839266276793E-2</v>
      </c>
      <c r="CE9" s="19">
        <v>4</v>
      </c>
      <c r="CF9" s="18">
        <f t="shared" si="25"/>
        <v>3.8750925612183185E-3</v>
      </c>
      <c r="CG9" s="18">
        <f t="shared" si="25"/>
        <v>3.8750925612183185E-3</v>
      </c>
      <c r="CH9" s="18">
        <f t="shared" si="25"/>
        <v>3.8750925612183185E-3</v>
      </c>
      <c r="CI9" s="18">
        <f t="shared" si="25"/>
        <v>0</v>
      </c>
      <c r="CJ9" s="18">
        <f t="shared" si="25"/>
        <v>0</v>
      </c>
      <c r="CK9" s="24">
        <f t="shared" si="25"/>
        <v>3.8750925612183185E-3</v>
      </c>
      <c r="CL9" s="24">
        <f t="shared" si="25"/>
        <v>0</v>
      </c>
    </row>
    <row r="10" spans="1:90" x14ac:dyDescent="0.2">
      <c r="A10" s="19">
        <v>5</v>
      </c>
      <c r="B10" s="16" cm="1">
        <f t="array" ref="B10">INDEX(asset_mu,1,B$3)+INDEX(asset_rets_norm,$A10,B$3)</f>
        <v>1.9011698437487901E-3</v>
      </c>
      <c r="C10" s="16" cm="1">
        <f t="array" ref="C10">INDEX(asset_mu,1,C$3)+INDEX(asset_rets_norm,$A10,C$3)</f>
        <v>1.3330472595958166E-3</v>
      </c>
      <c r="D10" s="16" cm="1">
        <f t="array" ref="D10">INDEX(asset_mu,1,D$3)+INDEX(asset_rets_norm,$A10,D$3)</f>
        <v>-2.2006891838475002E-3</v>
      </c>
      <c r="E10" s="16" cm="1">
        <f t="array" ref="E10">INDEX(asset_mu,1,E$3)+INDEX(asset_rets_norm,$A10,E$3)</f>
        <v>6.7714469562239546E-3</v>
      </c>
      <c r="F10" s="16" cm="1">
        <f t="array" ref="F10">INDEX(asset_mu,1,F$3)+INDEX(asset_rets_norm,$A10,F$3)</f>
        <v>1.0679926973473823E-2</v>
      </c>
      <c r="G10" s="16" cm="1">
        <f t="array" ref="G10">INDEX(asset_mu,1,G$3)+INDEX(asset_rets_norm,$A10,G$3)</f>
        <v>1.655244267575154E-3</v>
      </c>
      <c r="H10" s="16" cm="1">
        <f t="array" ref="H10">INDEX(asset_mu,1,H$3)+INDEX(asset_rets_norm,$A10,H$3)</f>
        <v>2.6514637873835882E-3</v>
      </c>
      <c r="I10" s="16" cm="1">
        <f t="array" ref="I10">INDEX(asset_mu,1,I$3)+INDEX(asset_rets_norm,$A10,I$3)</f>
        <v>3.6311212011389976E-3</v>
      </c>
      <c r="J10" s="16" cm="1">
        <f t="array" ref="J10">INDEX(asset_mu,1,J$3)+INDEX(asset_rets_norm,$A10,J$3)</f>
        <v>2.4454889979870207E-3</v>
      </c>
      <c r="K10" s="16" cm="1">
        <f t="array" ref="K10">INDEX(asset_mu,1,K$3)+INDEX(asset_rets_norm,$A10,K$3)</f>
        <v>3.5789953350543737E-3</v>
      </c>
      <c r="L10" s="16" cm="1">
        <f t="array" ref="L10">INDEX(asset_mu,1,L$3)+INDEX(asset_rets_norm,$A10,L$3)</f>
        <v>6.1853063297719769E-3</v>
      </c>
      <c r="M10" s="16" cm="1">
        <f t="array" ref="M10">INDEX(asset_mu,1,M$3)+INDEX(asset_rets_norm,$A10,M$3)</f>
        <v>1.467465082325008E-2</v>
      </c>
      <c r="N10" s="16" cm="1">
        <f t="array" ref="N10">INDEX(asset_mu,1,N$3)+INDEX(asset_rets_norm,$A10,N$3)</f>
        <v>2.1671599780346835E-2</v>
      </c>
      <c r="O10" s="16" cm="1">
        <f t="array" ref="O10">INDEX(asset_mu,1,O$3)+INDEX(asset_rets_norm,$A10,O$3)</f>
        <v>1.204039641104958E-3</v>
      </c>
      <c r="P10" s="16" cm="1">
        <f t="array" ref="P10">INDEX(asset_mu,1,P$3)+INDEX(asset_rets_norm,$A10,P$3)</f>
        <v>2.7158385078736458E-3</v>
      </c>
      <c r="Q10" s="16" cm="1">
        <f t="array" ref="Q10">INDEX(asset_mu,1,Q$3)+INDEX(asset_rets_norm,$A10,Q$3)</f>
        <v>5.1629958450085224E-3</v>
      </c>
      <c r="R10" s="16" cm="1">
        <f t="array" ref="R10">INDEX(asset_mu,1,R$3)+INDEX(asset_rets_norm,$A10,R$3)</f>
        <v>3.5921015138682053E-2</v>
      </c>
      <c r="S10" s="16" cm="1">
        <f t="array" ref="S10">INDEX(asset_mu,1,S$3)+INDEX(asset_rets_norm,$A10,S$3)</f>
        <v>3.8244739075052325E-2</v>
      </c>
      <c r="T10" s="16" cm="1">
        <f t="array" ref="T10">INDEX(asset_mu,1,T$3)+INDEX(asset_rets_norm,$A10,T$3)</f>
        <v>3.4462154454455385E-2</v>
      </c>
      <c r="U10" s="16" cm="1">
        <f t="array" ref="U10">INDEX(asset_mu,1,U$3)+INDEX(asset_rets_norm,$A10,U$3)</f>
        <v>9.8308260205589484E-2</v>
      </c>
      <c r="V10" s="16" cm="1">
        <f t="array" ref="V10">INDEX(asset_mu,1,V$3)+INDEX(asset_rets_norm,$A10,V$3)</f>
        <v>2.1914370395716568E-3</v>
      </c>
      <c r="W10" s="16" cm="1">
        <f t="array" ref="W10">INDEX(asset_mu,1,W$3)+INDEX(asset_rets_norm,$A10,W$3)</f>
        <v>2.0270065274529876E-3</v>
      </c>
      <c r="X10" s="16" cm="1">
        <f t="array" ref="X10">INDEX(asset_mu,1,X$3)+INDEX(asset_rets_norm,$A10,X$3)</f>
        <v>2.5831268438972644E-3</v>
      </c>
      <c r="Y10" s="16" cm="1">
        <f t="array" ref="Y10">INDEX(asset_mu,1,Y$3)+INDEX(asset_rets_norm,$A10,Y$3)</f>
        <v>1.1712688861378665E-3</v>
      </c>
      <c r="Z10" s="19">
        <v>5</v>
      </c>
      <c r="AA10" s="16" cm="1">
        <f t="array" ref="AA10">INDEX(fx_mu,1,AA$3)+INDEX(fx_rets_norm,$A10,AA$3)</f>
        <v>0</v>
      </c>
      <c r="AB10" s="16" cm="1">
        <f t="array" ref="AB10">INDEX(fx_mu,1,AB$3)+INDEX(fx_rets_norm,$A10,AB$3)</f>
        <v>1.9083231819740257E-2</v>
      </c>
      <c r="AC10" s="16" cm="1">
        <f t="array" ref="AC10">INDEX(fx_mu,1,AC$3)+INDEX(fx_rets_norm,$A10,AC$3)</f>
        <v>1.050056325995978E-2</v>
      </c>
      <c r="AD10" s="16" cm="1">
        <f t="array" ref="AD10">INDEX(fx_mu,1,AD$3)+INDEX(fx_rets_norm,$A10,AD$3)</f>
        <v>-5.6529279930683254E-2</v>
      </c>
      <c r="AE10" s="19">
        <v>5</v>
      </c>
      <c r="AF10" s="18" cm="1">
        <f t="array" ref="AF10">(1+B10)*(1+INDEX(fx_rets,$AE10,INDEX(fx_ix,1,AF$3)))-1</f>
        <v>1.9011698437487734E-3</v>
      </c>
      <c r="AG10" s="18" cm="1">
        <f t="array" ref="AG10">(1+C10)*(1+INDEX(fx_rets,$AE10,INDEX(fx_ix,1,AG$3)))-1</f>
        <v>1.3330472595958209E-3</v>
      </c>
      <c r="AH10" s="18" cm="1">
        <f t="array" ref="AH10">(1+D10)*(1+INDEX(fx_rets,$AE10,INDEX(fx_ix,1,AH$3)))-1</f>
        <v>-2.2006891838475262E-3</v>
      </c>
      <c r="AI10" s="18" cm="1">
        <f t="array" ref="AI10">(1+E10)*(1+INDEX(fx_rets,$AE10,INDEX(fx_ix,1,AI$3)))-1</f>
        <v>6.7714469562238921E-3</v>
      </c>
      <c r="AJ10" s="18" cm="1">
        <f t="array" ref="AJ10">(1+F10)*(1+INDEX(fx_rets,$AE10,INDEX(fx_ix,1,AJ$3)))-1</f>
        <v>1.0679926973473863E-2</v>
      </c>
      <c r="AK10" s="18" cm="1">
        <f t="array" ref="AK10">(1+G10)*(1+INDEX(fx_rets,$AE10,INDEX(fx_ix,1,AK$3)))-1</f>
        <v>2.0770063497391966E-2</v>
      </c>
      <c r="AL10" s="18" cm="1">
        <f t="array" ref="AL10">(1+H10)*(1+INDEX(fx_rets,$AE10,INDEX(fx_ix,1,AL$3)))-1</f>
        <v>2.1785294105240105E-2</v>
      </c>
      <c r="AM10" s="18" cm="1">
        <f t="array" ref="AM10">(1+I10)*(1+INDEX(fx_rets,$AE10,INDEX(fx_ix,1,AM$3)))-1</f>
        <v>2.2783646548526271E-2</v>
      </c>
      <c r="AN10" s="18" cm="1">
        <f t="array" ref="AN10">(1+J10)*(1+INDEX(fx_rets,$AE10,INDEX(fx_ix,1,AN$3)))-1</f>
        <v>1.2971731269871611E-2</v>
      </c>
      <c r="AO10" s="18" cm="1">
        <f t="array" ref="AO10">(1+K10)*(1+INDEX(fx_rets,$AE10,INDEX(fx_ix,1,AO$3)))-1</f>
        <v>1.4117140061937095E-2</v>
      </c>
      <c r="AP10" s="18" cm="1">
        <f t="array" ref="AP10">(1+L10)*(1+INDEX(fx_rets,$AE10,INDEX(fx_ix,1,AP$3)))-1</f>
        <v>1.6750818790129518E-2</v>
      </c>
      <c r="AQ10" s="18" cm="1">
        <f t="array" ref="AQ10">(1+M10)*(1+INDEX(fx_rets,$AE10,INDEX(fx_ix,1,AQ$3)))-1</f>
        <v>2.5329306182497069E-2</v>
      </c>
      <c r="AR10" s="18" cm="1">
        <f t="array" ref="AR10">(1+N10)*(1+INDEX(fx_rets,$AE10,INDEX(fx_ix,1,AR$3)))-1</f>
        <v>3.2399727044744697E-2</v>
      </c>
      <c r="AS10" s="18" cm="1">
        <f t="array" ref="AS10">(1+O10)*(1+INDEX(fx_rets,$AE10,INDEX(fx_ix,1,AS$3)))-1</f>
        <v>-5.5393303783497827E-2</v>
      </c>
      <c r="AT10" s="18" cm="1">
        <f t="array" ref="AT10">(1+P10)*(1+INDEX(fx_rets,$AE10,INDEX(fx_ix,1,AT$3)))-1</f>
        <v>-5.3966965818067703E-2</v>
      </c>
      <c r="AU10" s="18" cm="1">
        <f t="array" ref="AU10">(1+Q10)*(1+INDEX(fx_rets,$AE10,INDEX(fx_ix,1,AU$3)))-1</f>
        <v>-5.1658144523078153E-2</v>
      </c>
      <c r="AV10" s="18" cm="1">
        <f t="array" ref="AV10">(1+R10)*(1+INDEX(fx_rets,$AE10,INDEX(fx_ix,1,AV$3)))-1</f>
        <v>3.5921015138681955E-2</v>
      </c>
      <c r="AW10" s="18" cm="1">
        <f t="array" ref="AW10">(1+S10)*(1+INDEX(fx_rets,$AE10,INDEX(fx_ix,1,AW$3)))-1</f>
        <v>5.8057804116447453E-2</v>
      </c>
      <c r="AX10" s="18" cm="1">
        <f t="array" ref="AX10">(1+T10)*(1+INDEX(fx_rets,$AE10,INDEX(fx_ix,1,AX$3)))-1</f>
        <v>4.5324589747338662E-2</v>
      </c>
      <c r="AY10" s="18" cm="1">
        <f t="array" ref="AY10">(1+U10)*(1+INDEX(fx_rets,$AE10,INDEX(fx_ix,1,AY$3)))-1</f>
        <v>3.6221685114246061E-2</v>
      </c>
      <c r="AZ10" s="18" cm="1">
        <f t="array" ref="AZ10">(1+V10)*(1+INDEX(fx_rets,$AE10,INDEX(fx_ix,1,AZ$3)))-1</f>
        <v>2.1914370395716976E-3</v>
      </c>
      <c r="BA10" s="18" cm="1">
        <f t="array" ref="BA10">(1+W10)*(1+INDEX(fx_rets,$AE10,INDEX(fx_ix,1,BA$3)))-1</f>
        <v>2.1148920182656683E-2</v>
      </c>
      <c r="BB10" s="18" cm="1">
        <f t="array" ref="BB10">(1+X10)*(1+INDEX(fx_rets,$AE10,INDEX(fx_ix,1,BB$3)))-1</f>
        <v>1.3110814390689729E-2</v>
      </c>
      <c r="BC10" s="18" cm="1">
        <f t="array" ref="BC10">(1+Y10)*(1+INDEX(fx_rets,$AE10,INDEX(fx_ix,1,BC$3)))-1</f>
        <v>-5.5424222031283943E-2</v>
      </c>
      <c r="BD10" s="19">
        <v>5</v>
      </c>
      <c r="BE10" s="16">
        <f t="shared" si="0"/>
        <v>0</v>
      </c>
      <c r="BF10" s="19">
        <v>5</v>
      </c>
      <c r="BG10" s="18">
        <f t="shared" si="1"/>
        <v>1.9011698437487734E-3</v>
      </c>
      <c r="BH10" s="18">
        <f t="shared" si="2"/>
        <v>1.3330472595958209E-3</v>
      </c>
      <c r="BI10" s="18">
        <f t="shared" si="3"/>
        <v>-2.2006891838475262E-3</v>
      </c>
      <c r="BJ10" s="18">
        <f t="shared" si="4"/>
        <v>6.7714469562238921E-3</v>
      </c>
      <c r="BK10" s="18">
        <f t="shared" si="5"/>
        <v>1.0679926973473863E-2</v>
      </c>
      <c r="BL10" s="18">
        <f t="shared" si="6"/>
        <v>2.0770063497391966E-2</v>
      </c>
      <c r="BM10" s="18">
        <f t="shared" si="7"/>
        <v>2.1785294105240105E-2</v>
      </c>
      <c r="BN10" s="18">
        <f t="shared" si="8"/>
        <v>2.2783646548526271E-2</v>
      </c>
      <c r="BO10" s="18">
        <f t="shared" si="9"/>
        <v>1.2971731269871611E-2</v>
      </c>
      <c r="BP10" s="18">
        <f t="shared" si="10"/>
        <v>1.4117140061937095E-2</v>
      </c>
      <c r="BQ10" s="18">
        <f t="shared" si="11"/>
        <v>1.6750818790129518E-2</v>
      </c>
      <c r="BR10" s="18">
        <f t="shared" si="12"/>
        <v>2.5329306182497069E-2</v>
      </c>
      <c r="BS10" s="18">
        <f t="shared" si="13"/>
        <v>3.2399727044744697E-2</v>
      </c>
      <c r="BT10" s="18">
        <f t="shared" si="14"/>
        <v>-5.5393303783497827E-2</v>
      </c>
      <c r="BU10" s="18">
        <f t="shared" si="15"/>
        <v>-5.3966965818067703E-2</v>
      </c>
      <c r="BV10" s="18">
        <f t="shared" si="16"/>
        <v>-5.1658144523078153E-2</v>
      </c>
      <c r="BW10" s="18">
        <f t="shared" si="17"/>
        <v>3.5921015138681955E-2</v>
      </c>
      <c r="BX10" s="18">
        <f t="shared" si="18"/>
        <v>5.8057804116447453E-2</v>
      </c>
      <c r="BY10" s="18">
        <f t="shared" si="19"/>
        <v>4.5324589747338662E-2</v>
      </c>
      <c r="BZ10" s="18">
        <f t="shared" si="20"/>
        <v>3.6221685114246061E-2</v>
      </c>
      <c r="CA10" s="18">
        <f t="shared" si="21"/>
        <v>2.1914370395716976E-3</v>
      </c>
      <c r="CB10" s="18">
        <f t="shared" si="22"/>
        <v>2.1148920182656683E-2</v>
      </c>
      <c r="CC10" s="18">
        <f t="shared" si="23"/>
        <v>1.3110814390689729E-2</v>
      </c>
      <c r="CD10" s="18">
        <f t="shared" si="24"/>
        <v>-5.5424222031283943E-2</v>
      </c>
      <c r="CE10" s="19">
        <v>5</v>
      </c>
      <c r="CF10" s="18">
        <f t="shared" si="25"/>
        <v>1.3330472595958209E-3</v>
      </c>
      <c r="CG10" s="18">
        <f t="shared" si="25"/>
        <v>1.3330472595958209E-3</v>
      </c>
      <c r="CH10" s="18">
        <f t="shared" si="25"/>
        <v>1.3330472595958209E-3</v>
      </c>
      <c r="CI10" s="18">
        <f t="shared" si="25"/>
        <v>0</v>
      </c>
      <c r="CJ10" s="18">
        <f t="shared" si="25"/>
        <v>0</v>
      </c>
      <c r="CK10" s="24">
        <f t="shared" si="25"/>
        <v>1.3330472595958209E-3</v>
      </c>
      <c r="CL10" s="24">
        <f t="shared" si="25"/>
        <v>0</v>
      </c>
    </row>
    <row r="11" spans="1:90" x14ac:dyDescent="0.2">
      <c r="A11" s="19">
        <v>6</v>
      </c>
      <c r="B11" s="16" cm="1">
        <f t="array" ref="B11">INDEX(asset_mu,1,B$3)+INDEX(asset_rets_norm,$A11,B$3)</f>
        <v>2.0983285653942861E-3</v>
      </c>
      <c r="C11" s="16" cm="1">
        <f t="array" ref="C11">INDEX(asset_mu,1,C$3)+INDEX(asset_rets_norm,$A11,C$3)</f>
        <v>2.1782907251576234E-3</v>
      </c>
      <c r="D11" s="16" cm="1">
        <f t="array" ref="D11">INDEX(asset_mu,1,D$3)+INDEX(asset_rets_norm,$A11,D$3)</f>
        <v>-1.2791096009564257E-3</v>
      </c>
      <c r="E11" s="16" cm="1">
        <f t="array" ref="E11">INDEX(asset_mu,1,E$3)+INDEX(asset_rets_norm,$A11,E$3)</f>
        <v>4.998444653646468E-3</v>
      </c>
      <c r="F11" s="16" cm="1">
        <f t="array" ref="F11">INDEX(asset_mu,1,F$3)+INDEX(asset_rets_norm,$A11,F$3)</f>
        <v>4.4653235112616808E-3</v>
      </c>
      <c r="G11" s="16" cm="1">
        <f t="array" ref="G11">INDEX(asset_mu,1,G$3)+INDEX(asset_rets_norm,$A11,G$3)</f>
        <v>2.1773785498176131E-3</v>
      </c>
      <c r="H11" s="16" cm="1">
        <f t="array" ref="H11">INDEX(asset_mu,1,H$3)+INDEX(asset_rets_norm,$A11,H$3)</f>
        <v>3.1031641989736273E-3</v>
      </c>
      <c r="I11" s="16" cm="1">
        <f t="array" ref="I11">INDEX(asset_mu,1,I$3)+INDEX(asset_rets_norm,$A11,I$3)</f>
        <v>3.9179407891555707E-3</v>
      </c>
      <c r="J11" s="16" cm="1">
        <f t="array" ref="J11">INDEX(asset_mu,1,J$3)+INDEX(asset_rets_norm,$A11,J$3)</f>
        <v>2.4643305664318036E-3</v>
      </c>
      <c r="K11" s="16" cm="1">
        <f t="array" ref="K11">INDEX(asset_mu,1,K$3)+INDEX(asset_rets_norm,$A11,K$3)</f>
        <v>4.7576703697566327E-3</v>
      </c>
      <c r="L11" s="16" cm="1">
        <f t="array" ref="L11">INDEX(asset_mu,1,L$3)+INDEX(asset_rets_norm,$A11,L$3)</f>
        <v>5.6765492698946807E-3</v>
      </c>
      <c r="M11" s="16" cm="1">
        <f t="array" ref="M11">INDEX(asset_mu,1,M$3)+INDEX(asset_rets_norm,$A11,M$3)</f>
        <v>8.2908340402283905E-3</v>
      </c>
      <c r="N11" s="16" cm="1">
        <f t="array" ref="N11">INDEX(asset_mu,1,N$3)+INDEX(asset_rets_norm,$A11,N$3)</f>
        <v>1.0508271618999592E-2</v>
      </c>
      <c r="O11" s="16" cm="1">
        <f t="array" ref="O11">INDEX(asset_mu,1,O$3)+INDEX(asset_rets_norm,$A11,O$3)</f>
        <v>1.2233628422392495E-3</v>
      </c>
      <c r="P11" s="16" cm="1">
        <f t="array" ref="P11">INDEX(asset_mu,1,P$3)+INDEX(asset_rets_norm,$A11,P$3)</f>
        <v>1.9922286227796338E-3</v>
      </c>
      <c r="Q11" s="16" cm="1">
        <f t="array" ref="Q11">INDEX(asset_mu,1,Q$3)+INDEX(asset_rets_norm,$A11,Q$3)</f>
        <v>3.0562796757915402E-3</v>
      </c>
      <c r="R11" s="16" cm="1">
        <f t="array" ref="R11">INDEX(asset_mu,1,R$3)+INDEX(asset_rets_norm,$A11,R$3)</f>
        <v>2.5910702000871852E-2</v>
      </c>
      <c r="S11" s="16" cm="1">
        <f t="array" ref="S11">INDEX(asset_mu,1,S$3)+INDEX(asset_rets_norm,$A11,S$3)</f>
        <v>-1.5116760326625456E-2</v>
      </c>
      <c r="T11" s="16" cm="1">
        <f t="array" ref="T11">INDEX(asset_mu,1,T$3)+INDEX(asset_rets_norm,$A11,T$3)</f>
        <v>-1.6514024811089822E-2</v>
      </c>
      <c r="U11" s="16" cm="1">
        <f t="array" ref="U11">INDEX(asset_mu,1,U$3)+INDEX(asset_rets_norm,$A11,U$3)</f>
        <v>3.076729179317951E-2</v>
      </c>
      <c r="V11" s="16" cm="1">
        <f t="array" ref="V11">INDEX(asset_mu,1,V$3)+INDEX(asset_rets_norm,$A11,V$3)</f>
        <v>2.1737287062383232E-3</v>
      </c>
      <c r="W11" s="16" cm="1">
        <f t="array" ref="W11">INDEX(asset_mu,1,W$3)+INDEX(asset_rets_norm,$A11,W$3)</f>
        <v>1.9520065274529878E-3</v>
      </c>
      <c r="X11" s="16" cm="1">
        <f t="array" ref="X11">INDEX(asset_mu,1,X$3)+INDEX(asset_rets_norm,$A11,X$3)</f>
        <v>2.5386268438972641E-3</v>
      </c>
      <c r="Y11" s="16" cm="1">
        <f t="array" ref="Y11">INDEX(asset_mu,1,Y$3)+INDEX(asset_rets_norm,$A11,Y$3)</f>
        <v>1.2155188861378665E-3</v>
      </c>
      <c r="Z11" s="19">
        <v>6</v>
      </c>
      <c r="AA11" s="16" cm="1">
        <f t="array" ref="AA11">INDEX(fx_mu,1,AA$3)+INDEX(fx_rets_norm,$A11,AA$3)</f>
        <v>0</v>
      </c>
      <c r="AB11" s="16" cm="1">
        <f t="array" ref="AB11">INDEX(fx_mu,1,AB$3)+INDEX(fx_rets_norm,$A11,AB$3)</f>
        <v>2.0297131292872396E-3</v>
      </c>
      <c r="AC11" s="16" cm="1">
        <f t="array" ref="AC11">INDEX(fx_mu,1,AC$3)+INDEX(fx_rets_norm,$A11,AC$3)</f>
        <v>6.5564569851508797E-3</v>
      </c>
      <c r="AD11" s="16" cm="1">
        <f t="array" ref="AD11">INDEX(fx_mu,1,AD$3)+INDEX(fx_rets_norm,$A11,AD$3)</f>
        <v>-1.7149128506881342E-2</v>
      </c>
      <c r="AE11" s="19">
        <v>6</v>
      </c>
      <c r="AF11" s="18" cm="1">
        <f t="array" ref="AF11">(1+B11)*(1+INDEX(fx_rets,$AE11,INDEX(fx_ix,1,AF$3)))-1</f>
        <v>2.0983285653943806E-3</v>
      </c>
      <c r="AG11" s="18" cm="1">
        <f t="array" ref="AG11">(1+C11)*(1+INDEX(fx_rets,$AE11,INDEX(fx_ix,1,AG$3)))-1</f>
        <v>2.1782907251575168E-3</v>
      </c>
      <c r="AH11" s="18" cm="1">
        <f t="array" ref="AH11">(1+D11)*(1+INDEX(fx_rets,$AE11,INDEX(fx_ix,1,AH$3)))-1</f>
        <v>-1.2791096009564518E-3</v>
      </c>
      <c r="AI11" s="18" cm="1">
        <f t="array" ref="AI11">(1+E11)*(1+INDEX(fx_rets,$AE11,INDEX(fx_ix,1,AI$3)))-1</f>
        <v>4.9984446536464056E-3</v>
      </c>
      <c r="AJ11" s="18" cm="1">
        <f t="array" ref="AJ11">(1+F11)*(1+INDEX(fx_rets,$AE11,INDEX(fx_ix,1,AJ$3)))-1</f>
        <v>4.4653235112617207E-3</v>
      </c>
      <c r="AK11" s="18" cm="1">
        <f t="array" ref="AK11">(1+G11)*(1+INDEX(fx_rets,$AE11,INDEX(fx_ix,1,AK$3)))-1</f>
        <v>4.2115111329348309E-3</v>
      </c>
      <c r="AL11" s="18" cm="1">
        <f t="array" ref="AL11">(1+H11)*(1+INDEX(fx_rets,$AE11,INDEX(fx_ix,1,AL$3)))-1</f>
        <v>5.1391758613779093E-3</v>
      </c>
      <c r="AM11" s="18" cm="1">
        <f t="array" ref="AM11">(1+I11)*(1+INDEX(fx_rets,$AE11,INDEX(fx_ix,1,AM$3)))-1</f>
        <v>5.9556062143024668E-3</v>
      </c>
      <c r="AN11" s="18" cm="1">
        <f t="array" ref="AN11">(1+J11)*(1+INDEX(fx_rets,$AE11,INDEX(fx_ix,1,AN$3)))-1</f>
        <v>9.0369448289386867E-3</v>
      </c>
      <c r="AO11" s="18" cm="1">
        <f t="array" ref="AO11">(1+K11)*(1+INDEX(fx_rets,$AE11,INDEX(fx_ix,1,AO$3)))-1</f>
        <v>1.1345320816036342E-2</v>
      </c>
      <c r="AP11" s="18" cm="1">
        <f t="array" ref="AP11">(1+L11)*(1+INDEX(fx_rets,$AE11,INDEX(fx_ix,1,AP$3)))-1</f>
        <v>1.2270224306157651E-2</v>
      </c>
      <c r="AQ11" s="18" cm="1">
        <f t="array" ref="AQ11">(1+M11)*(1+INDEX(fx_rets,$AE11,INDEX(fx_ix,1,AQ$3)))-1</f>
        <v>1.4901649522135019E-2</v>
      </c>
      <c r="AR11" s="18" cm="1">
        <f t="array" ref="AR11">(1+N11)*(1+INDEX(fx_rets,$AE11,INDEX(fx_ix,1,AR$3)))-1</f>
        <v>1.7133625635008753E-2</v>
      </c>
      <c r="AS11" s="18" cm="1">
        <f t="array" ref="AS11">(1+O11)*(1+INDEX(fx_rets,$AE11,INDEX(fx_ix,1,AS$3)))-1</f>
        <v>-1.5946745271234075E-2</v>
      </c>
      <c r="AT11" s="18" cm="1">
        <f t="array" ref="AT11">(1+P11)*(1+INDEX(fx_rets,$AE11,INDEX(fx_ix,1,AT$3)))-1</f>
        <v>-1.5191064868768867E-2</v>
      </c>
      <c r="AU11" s="18" cm="1">
        <f t="array" ref="AU11">(1+Q11)*(1+INDEX(fx_rets,$AE11,INDEX(fx_ix,1,AU$3)))-1</f>
        <v>-1.4145261364002848E-2</v>
      </c>
      <c r="AV11" s="18" cm="1">
        <f t="array" ref="AV11">(1+R11)*(1+INDEX(fx_rets,$AE11,INDEX(fx_ix,1,AV$3)))-1</f>
        <v>2.5910702000871755E-2</v>
      </c>
      <c r="AW11" s="18" cm="1">
        <f t="array" ref="AW11">(1+S11)*(1+INDEX(fx_rets,$AE11,INDEX(fx_ix,1,AW$3)))-1</f>
        <v>-1.3117729884245422E-2</v>
      </c>
      <c r="AX11" s="18" cm="1">
        <f t="array" ref="AX11">(1+T11)*(1+INDEX(fx_rets,$AE11,INDEX(fx_ix,1,AX$3)))-1</f>
        <v>-1.0065841319264579E-2</v>
      </c>
      <c r="AY11" s="18" cm="1">
        <f t="array" ref="AY11">(1+U11)*(1+INDEX(fx_rets,$AE11,INDEX(fx_ix,1,AY$3)))-1</f>
        <v>1.3090531045528264E-2</v>
      </c>
      <c r="AZ11" s="18" cm="1">
        <f t="array" ref="AZ11">(1+V11)*(1+INDEX(fx_rets,$AE11,INDEX(fx_ix,1,AZ$3)))-1</f>
        <v>2.1737287062382205E-3</v>
      </c>
      <c r="BA11" s="18" cm="1">
        <f t="array" ref="BA11">(1+W11)*(1+INDEX(fx_rets,$AE11,INDEX(fx_ix,1,BA$3)))-1</f>
        <v>3.9856816700174491E-3</v>
      </c>
      <c r="BB11" s="18" cm="1">
        <f t="array" ref="BB11">(1+X11)*(1+INDEX(fx_rets,$AE11,INDEX(fx_ix,1,BB$3)))-1</f>
        <v>9.1117282267514366E-3</v>
      </c>
      <c r="BC11" s="18" cm="1">
        <f t="array" ref="BC11">(1+Y11)*(1+INDEX(fx_rets,$AE11,INDEX(fx_ix,1,BC$3)))-1</f>
        <v>-1.5954454710324417E-2</v>
      </c>
      <c r="BD11" s="19">
        <v>6</v>
      </c>
      <c r="BE11" s="16">
        <f t="shared" si="0"/>
        <v>0</v>
      </c>
      <c r="BF11" s="19">
        <v>6</v>
      </c>
      <c r="BG11" s="18">
        <f t="shared" si="1"/>
        <v>2.0983285653943806E-3</v>
      </c>
      <c r="BH11" s="18">
        <f t="shared" si="2"/>
        <v>2.1782907251575168E-3</v>
      </c>
      <c r="BI11" s="18">
        <f t="shared" si="3"/>
        <v>-1.2791096009564518E-3</v>
      </c>
      <c r="BJ11" s="18">
        <f t="shared" si="4"/>
        <v>4.9984446536464056E-3</v>
      </c>
      <c r="BK11" s="18">
        <f t="shared" si="5"/>
        <v>4.4653235112617207E-3</v>
      </c>
      <c r="BL11" s="18">
        <f t="shared" si="6"/>
        <v>4.2115111329348309E-3</v>
      </c>
      <c r="BM11" s="18">
        <f t="shared" si="7"/>
        <v>5.1391758613779093E-3</v>
      </c>
      <c r="BN11" s="18">
        <f t="shared" si="8"/>
        <v>5.9556062143024668E-3</v>
      </c>
      <c r="BO11" s="18">
        <f t="shared" si="9"/>
        <v>9.0369448289386867E-3</v>
      </c>
      <c r="BP11" s="18">
        <f t="shared" si="10"/>
        <v>1.1345320816036342E-2</v>
      </c>
      <c r="BQ11" s="18">
        <f t="shared" si="11"/>
        <v>1.2270224306157651E-2</v>
      </c>
      <c r="BR11" s="18">
        <f t="shared" si="12"/>
        <v>1.4901649522135019E-2</v>
      </c>
      <c r="BS11" s="18">
        <f t="shared" si="13"/>
        <v>1.7133625635008753E-2</v>
      </c>
      <c r="BT11" s="18">
        <f t="shared" si="14"/>
        <v>-1.5946745271234075E-2</v>
      </c>
      <c r="BU11" s="18">
        <f t="shared" si="15"/>
        <v>-1.5191064868768867E-2</v>
      </c>
      <c r="BV11" s="18">
        <f t="shared" si="16"/>
        <v>-1.4145261364002848E-2</v>
      </c>
      <c r="BW11" s="18">
        <f t="shared" si="17"/>
        <v>2.5910702000871755E-2</v>
      </c>
      <c r="BX11" s="18">
        <f t="shared" si="18"/>
        <v>-1.3117729884245422E-2</v>
      </c>
      <c r="BY11" s="18">
        <f t="shared" si="19"/>
        <v>-1.0065841319264579E-2</v>
      </c>
      <c r="BZ11" s="18">
        <f t="shared" si="20"/>
        <v>1.3090531045528264E-2</v>
      </c>
      <c r="CA11" s="18">
        <f t="shared" si="21"/>
        <v>2.1737287062382205E-3</v>
      </c>
      <c r="CB11" s="18">
        <f t="shared" si="22"/>
        <v>3.9856816700174491E-3</v>
      </c>
      <c r="CC11" s="18">
        <f t="shared" si="23"/>
        <v>9.1117282267514366E-3</v>
      </c>
      <c r="CD11" s="18">
        <f t="shared" si="24"/>
        <v>-1.5954454710324417E-2</v>
      </c>
      <c r="CE11" s="19">
        <v>6</v>
      </c>
      <c r="CF11" s="18">
        <f t="shared" si="25"/>
        <v>2.1782907251575168E-3</v>
      </c>
      <c r="CG11" s="18">
        <f t="shared" si="25"/>
        <v>2.1782907251575168E-3</v>
      </c>
      <c r="CH11" s="18">
        <f t="shared" si="25"/>
        <v>2.1782907251575168E-3</v>
      </c>
      <c r="CI11" s="18">
        <f t="shared" si="25"/>
        <v>0</v>
      </c>
      <c r="CJ11" s="18">
        <f t="shared" si="25"/>
        <v>0</v>
      </c>
      <c r="CK11" s="24">
        <f t="shared" si="25"/>
        <v>2.1782907251575168E-3</v>
      </c>
      <c r="CL11" s="24">
        <f t="shared" si="25"/>
        <v>0</v>
      </c>
    </row>
    <row r="12" spans="1:90" x14ac:dyDescent="0.2">
      <c r="A12" s="19">
        <v>7</v>
      </c>
      <c r="B12" s="16" cm="1">
        <f t="array" ref="B12">INDEX(asset_mu,1,B$3)+INDEX(asset_rets_norm,$A12,B$3)</f>
        <v>2.2412589570201145E-3</v>
      </c>
      <c r="C12" s="16" cm="1">
        <f t="array" ref="C12">INDEX(asset_mu,1,C$3)+INDEX(asset_rets_norm,$A12,C$3)</f>
        <v>4.8468771193022021E-3</v>
      </c>
      <c r="D12" s="16" cm="1">
        <f t="array" ref="D12">INDEX(asset_mu,1,D$3)+INDEX(asset_rets_norm,$A12,D$3)</f>
        <v>1.1897950655764515E-2</v>
      </c>
      <c r="E12" s="16" cm="1">
        <f t="array" ref="E12">INDEX(asset_mu,1,E$3)+INDEX(asset_rets_norm,$A12,E$3)</f>
        <v>4.1133287916198039E-3</v>
      </c>
      <c r="F12" s="16" cm="1">
        <f t="array" ref="F12">INDEX(asset_mu,1,F$3)+INDEX(asset_rets_norm,$A12,F$3)</f>
        <v>8.2141523580194376E-3</v>
      </c>
      <c r="G12" s="16" cm="1">
        <f t="array" ref="G12">INDEX(asset_mu,1,G$3)+INDEX(asset_rets_norm,$A12,G$3)</f>
        <v>2.2608788072922244E-3</v>
      </c>
      <c r="H12" s="16" cm="1">
        <f t="array" ref="H12">INDEX(asset_mu,1,H$3)+INDEX(asset_rets_norm,$A12,H$3)</f>
        <v>5.3920039367718817E-3</v>
      </c>
      <c r="I12" s="16" cm="1">
        <f t="array" ref="I12">INDEX(asset_mu,1,I$3)+INDEX(asset_rets_norm,$A12,I$3)</f>
        <v>1.083545463009543E-2</v>
      </c>
      <c r="J12" s="16" cm="1">
        <f t="array" ref="J12">INDEX(asset_mu,1,J$3)+INDEX(asset_rets_norm,$A12,J$3)</f>
        <v>2.7567312410790011E-3</v>
      </c>
      <c r="K12" s="16" cm="1">
        <f t="array" ref="K12">INDEX(asset_mu,1,K$3)+INDEX(asset_rets_norm,$A12,K$3)</f>
        <v>4.5111559440806073E-3</v>
      </c>
      <c r="L12" s="16" cm="1">
        <f t="array" ref="L12">INDEX(asset_mu,1,L$3)+INDEX(asset_rets_norm,$A12,L$3)</f>
        <v>5.3990251468353113E-3</v>
      </c>
      <c r="M12" s="16" cm="1">
        <f t="array" ref="M12">INDEX(asset_mu,1,M$3)+INDEX(asset_rets_norm,$A12,M$3)</f>
        <v>1.9696829615120535E-3</v>
      </c>
      <c r="N12" s="16" cm="1">
        <f t="array" ref="N12">INDEX(asset_mu,1,N$3)+INDEX(asset_rets_norm,$A12,N$3)</f>
        <v>-1.4810249749783681E-3</v>
      </c>
      <c r="O12" s="16" cm="1">
        <f t="array" ref="O12">INDEX(asset_mu,1,O$3)+INDEX(asset_rets_norm,$A12,O$3)</f>
        <v>1.2426802534334579E-3</v>
      </c>
      <c r="P12" s="16" cm="1">
        <f t="array" ref="P12">INDEX(asset_mu,1,P$3)+INDEX(asset_rets_norm,$A12,P$3)</f>
        <v>2.4829593581821453E-3</v>
      </c>
      <c r="Q12" s="16" cm="1">
        <f t="array" ref="Q12">INDEX(asset_mu,1,Q$3)+INDEX(asset_rets_norm,$A12,Q$3)</f>
        <v>5.4703712384631233E-3</v>
      </c>
      <c r="R12" s="16" cm="1">
        <f t="array" ref="R12">INDEX(asset_mu,1,R$3)+INDEX(asset_rets_norm,$A12,R$3)</f>
        <v>-1.316490492222934E-2</v>
      </c>
      <c r="S12" s="16" cm="1">
        <f t="array" ref="S12">INDEX(asset_mu,1,S$3)+INDEX(asset_rets_norm,$A12,S$3)</f>
        <v>-7.0218691611204087E-2</v>
      </c>
      <c r="T12" s="16" cm="1">
        <f t="array" ref="T12">INDEX(asset_mu,1,T$3)+INDEX(asset_rets_norm,$A12,T$3)</f>
        <v>-4.2783230679080408E-3</v>
      </c>
      <c r="U12" s="16" cm="1">
        <f t="array" ref="U12">INDEX(asset_mu,1,U$3)+INDEX(asset_rets_norm,$A12,U$3)</f>
        <v>-6.2091043626696693E-2</v>
      </c>
      <c r="V12" s="16" cm="1">
        <f t="array" ref="V12">INDEX(asset_mu,1,V$3)+INDEX(asset_rets_norm,$A12,V$3)</f>
        <v>2.1718537062383235E-3</v>
      </c>
      <c r="W12" s="16" cm="1">
        <f t="array" ref="W12">INDEX(asset_mu,1,W$3)+INDEX(asset_rets_norm,$A12,W$3)</f>
        <v>1.9316731941196544E-3</v>
      </c>
      <c r="X12" s="16" cm="1">
        <f t="array" ref="X12">INDEX(asset_mu,1,X$3)+INDEX(asset_rets_norm,$A12,X$3)</f>
        <v>2.5225435105639309E-3</v>
      </c>
      <c r="Y12" s="16" cm="1">
        <f t="array" ref="Y12">INDEX(asset_mu,1,Y$3)+INDEX(asset_rets_norm,$A12,Y$3)</f>
        <v>1.2215188861378664E-3</v>
      </c>
      <c r="Z12" s="19">
        <v>7</v>
      </c>
      <c r="AA12" s="16" cm="1">
        <f t="array" ref="AA12">INDEX(fx_mu,1,AA$3)+INDEX(fx_rets_norm,$A12,AA$3)</f>
        <v>0</v>
      </c>
      <c r="AB12" s="16" cm="1">
        <f t="array" ref="AB12">INDEX(fx_mu,1,AB$3)+INDEX(fx_rets_norm,$A12,AB$3)</f>
        <v>-7.1149412453613801E-3</v>
      </c>
      <c r="AC12" s="16" cm="1">
        <f t="array" ref="AC12">INDEX(fx_mu,1,AC$3)+INDEX(fx_rets_norm,$A12,AC$3)</f>
        <v>1.4593704719805076E-2</v>
      </c>
      <c r="AD12" s="16" cm="1">
        <f t="array" ref="AD12">INDEX(fx_mu,1,AD$3)+INDEX(fx_rets_norm,$A12,AD$3)</f>
        <v>4.1817246210312228E-2</v>
      </c>
      <c r="AE12" s="19">
        <v>7</v>
      </c>
      <c r="AF12" s="18" cm="1">
        <f t="array" ref="AF12">(1+B12)*(1+INDEX(fx_rets,$AE12,INDEX(fx_ix,1,AF$3)))-1</f>
        <v>2.2412589570202091E-3</v>
      </c>
      <c r="AG12" s="18" cm="1">
        <f t="array" ref="AG12">(1+C12)*(1+INDEX(fx_rets,$AE12,INDEX(fx_ix,1,AG$3)))-1</f>
        <v>4.8468771193022064E-3</v>
      </c>
      <c r="AH12" s="18" cm="1">
        <f t="array" ref="AH12">(1+D12)*(1+INDEX(fx_rets,$AE12,INDEX(fx_ix,1,AH$3)))-1</f>
        <v>1.18979506557646E-2</v>
      </c>
      <c r="AI12" s="18" cm="1">
        <f t="array" ref="AI12">(1+E12)*(1+INDEX(fx_rets,$AE12,INDEX(fx_ix,1,AI$3)))-1</f>
        <v>4.1133287916197414E-3</v>
      </c>
      <c r="AJ12" s="18" cm="1">
        <f t="array" ref="AJ12">(1+F12)*(1+INDEX(fx_rets,$AE12,INDEX(fx_ix,1,AJ$3)))-1</f>
        <v>8.2141523580194775E-3</v>
      </c>
      <c r="AK12" s="18" cm="1">
        <f t="array" ref="AK12">(1+G12)*(1+INDEX(fx_rets,$AE12,INDEX(fx_ix,1,AK$3)))-1</f>
        <v>-4.8701484579459775E-3</v>
      </c>
      <c r="AL12" s="18" cm="1">
        <f t="array" ref="AL12">(1+H12)*(1+INDEX(fx_rets,$AE12,INDEX(fx_ix,1,AL$3)))-1</f>
        <v>-1.7613010997944434E-3</v>
      </c>
      <c r="AM12" s="18" cm="1">
        <f t="array" ref="AM12">(1+I12)*(1+INDEX(fx_rets,$AE12,INDEX(fx_ix,1,AM$3)))-1</f>
        <v>3.6434197616741493E-3</v>
      </c>
      <c r="AN12" s="18" cm="1">
        <f t="array" ref="AN12">(1+J12)*(1+INDEX(fx_rets,$AE12,INDEX(fx_ix,1,AN$3)))-1</f>
        <v>1.7390666882608263E-2</v>
      </c>
      <c r="AO12" s="18" cm="1">
        <f t="array" ref="AO12">(1+K12)*(1+INDEX(fx_rets,$AE12,INDEX(fx_ix,1,AO$3)))-1</f>
        <v>1.9170695141678573E-2</v>
      </c>
      <c r="AP12" s="18" cm="1">
        <f t="array" ref="AP12">(1+L12)*(1+INDEX(fx_rets,$AE12,INDEX(fx_ix,1,AP$3)))-1</f>
        <v>2.007152164540793E-2</v>
      </c>
      <c r="AQ12" s="18" cm="1">
        <f t="array" ref="AQ12">(1+M12)*(1+INDEX(fx_rets,$AE12,INDEX(fx_ix,1,AQ$3)))-1</f>
        <v>1.659213265284909E-2</v>
      </c>
      <c r="AR12" s="18" cm="1">
        <f t="array" ref="AR12">(1+N12)*(1+INDEX(fx_rets,$AE12,INDEX(fx_ix,1,AR$3)))-1</f>
        <v>1.3091066103659177E-2</v>
      </c>
      <c r="AS12" s="18" cm="1">
        <f t="array" ref="AS12">(1+O12)*(1+INDEX(fx_rets,$AE12,INDEX(fx_ix,1,AS$3)))-1</f>
        <v>4.311189192986431E-2</v>
      </c>
      <c r="AT12" s="18" cm="1">
        <f t="array" ref="AT12">(1+P12)*(1+INDEX(fx_rets,$AE12,INDEX(fx_ix,1,AT$3)))-1</f>
        <v>4.440403609130561E-2</v>
      </c>
      <c r="AU12" s="18" cm="1">
        <f t="array" ref="AU12">(1+Q12)*(1+INDEX(fx_rets,$AE12,INDEX(fx_ix,1,AU$3)))-1</f>
        <v>4.751637330971592E-2</v>
      </c>
      <c r="AV12" s="18" cm="1">
        <f t="array" ref="AV12">(1+R12)*(1+INDEX(fx_rets,$AE12,INDEX(fx_ix,1,AV$3)))-1</f>
        <v>-1.3164904922229326E-2</v>
      </c>
      <c r="AW12" s="18" cm="1">
        <f t="array" ref="AW12">(1+S12)*(1+INDEX(fx_rets,$AE12,INDEX(fx_ix,1,AW$3)))-1</f>
        <v>-7.6834030991425606E-2</v>
      </c>
      <c r="AX12" s="18" cm="1">
        <f t="array" ref="AX12">(1+T12)*(1+INDEX(fx_rets,$AE12,INDEX(fx_ix,1,AX$3)))-1</f>
        <v>1.0252945068348174E-2</v>
      </c>
      <c r="AY12" s="18" cm="1">
        <f t="array" ref="AY12">(1+U12)*(1+INDEX(fx_rets,$AE12,INDEX(fx_ix,1,AY$3)))-1</f>
        <v>-2.2870273875177372E-2</v>
      </c>
      <c r="AZ12" s="18" cm="1">
        <f t="array" ref="AZ12">(1+V12)*(1+INDEX(fx_rets,$AE12,INDEX(fx_ix,1,AZ$3)))-1</f>
        <v>2.1718537062382914E-3</v>
      </c>
      <c r="BA12" s="18" cm="1">
        <f t="array" ref="BA12">(1+W12)*(1+INDEX(fx_rets,$AE12,INDEX(fx_ix,1,BA$3)))-1</f>
        <v>-5.1970117925230763E-3</v>
      </c>
      <c r="BB12" s="18" cm="1">
        <f t="array" ref="BB12">(1+X12)*(1+INDEX(fx_rets,$AE12,INDEX(fx_ix,1,BB$3)))-1</f>
        <v>1.7153061485505106E-2</v>
      </c>
      <c r="BC12" s="18" cm="1">
        <f t="array" ref="BC12">(1+Y12)*(1+INDEX(fx_rets,$AE12,INDEX(fx_ix,1,BC$3)))-1</f>
        <v>4.3089845652462211E-2</v>
      </c>
      <c r="BD12" s="19">
        <v>7</v>
      </c>
      <c r="BE12" s="16">
        <f t="shared" si="0"/>
        <v>0</v>
      </c>
      <c r="BF12" s="19">
        <v>7</v>
      </c>
      <c r="BG12" s="18">
        <f t="shared" si="1"/>
        <v>2.2412589570202091E-3</v>
      </c>
      <c r="BH12" s="18">
        <f t="shared" si="2"/>
        <v>4.8468771193022064E-3</v>
      </c>
      <c r="BI12" s="18">
        <f t="shared" si="3"/>
        <v>1.18979506557646E-2</v>
      </c>
      <c r="BJ12" s="18">
        <f t="shared" si="4"/>
        <v>4.1133287916197414E-3</v>
      </c>
      <c r="BK12" s="18">
        <f t="shared" si="5"/>
        <v>8.2141523580194775E-3</v>
      </c>
      <c r="BL12" s="18">
        <f t="shared" si="6"/>
        <v>-4.8701484579459775E-3</v>
      </c>
      <c r="BM12" s="18">
        <f t="shared" si="7"/>
        <v>-1.7613010997944434E-3</v>
      </c>
      <c r="BN12" s="18">
        <f t="shared" si="8"/>
        <v>3.6434197616741493E-3</v>
      </c>
      <c r="BO12" s="18">
        <f t="shared" si="9"/>
        <v>1.7390666882608263E-2</v>
      </c>
      <c r="BP12" s="18">
        <f t="shared" si="10"/>
        <v>1.9170695141678573E-2</v>
      </c>
      <c r="BQ12" s="18">
        <f t="shared" si="11"/>
        <v>2.007152164540793E-2</v>
      </c>
      <c r="BR12" s="18">
        <f t="shared" si="12"/>
        <v>1.659213265284909E-2</v>
      </c>
      <c r="BS12" s="18">
        <f t="shared" si="13"/>
        <v>1.3091066103659177E-2</v>
      </c>
      <c r="BT12" s="18">
        <f t="shared" si="14"/>
        <v>4.311189192986431E-2</v>
      </c>
      <c r="BU12" s="18">
        <f t="shared" si="15"/>
        <v>4.440403609130561E-2</v>
      </c>
      <c r="BV12" s="18">
        <f t="shared" si="16"/>
        <v>4.751637330971592E-2</v>
      </c>
      <c r="BW12" s="18">
        <f t="shared" si="17"/>
        <v>-1.3164904922229326E-2</v>
      </c>
      <c r="BX12" s="18">
        <f t="shared" si="18"/>
        <v>-7.6834030991425606E-2</v>
      </c>
      <c r="BY12" s="18">
        <f t="shared" si="19"/>
        <v>1.0252945068348174E-2</v>
      </c>
      <c r="BZ12" s="18">
        <f t="shared" si="20"/>
        <v>-2.2870273875177372E-2</v>
      </c>
      <c r="CA12" s="18">
        <f t="shared" si="21"/>
        <v>2.1718537062382914E-3</v>
      </c>
      <c r="CB12" s="18">
        <f t="shared" si="22"/>
        <v>-5.1970117925230763E-3</v>
      </c>
      <c r="CC12" s="18">
        <f t="shared" si="23"/>
        <v>1.7153061485505106E-2</v>
      </c>
      <c r="CD12" s="18">
        <f t="shared" si="24"/>
        <v>4.3089845652462211E-2</v>
      </c>
      <c r="CE12" s="19">
        <v>7</v>
      </c>
      <c r="CF12" s="18">
        <f t="shared" si="25"/>
        <v>4.8468771193022064E-3</v>
      </c>
      <c r="CG12" s="18">
        <f t="shared" si="25"/>
        <v>4.8468771193022064E-3</v>
      </c>
      <c r="CH12" s="18">
        <f t="shared" si="25"/>
        <v>4.8468771193022064E-3</v>
      </c>
      <c r="CI12" s="18">
        <f t="shared" si="25"/>
        <v>0</v>
      </c>
      <c r="CJ12" s="18">
        <f t="shared" si="25"/>
        <v>0</v>
      </c>
      <c r="CK12" s="24">
        <f t="shared" si="25"/>
        <v>4.8468771193022064E-3</v>
      </c>
      <c r="CL12" s="24">
        <f t="shared" si="25"/>
        <v>0</v>
      </c>
    </row>
    <row r="13" spans="1:90" x14ac:dyDescent="0.2">
      <c r="A13" s="19">
        <v>8</v>
      </c>
      <c r="B13" s="16" cm="1">
        <f t="array" ref="B13">INDEX(asset_mu,1,B$3)+INDEX(asset_rets_norm,$A13,B$3)</f>
        <v>2.2264242857889137E-3</v>
      </c>
      <c r="C13" s="16" cm="1">
        <f t="array" ref="C13">INDEX(asset_mu,1,C$3)+INDEX(asset_rets_norm,$A13,C$3)</f>
        <v>3.1523695708206524E-3</v>
      </c>
      <c r="D13" s="16" cm="1">
        <f t="array" ref="D13">INDEX(asset_mu,1,D$3)+INDEX(asset_rets_norm,$A13,D$3)</f>
        <v>7.1095197775731516E-3</v>
      </c>
      <c r="E13" s="16" cm="1">
        <f t="array" ref="E13">INDEX(asset_mu,1,E$3)+INDEX(asset_rets_norm,$A13,E$3)</f>
        <v>2.98654940871175E-4</v>
      </c>
      <c r="F13" s="16" cm="1">
        <f t="array" ref="F13">INDEX(asset_mu,1,F$3)+INDEX(asset_rets_norm,$A13,F$3)</f>
        <v>-8.1588788108750629E-5</v>
      </c>
      <c r="G13" s="16" cm="1">
        <f t="array" ref="G13">INDEX(asset_mu,1,G$3)+INDEX(asset_rets_norm,$A13,G$3)</f>
        <v>2.4556707958691944E-3</v>
      </c>
      <c r="H13" s="16" cm="1">
        <f t="array" ref="H13">INDEX(asset_mu,1,H$3)+INDEX(asset_rets_norm,$A13,H$3)</f>
        <v>4.7018648217842726E-3</v>
      </c>
      <c r="I13" s="16" cm="1">
        <f t="array" ref="I13">INDEX(asset_mu,1,I$3)+INDEX(asset_rets_norm,$A13,I$3)</f>
        <v>1.240296221696051E-2</v>
      </c>
      <c r="J13" s="16" cm="1">
        <f t="array" ref="J13">INDEX(asset_mu,1,J$3)+INDEX(asset_rets_norm,$A13,J$3)</f>
        <v>3.3128045191559417E-3</v>
      </c>
      <c r="K13" s="16" cm="1">
        <f t="array" ref="K13">INDEX(asset_mu,1,K$3)+INDEX(asset_rets_norm,$A13,K$3)</f>
        <v>9.5579405690563723E-3</v>
      </c>
      <c r="L13" s="16" cm="1">
        <f t="array" ref="L13">INDEX(asset_mu,1,L$3)+INDEX(asset_rets_norm,$A13,L$3)</f>
        <v>2.1168894645187661E-2</v>
      </c>
      <c r="M13" s="16" cm="1">
        <f t="array" ref="M13">INDEX(asset_mu,1,M$3)+INDEX(asset_rets_norm,$A13,M$3)</f>
        <v>9.4911190126905059E-4</v>
      </c>
      <c r="N13" s="16" cm="1">
        <f t="array" ref="N13">INDEX(asset_mu,1,N$3)+INDEX(asset_rets_norm,$A13,N$3)</f>
        <v>4.0294109381849904E-3</v>
      </c>
      <c r="O13" s="16" cm="1">
        <f t="array" ref="O13">INDEX(asset_mu,1,O$3)+INDEX(asset_rets_norm,$A13,O$3)</f>
        <v>1.1943487566480548E-3</v>
      </c>
      <c r="P13" s="16" cm="1">
        <f t="array" ref="P13">INDEX(asset_mu,1,P$3)+INDEX(asset_rets_norm,$A13,P$3)</f>
        <v>2.2917194145273701E-3</v>
      </c>
      <c r="Q13" s="16" cm="1">
        <f t="array" ref="Q13">INDEX(asset_mu,1,Q$3)+INDEX(asset_rets_norm,$A13,Q$3)</f>
        <v>4.9046378315546592E-3</v>
      </c>
      <c r="R13" s="16" cm="1">
        <f t="array" ref="R13">INDEX(asset_mu,1,R$3)+INDEX(asset_rets_norm,$A13,R$3)</f>
        <v>-6.7390971319373896E-2</v>
      </c>
      <c r="S13" s="16" cm="1">
        <f t="array" ref="S13">INDEX(asset_mu,1,S$3)+INDEX(asset_rets_norm,$A13,S$3)</f>
        <v>-8.254205397446357E-2</v>
      </c>
      <c r="T13" s="16" cm="1">
        <f t="array" ref="T13">INDEX(asset_mu,1,T$3)+INDEX(asset_rets_norm,$A13,T$3)</f>
        <v>-7.1623719349719617E-2</v>
      </c>
      <c r="U13" s="16" cm="1">
        <f t="array" ref="U13">INDEX(asset_mu,1,U$3)+INDEX(asset_rets_norm,$A13,U$3)</f>
        <v>-0.10902860894327536</v>
      </c>
      <c r="V13" s="16" cm="1">
        <f t="array" ref="V13">INDEX(asset_mu,1,V$3)+INDEX(asset_rets_norm,$A13,V$3)</f>
        <v>2.16977037290499E-3</v>
      </c>
      <c r="W13" s="16" cm="1">
        <f t="array" ref="W13">INDEX(asset_mu,1,W$3)+INDEX(asset_rets_norm,$A13,W$3)</f>
        <v>1.9492565274529879E-3</v>
      </c>
      <c r="X13" s="16" cm="1">
        <f t="array" ref="X13">INDEX(asset_mu,1,X$3)+INDEX(asset_rets_norm,$A13,X$3)</f>
        <v>2.5066268438972642E-3</v>
      </c>
      <c r="Y13" s="16" cm="1">
        <f t="array" ref="Y13">INDEX(asset_mu,1,Y$3)+INDEX(asset_rets_norm,$A13,Y$3)</f>
        <v>1.2046855528045331E-3</v>
      </c>
      <c r="Z13" s="19">
        <v>8</v>
      </c>
      <c r="AA13" s="16" cm="1">
        <f t="array" ref="AA13">INDEX(fx_mu,1,AA$3)+INDEX(fx_rets_norm,$A13,AA$3)</f>
        <v>0</v>
      </c>
      <c r="AB13" s="16" cm="1">
        <f t="array" ref="AB13">INDEX(fx_mu,1,AB$3)+INDEX(fx_rets_norm,$A13,AB$3)</f>
        <v>-6.5212757491042161E-2</v>
      </c>
      <c r="AC13" s="16" cm="1">
        <f t="array" ref="AC13">INDEX(fx_mu,1,AC$3)+INDEX(fx_rets_norm,$A13,AC$3)</f>
        <v>-5.0361017803088728E-2</v>
      </c>
      <c r="AD13" s="16" cm="1">
        <f t="array" ref="AD13">INDEX(fx_mu,1,AD$3)+INDEX(fx_rets_norm,$A13,AD$3)</f>
        <v>2.275846763574095E-2</v>
      </c>
      <c r="AE13" s="19">
        <v>8</v>
      </c>
      <c r="AF13" s="18" cm="1">
        <f t="array" ref="AF13">(1+B13)*(1+INDEX(fx_rets,$AE13,INDEX(fx_ix,1,AF$3)))-1</f>
        <v>2.2264242857890082E-3</v>
      </c>
      <c r="AG13" s="18" cm="1">
        <f t="array" ref="AG13">(1+C13)*(1+INDEX(fx_rets,$AE13,INDEX(fx_ix,1,AG$3)))-1</f>
        <v>3.1523695708206567E-3</v>
      </c>
      <c r="AH13" s="18" cm="1">
        <f t="array" ref="AH13">(1+D13)*(1+INDEX(fx_rets,$AE13,INDEX(fx_ix,1,AH$3)))-1</f>
        <v>7.1095197775732366E-3</v>
      </c>
      <c r="AI13" s="18" cm="1">
        <f t="array" ref="AI13">(1+E13)*(1+INDEX(fx_rets,$AE13,INDEX(fx_ix,1,AI$3)))-1</f>
        <v>2.9865494087122357E-4</v>
      </c>
      <c r="AJ13" s="18" cm="1">
        <f t="array" ref="AJ13">(1+F13)*(1+INDEX(fx_rets,$AE13,INDEX(fx_ix,1,AJ$3)))-1</f>
        <v>-8.158878810871073E-5</v>
      </c>
      <c r="AK13" s="18" cm="1">
        <f t="array" ref="AK13">(1+G13)*(1+INDEX(fx_rets,$AE13,INDEX(fx_ix,1,AK$3)))-1</f>
        <v>-6.2917227759261896E-2</v>
      </c>
      <c r="AL13" s="18" cm="1">
        <f t="array" ref="AL13">(1+H13)*(1+INDEX(fx_rets,$AE13,INDEX(fx_ix,1,AL$3)))-1</f>
        <v>-6.081751423963655E-2</v>
      </c>
      <c r="AM13" s="18" cm="1">
        <f t="array" ref="AM13">(1+I13)*(1+INDEX(fx_rets,$AE13,INDEX(fx_ix,1,AM$3)))-1</f>
        <v>-5.3618626641306788E-2</v>
      </c>
      <c r="AN13" s="18" cm="1">
        <f t="array" ref="AN13">(1+J13)*(1+INDEX(fx_rets,$AE13,INDEX(fx_ix,1,AN$3)))-1</f>
        <v>-4.7215049491300176E-2</v>
      </c>
      <c r="AO13" s="18" cm="1">
        <f t="array" ref="AO13">(1+K13)*(1+INDEX(fx_rets,$AE13,INDEX(fx_ix,1,AO$3)))-1</f>
        <v>-4.1284424849191481E-2</v>
      </c>
      <c r="AP13" s="18" cm="1">
        <f t="array" ref="AP13">(1+L13)*(1+INDEX(fx_rets,$AE13,INDEX(fx_ix,1,AP$3)))-1</f>
        <v>-3.0258210237999239E-2</v>
      </c>
      <c r="AQ13" s="18" cm="1">
        <f t="array" ref="AQ13">(1+M13)*(1+INDEX(fx_rets,$AE13,INDEX(fx_ix,1,AQ$3)))-1</f>
        <v>-4.9459704143176686E-2</v>
      </c>
      <c r="AR13" s="18" cm="1">
        <f t="array" ref="AR13">(1+N13)*(1+INDEX(fx_rets,$AE13,INDEX(fx_ix,1,AR$3)))-1</f>
        <v>-4.653453210089753E-2</v>
      </c>
      <c r="AS13" s="18" cm="1">
        <f t="array" ref="AS13">(1+O13)*(1+INDEX(fx_rets,$AE13,INDEX(fx_ix,1,AS$3)))-1</f>
        <v>2.39799979399129E-2</v>
      </c>
      <c r="AT13" s="18" cm="1">
        <f t="array" ref="AT13">(1+P13)*(1+INDEX(fx_rets,$AE13,INDEX(fx_ix,1,AT$3)))-1</f>
        <v>2.5102343072394007E-2</v>
      </c>
      <c r="AU13" s="18" cm="1">
        <f t="array" ref="AU13">(1+Q13)*(1+INDEX(fx_rets,$AE13,INDEX(fx_ix,1,AU$3)))-1</f>
        <v>2.7774727508649955E-2</v>
      </c>
      <c r="AV13" s="18" cm="1">
        <f t="array" ref="AV13">(1+R13)*(1+INDEX(fx_rets,$AE13,INDEX(fx_ix,1,AV$3)))-1</f>
        <v>-6.7390971319373882E-2</v>
      </c>
      <c r="AW13" s="18" cm="1">
        <f t="array" ref="AW13">(1+S13)*(1+INDEX(fx_rets,$AE13,INDEX(fx_ix,1,AW$3)))-1</f>
        <v>-0.14237201651685649</v>
      </c>
      <c r="AX13" s="18" cm="1">
        <f t="array" ref="AX13">(1+T13)*(1+INDEX(fx_rets,$AE13,INDEX(fx_ix,1,AX$3)))-1</f>
        <v>-0.11837769374751372</v>
      </c>
      <c r="AY13" s="18" cm="1">
        <f t="array" ref="AY13">(1+U13)*(1+INDEX(fx_rets,$AE13,INDEX(fx_ix,1,AY$3)))-1</f>
        <v>-8.8751465375539906E-2</v>
      </c>
      <c r="AZ13" s="18" cm="1">
        <f t="array" ref="AZ13">(1+V13)*(1+INDEX(fx_rets,$AE13,INDEX(fx_ix,1,AZ$3)))-1</f>
        <v>2.1697703729048889E-3</v>
      </c>
      <c r="BA13" s="18" cm="1">
        <f t="array" ref="BA13">(1+W13)*(1+INDEX(fx_rets,$AE13,INDEX(fx_ix,1,BA$3)))-1</f>
        <v>-6.3390617356801737E-2</v>
      </c>
      <c r="BB13" s="18" cm="1">
        <f t="array" ref="BB13">(1+X13)*(1+INDEX(fx_rets,$AE13,INDEX(fx_ix,1,BB$3)))-1</f>
        <v>-4.7980627238302653E-2</v>
      </c>
      <c r="BC13" s="18" cm="1">
        <f t="array" ref="BC13">(1+Y13)*(1+INDEX(fx_rets,$AE13,INDEX(fx_ix,1,BC$3)))-1</f>
        <v>2.3990569985710142E-2</v>
      </c>
      <c r="BD13" s="19">
        <v>8</v>
      </c>
      <c r="BE13" s="16">
        <f t="shared" si="0"/>
        <v>0</v>
      </c>
      <c r="BF13" s="19">
        <v>8</v>
      </c>
      <c r="BG13" s="18">
        <f t="shared" si="1"/>
        <v>2.2264242857890082E-3</v>
      </c>
      <c r="BH13" s="18">
        <f t="shared" si="2"/>
        <v>3.1523695708206567E-3</v>
      </c>
      <c r="BI13" s="18">
        <f t="shared" si="3"/>
        <v>7.1095197775732366E-3</v>
      </c>
      <c r="BJ13" s="18">
        <f t="shared" si="4"/>
        <v>2.9865494087122357E-4</v>
      </c>
      <c r="BK13" s="18">
        <f t="shared" si="5"/>
        <v>-8.158878810871073E-5</v>
      </c>
      <c r="BL13" s="18">
        <f t="shared" si="6"/>
        <v>-6.2917227759261896E-2</v>
      </c>
      <c r="BM13" s="18">
        <f t="shared" si="7"/>
        <v>-6.081751423963655E-2</v>
      </c>
      <c r="BN13" s="18">
        <f t="shared" si="8"/>
        <v>-5.3618626641306788E-2</v>
      </c>
      <c r="BO13" s="18">
        <f t="shared" si="9"/>
        <v>-4.7215049491300176E-2</v>
      </c>
      <c r="BP13" s="18">
        <f t="shared" si="10"/>
        <v>-4.1284424849191481E-2</v>
      </c>
      <c r="BQ13" s="18">
        <f t="shared" si="11"/>
        <v>-3.0258210237999239E-2</v>
      </c>
      <c r="BR13" s="18">
        <f t="shared" si="12"/>
        <v>-4.9459704143176686E-2</v>
      </c>
      <c r="BS13" s="18">
        <f t="shared" si="13"/>
        <v>-4.653453210089753E-2</v>
      </c>
      <c r="BT13" s="18">
        <f t="shared" si="14"/>
        <v>2.39799979399129E-2</v>
      </c>
      <c r="BU13" s="18">
        <f t="shared" si="15"/>
        <v>2.5102343072394007E-2</v>
      </c>
      <c r="BV13" s="18">
        <f t="shared" si="16"/>
        <v>2.7774727508649955E-2</v>
      </c>
      <c r="BW13" s="18">
        <f t="shared" si="17"/>
        <v>-6.7390971319373882E-2</v>
      </c>
      <c r="BX13" s="18">
        <f t="shared" si="18"/>
        <v>-0.14237201651685649</v>
      </c>
      <c r="BY13" s="18">
        <f t="shared" si="19"/>
        <v>-0.11837769374751372</v>
      </c>
      <c r="BZ13" s="18">
        <f t="shared" si="20"/>
        <v>-8.8751465375539906E-2</v>
      </c>
      <c r="CA13" s="18">
        <f t="shared" si="21"/>
        <v>2.1697703729048889E-3</v>
      </c>
      <c r="CB13" s="18">
        <f t="shared" si="22"/>
        <v>-6.3390617356801737E-2</v>
      </c>
      <c r="CC13" s="18">
        <f t="shared" si="23"/>
        <v>-4.7980627238302653E-2</v>
      </c>
      <c r="CD13" s="18">
        <f t="shared" si="24"/>
        <v>2.3990569985710142E-2</v>
      </c>
      <c r="CE13" s="19">
        <v>8</v>
      </c>
      <c r="CF13" s="18">
        <f t="shared" si="25"/>
        <v>3.1523695708206567E-3</v>
      </c>
      <c r="CG13" s="18">
        <f t="shared" si="25"/>
        <v>3.1523695708206567E-3</v>
      </c>
      <c r="CH13" s="18">
        <f t="shared" si="25"/>
        <v>3.1523695708206567E-3</v>
      </c>
      <c r="CI13" s="18">
        <f t="shared" si="25"/>
        <v>0</v>
      </c>
      <c r="CJ13" s="18">
        <f t="shared" si="25"/>
        <v>0</v>
      </c>
      <c r="CK13" s="24">
        <f t="shared" si="25"/>
        <v>3.1523695708206567E-3</v>
      </c>
      <c r="CL13" s="24">
        <f t="shared" si="25"/>
        <v>0</v>
      </c>
    </row>
    <row r="14" spans="1:90" x14ac:dyDescent="0.2">
      <c r="A14" s="19">
        <v>9</v>
      </c>
      <c r="B14" s="16" cm="1">
        <f t="array" ref="B14">INDEX(asset_mu,1,B$3)+INDEX(asset_rets_norm,$A14,B$3)</f>
        <v>2.0194573616531151E-3</v>
      </c>
      <c r="C14" s="16" cm="1">
        <f t="array" ref="C14">INDEX(asset_mu,1,C$3)+INDEX(asset_rets_norm,$A14,C$3)</f>
        <v>2.163483906039927E-3</v>
      </c>
      <c r="D14" s="16" cm="1">
        <f t="array" ref="D14">INDEX(asset_mu,1,D$3)+INDEX(asset_rets_norm,$A14,D$3)</f>
        <v>1.6490242973197498E-3</v>
      </c>
      <c r="E14" s="16" cm="1">
        <f t="array" ref="E14">INDEX(asset_mu,1,E$3)+INDEX(asset_rets_norm,$A14,E$3)</f>
        <v>5.3642981509665691E-3</v>
      </c>
      <c r="F14" s="16" cm="1">
        <f t="array" ref="F14">INDEX(asset_mu,1,F$3)+INDEX(asset_rets_norm,$A14,F$3)</f>
        <v>7.9969277970934494E-3</v>
      </c>
      <c r="G14" s="16" cm="1">
        <f t="array" ref="G14">INDEX(asset_mu,1,G$3)+INDEX(asset_rets_norm,$A14,G$3)</f>
        <v>2.0310983694400682E-3</v>
      </c>
      <c r="H14" s="16" cm="1">
        <f t="array" ref="H14">INDEX(asset_mu,1,H$3)+INDEX(asset_rets_norm,$A14,H$3)</f>
        <v>1.0426263155542052E-3</v>
      </c>
      <c r="I14" s="16" cm="1">
        <f t="array" ref="I14">INDEX(asset_mu,1,I$3)+INDEX(asset_rets_norm,$A14,I$3)</f>
        <v>-4.9482057689828728E-3</v>
      </c>
      <c r="J14" s="16" cm="1">
        <f t="array" ref="J14">INDEX(asset_mu,1,J$3)+INDEX(asset_rets_norm,$A14,J$3)</f>
        <v>2.2379499071452078E-3</v>
      </c>
      <c r="K14" s="16" cm="1">
        <f t="array" ref="K14">INDEX(asset_mu,1,K$3)+INDEX(asset_rets_norm,$A14,K$3)</f>
        <v>3.1842186523213514E-3</v>
      </c>
      <c r="L14" s="16" cm="1">
        <f t="array" ref="L14">INDEX(asset_mu,1,L$3)+INDEX(asset_rets_norm,$A14,L$3)</f>
        <v>2.5943332831377276E-3</v>
      </c>
      <c r="M14" s="16" cm="1">
        <f t="array" ref="M14">INDEX(asset_mu,1,M$3)+INDEX(asset_rets_norm,$A14,M$3)</f>
        <v>8.5690115839374588E-3</v>
      </c>
      <c r="N14" s="16" cm="1">
        <f t="array" ref="N14">INDEX(asset_mu,1,N$3)+INDEX(asset_rets_norm,$A14,N$3)</f>
        <v>1.4524108717799305E-2</v>
      </c>
      <c r="O14" s="16" cm="1">
        <f t="array" ref="O14">INDEX(asset_mu,1,O$3)+INDEX(asset_rets_norm,$A14,O$3)</f>
        <v>1.2136675728004131E-3</v>
      </c>
      <c r="P14" s="16" cm="1">
        <f t="array" ref="P14">INDEX(asset_mu,1,P$3)+INDEX(asset_rets_norm,$A14,P$3)</f>
        <v>2.1367951302609257E-3</v>
      </c>
      <c r="Q14" s="16" cm="1">
        <f t="array" ref="Q14">INDEX(asset_mu,1,Q$3)+INDEX(asset_rets_norm,$A14,Q$3)</f>
        <v>3.5123817715975838E-3</v>
      </c>
      <c r="R14" s="16" cm="1">
        <f t="array" ref="R14">INDEX(asset_mu,1,R$3)+INDEX(asset_rets_norm,$A14,R$3)</f>
        <v>3.4185328337180784E-2</v>
      </c>
      <c r="S14" s="16" cm="1">
        <f t="array" ref="S14">INDEX(asset_mu,1,S$3)+INDEX(asset_rets_norm,$A14,S$3)</f>
        <v>6.7546628613114224E-2</v>
      </c>
      <c r="T14" s="16" cm="1">
        <f t="array" ref="T14">INDEX(asset_mu,1,T$3)+INDEX(asset_rets_norm,$A14,T$3)</f>
        <v>4.8077918182397761E-2</v>
      </c>
      <c r="U14" s="16" cm="1">
        <f t="array" ref="U14">INDEX(asset_mu,1,U$3)+INDEX(asset_rets_norm,$A14,U$3)</f>
        <v>4.8030728051580943E-2</v>
      </c>
      <c r="V14" s="16" cm="1">
        <f t="array" ref="V14">INDEX(asset_mu,1,V$3)+INDEX(asset_rets_norm,$A14,V$3)</f>
        <v>2.16977037290499E-3</v>
      </c>
      <c r="W14" s="16" cm="1">
        <f t="array" ref="W14">INDEX(asset_mu,1,W$3)+INDEX(asset_rets_norm,$A14,W$3)</f>
        <v>1.9304231941196545E-3</v>
      </c>
      <c r="X14" s="16" cm="1">
        <f t="array" ref="X14">INDEX(asset_mu,1,X$3)+INDEX(asset_rets_norm,$A14,X$3)</f>
        <v>2.4669601772305976E-3</v>
      </c>
      <c r="Y14" s="16" cm="1">
        <f t="array" ref="Y14">INDEX(asset_mu,1,Y$3)+INDEX(asset_rets_norm,$A14,Y$3)</f>
        <v>1.1555188861378663E-3</v>
      </c>
      <c r="Z14" s="19">
        <v>9</v>
      </c>
      <c r="AA14" s="16" cm="1">
        <f t="array" ref="AA14">INDEX(fx_mu,1,AA$3)+INDEX(fx_rets_norm,$A14,AA$3)</f>
        <v>0</v>
      </c>
      <c r="AB14" s="16" cm="1">
        <f t="array" ref="AB14">INDEX(fx_mu,1,AB$3)+INDEX(fx_rets_norm,$A14,AB$3)</f>
        <v>2.4495971387630714E-2</v>
      </c>
      <c r="AC14" s="16" cm="1">
        <f t="array" ref="AC14">INDEX(fx_mu,1,AC$3)+INDEX(fx_rets_norm,$A14,AC$3)</f>
        <v>2.0108085893837432E-2</v>
      </c>
      <c r="AD14" s="16" cm="1">
        <f t="array" ref="AD14">INDEX(fx_mu,1,AD$3)+INDEX(fx_rets_norm,$A14,AD$3)</f>
        <v>-1.4817089806221553E-2</v>
      </c>
      <c r="AE14" s="19">
        <v>9</v>
      </c>
      <c r="AF14" s="18" cm="1">
        <f t="array" ref="AF14">(1+B14)*(1+INDEX(fx_rets,$AE14,INDEX(fx_ix,1,AF$3)))-1</f>
        <v>2.0194573616532097E-3</v>
      </c>
      <c r="AG14" s="18" cm="1">
        <f t="array" ref="AG14">(1+C14)*(1+INDEX(fx_rets,$AE14,INDEX(fx_ix,1,AG$3)))-1</f>
        <v>2.1634839060398203E-3</v>
      </c>
      <c r="AH14" s="18" cm="1">
        <f t="array" ref="AH14">(1+D14)*(1+INDEX(fx_rets,$AE14,INDEX(fx_ix,1,AH$3)))-1</f>
        <v>1.6490242973197233E-3</v>
      </c>
      <c r="AI14" s="18" cm="1">
        <f t="array" ref="AI14">(1+E14)*(1+INDEX(fx_rets,$AE14,INDEX(fx_ix,1,AI$3)))-1</f>
        <v>5.3642981509665066E-3</v>
      </c>
      <c r="AJ14" s="18" cm="1">
        <f t="array" ref="AJ14">(1+F14)*(1+INDEX(fx_rets,$AE14,INDEX(fx_ix,1,AJ$3)))-1</f>
        <v>7.9969277970934893E-3</v>
      </c>
      <c r="AK14" s="18" cm="1">
        <f t="array" ref="AK14">(1+G14)*(1+INDEX(fx_rets,$AE14,INDEX(fx_ix,1,AK$3)))-1</f>
        <v>2.6576823484613987E-2</v>
      </c>
      <c r="AL14" s="18" cm="1">
        <f t="array" ref="AL14">(1+H14)*(1+INDEX(fx_rets,$AE14,INDEX(fx_ix,1,AL$3)))-1</f>
        <v>2.5564137847578827E-2</v>
      </c>
      <c r="AM14" s="18" cm="1">
        <f t="array" ref="AM14">(1+I14)*(1+INDEX(fx_rets,$AE14,INDEX(fx_ix,1,AM$3)))-1</f>
        <v>1.9426554511710714E-2</v>
      </c>
      <c r="AN14" s="18" cm="1">
        <f t="array" ref="AN14">(1+J14)*(1+INDEX(fx_rets,$AE14,INDEX(fx_ix,1,AN$3)))-1</f>
        <v>2.2391036689941579E-2</v>
      </c>
      <c r="AO14" s="18" cm="1">
        <f t="array" ref="AO14">(1+K14)*(1+INDEX(fx_rets,$AE14,INDEX(fx_ix,1,AO$3)))-1</f>
        <v>2.335633308832441E-2</v>
      </c>
      <c r="AP14" s="18" cm="1">
        <f t="array" ref="AP14">(1+L14)*(1+INDEX(fx_rets,$AE14,INDEX(fx_ix,1,AP$3)))-1</f>
        <v>2.2754586253469711E-2</v>
      </c>
      <c r="AQ14" s="18" cm="1">
        <f t="array" ref="AQ14">(1+M14)*(1+INDEX(fx_rets,$AE14,INDEX(fx_ix,1,AQ$3)))-1</f>
        <v>2.884940389872992E-2</v>
      </c>
      <c r="AR14" s="18" cm="1">
        <f t="array" ref="AR14">(1+N14)*(1+INDEX(fx_rets,$AE14,INDEX(fx_ix,1,AR$3)))-1</f>
        <v>3.4924246637265677E-2</v>
      </c>
      <c r="AS14" s="18" cm="1">
        <f t="array" ref="AS14">(1+O14)*(1+INDEX(fx_rets,$AE14,INDEX(fx_ix,1,AS$3)))-1</f>
        <v>-1.3621405254842123E-2</v>
      </c>
      <c r="AT14" s="18" cm="1">
        <f t="array" ref="AT14">(1+P14)*(1+INDEX(fx_rets,$AE14,INDEX(fx_ix,1,AT$3)))-1</f>
        <v>-1.271195576130324E-2</v>
      </c>
      <c r="AU14" s="18" cm="1">
        <f t="array" ref="AU14">(1+Q14)*(1+INDEX(fx_rets,$AE14,INDEX(fx_ix,1,AU$3)))-1</f>
        <v>-1.135675131076741E-2</v>
      </c>
      <c r="AV14" s="18" cm="1">
        <f t="array" ref="AV14">(1+R14)*(1+INDEX(fx_rets,$AE14,INDEX(fx_ix,1,AV$3)))-1</f>
        <v>3.4185328337180687E-2</v>
      </c>
      <c r="AW14" s="18" cm="1">
        <f t="array" ref="AW14">(1+S14)*(1+INDEX(fx_rets,$AE14,INDEX(fx_ix,1,AW$3)))-1</f>
        <v>9.3697220282582538E-2</v>
      </c>
      <c r="AX14" s="18" cm="1">
        <f t="array" ref="AX14">(1+T14)*(1+INDEX(fx_rets,$AE14,INDEX(fx_ix,1,AX$3)))-1</f>
        <v>6.9152758984643681E-2</v>
      </c>
      <c r="AY14" s="18" cm="1">
        <f t="array" ref="AY14">(1+U14)*(1+INDEX(fx_rets,$AE14,INDEX(fx_ix,1,AY$3)))-1</f>
        <v>3.2501962634361004E-2</v>
      </c>
      <c r="AZ14" s="18" cm="1">
        <f t="array" ref="AZ14">(1+V14)*(1+INDEX(fx_rets,$AE14,INDEX(fx_ix,1,AZ$3)))-1</f>
        <v>2.1697703729048889E-3</v>
      </c>
      <c r="BA14" s="18" cm="1">
        <f t="array" ref="BA14">(1+W14)*(1+INDEX(fx_rets,$AE14,INDEX(fx_ix,1,BA$3)))-1</f>
        <v>2.6473682173079549E-2</v>
      </c>
      <c r="BB14" s="18" cm="1">
        <f t="array" ref="BB14">(1+X14)*(1+INDEX(fx_rets,$AE14,INDEX(fx_ix,1,BB$3)))-1</f>
        <v>2.2624651918208505E-2</v>
      </c>
      <c r="BC14" s="18" cm="1">
        <f t="array" ref="BC14">(1+Y14)*(1+INDEX(fx_rets,$AE14,INDEX(fx_ix,1,BC$3)))-1</f>
        <v>-1.3678692347192323E-2</v>
      </c>
      <c r="BD14" s="19">
        <v>9</v>
      </c>
      <c r="BE14" s="16">
        <f t="shared" si="0"/>
        <v>0</v>
      </c>
      <c r="BF14" s="19">
        <v>9</v>
      </c>
      <c r="BG14" s="18">
        <f t="shared" si="1"/>
        <v>2.0194573616532097E-3</v>
      </c>
      <c r="BH14" s="18">
        <f t="shared" si="2"/>
        <v>2.1634839060398203E-3</v>
      </c>
      <c r="BI14" s="18">
        <f t="shared" si="3"/>
        <v>1.6490242973197233E-3</v>
      </c>
      <c r="BJ14" s="18">
        <f t="shared" si="4"/>
        <v>5.3642981509665066E-3</v>
      </c>
      <c r="BK14" s="18">
        <f t="shared" si="5"/>
        <v>7.9969277970934893E-3</v>
      </c>
      <c r="BL14" s="18">
        <f t="shared" si="6"/>
        <v>2.6576823484613987E-2</v>
      </c>
      <c r="BM14" s="18">
        <f t="shared" si="7"/>
        <v>2.5564137847578827E-2</v>
      </c>
      <c r="BN14" s="18">
        <f t="shared" si="8"/>
        <v>1.9426554511710714E-2</v>
      </c>
      <c r="BO14" s="18">
        <f t="shared" si="9"/>
        <v>2.2391036689941579E-2</v>
      </c>
      <c r="BP14" s="18">
        <f t="shared" si="10"/>
        <v>2.335633308832441E-2</v>
      </c>
      <c r="BQ14" s="18">
        <f t="shared" si="11"/>
        <v>2.2754586253469711E-2</v>
      </c>
      <c r="BR14" s="18">
        <f t="shared" si="12"/>
        <v>2.884940389872992E-2</v>
      </c>
      <c r="BS14" s="18">
        <f t="shared" si="13"/>
        <v>3.4924246637265677E-2</v>
      </c>
      <c r="BT14" s="18">
        <f t="shared" si="14"/>
        <v>-1.3621405254842123E-2</v>
      </c>
      <c r="BU14" s="18">
        <f t="shared" si="15"/>
        <v>-1.271195576130324E-2</v>
      </c>
      <c r="BV14" s="18">
        <f t="shared" si="16"/>
        <v>-1.135675131076741E-2</v>
      </c>
      <c r="BW14" s="18">
        <f t="shared" si="17"/>
        <v>3.4185328337180687E-2</v>
      </c>
      <c r="BX14" s="18">
        <f t="shared" si="18"/>
        <v>9.3697220282582538E-2</v>
      </c>
      <c r="BY14" s="18">
        <f t="shared" si="19"/>
        <v>6.9152758984643681E-2</v>
      </c>
      <c r="BZ14" s="18">
        <f t="shared" si="20"/>
        <v>3.2501962634361004E-2</v>
      </c>
      <c r="CA14" s="18">
        <f t="shared" si="21"/>
        <v>2.1697703729048889E-3</v>
      </c>
      <c r="CB14" s="18">
        <f t="shared" si="22"/>
        <v>2.6473682173079549E-2</v>
      </c>
      <c r="CC14" s="18">
        <f t="shared" si="23"/>
        <v>2.2624651918208505E-2</v>
      </c>
      <c r="CD14" s="18">
        <f t="shared" si="24"/>
        <v>-1.3678692347192323E-2</v>
      </c>
      <c r="CE14" s="19">
        <v>9</v>
      </c>
      <c r="CF14" s="18">
        <f t="shared" si="25"/>
        <v>2.1634839060398203E-3</v>
      </c>
      <c r="CG14" s="18">
        <f t="shared" si="25"/>
        <v>2.1634839060398203E-3</v>
      </c>
      <c r="CH14" s="18">
        <f t="shared" si="25"/>
        <v>2.1634839060398203E-3</v>
      </c>
      <c r="CI14" s="18">
        <f t="shared" si="25"/>
        <v>0</v>
      </c>
      <c r="CJ14" s="18">
        <f t="shared" si="25"/>
        <v>0</v>
      </c>
      <c r="CK14" s="24">
        <f t="shared" si="25"/>
        <v>2.1634839060398203E-3</v>
      </c>
      <c r="CL14" s="24">
        <f t="shared" si="25"/>
        <v>0</v>
      </c>
    </row>
    <row r="15" spans="1:90" x14ac:dyDescent="0.2">
      <c r="A15" s="19">
        <v>10</v>
      </c>
      <c r="B15" s="16" cm="1">
        <f t="array" ref="B15">INDEX(asset_mu,1,B$3)+INDEX(asset_rets_norm,$A15,B$3)</f>
        <v>2.3741790778820824E-3</v>
      </c>
      <c r="C15" s="16" cm="1">
        <f t="array" ref="C15">INDEX(asset_mu,1,C$3)+INDEX(asset_rets_norm,$A15,C$3)</f>
        <v>5.1292469950820997E-3</v>
      </c>
      <c r="D15" s="16" cm="1">
        <f t="array" ref="D15">INDEX(asset_mu,1,D$3)+INDEX(asset_rets_norm,$A15,D$3)</f>
        <v>9.5255206507002515E-3</v>
      </c>
      <c r="E15" s="16" cm="1">
        <f t="array" ref="E15">INDEX(asset_mu,1,E$3)+INDEX(asset_rets_norm,$A15,E$3)</f>
        <v>9.7220865234609113E-3</v>
      </c>
      <c r="F15" s="16" cm="1">
        <f t="array" ref="F15">INDEX(asset_mu,1,F$3)+INDEX(asset_rets_norm,$A15,F$3)</f>
        <v>1.7039414911501141E-2</v>
      </c>
      <c r="G15" s="16" cm="1">
        <f t="array" ref="G15">INDEX(asset_mu,1,G$3)+INDEX(asset_rets_norm,$A15,G$3)</f>
        <v>2.6014903754836534E-3</v>
      </c>
      <c r="H15" s="16" cm="1">
        <f t="array" ref="H15">INDEX(asset_mu,1,H$3)+INDEX(asset_rets_norm,$A15,H$3)</f>
        <v>6.6394770080542495E-3</v>
      </c>
      <c r="I15" s="16" cm="1">
        <f t="array" ref="I15">INDEX(asset_mu,1,I$3)+INDEX(asset_rets_norm,$A15,I$3)</f>
        <v>1.444219373411808E-2</v>
      </c>
      <c r="J15" s="16" cm="1">
        <f t="array" ref="J15">INDEX(asset_mu,1,J$3)+INDEX(asset_rets_norm,$A15,J$3)</f>
        <v>3.5189974405989131E-3</v>
      </c>
      <c r="K15" s="16" cm="1">
        <f t="array" ref="K15">INDEX(asset_mu,1,K$3)+INDEX(asset_rets_norm,$A15,K$3)</f>
        <v>9.139270978793107E-3</v>
      </c>
      <c r="L15" s="16" cm="1">
        <f t="array" ref="L15">INDEX(asset_mu,1,L$3)+INDEX(asset_rets_norm,$A15,L$3)</f>
        <v>1.648580585920377E-2</v>
      </c>
      <c r="M15" s="16" cm="1">
        <f t="array" ref="M15">INDEX(asset_mu,1,M$3)+INDEX(asset_rets_norm,$A15,M$3)</f>
        <v>1.6642612422882497E-2</v>
      </c>
      <c r="N15" s="16" cm="1">
        <f t="array" ref="N15">INDEX(asset_mu,1,N$3)+INDEX(asset_rets_norm,$A15,N$3)</f>
        <v>2.8759300872628239E-2</v>
      </c>
      <c r="O15" s="16" cm="1">
        <f t="array" ref="O15">INDEX(asset_mu,1,O$3)+INDEX(asset_rets_norm,$A15,O$3)</f>
        <v>1.2136582375127591E-3</v>
      </c>
      <c r="P15" s="16" cm="1">
        <f t="array" ref="P15">INDEX(asset_mu,1,P$3)+INDEX(asset_rets_norm,$A15,P$3)</f>
        <v>2.1471085187596984E-3</v>
      </c>
      <c r="Q15" s="16" cm="1">
        <f t="array" ref="Q15">INDEX(asset_mu,1,Q$3)+INDEX(asset_rets_norm,$A15,Q$3)</f>
        <v>3.8541969445650805E-3</v>
      </c>
      <c r="R15" s="16" cm="1">
        <f t="array" ref="R15">INDEX(asset_mu,1,R$3)+INDEX(asset_rets_norm,$A15,R$3)</f>
        <v>6.9802006782851856E-3</v>
      </c>
      <c r="S15" s="16" cm="1">
        <f t="array" ref="S15">INDEX(asset_mu,1,S$3)+INDEX(asset_rets_norm,$A15,S$3)</f>
        <v>2.5682975423822252E-2</v>
      </c>
      <c r="T15" s="16" cm="1">
        <f t="array" ref="T15">INDEX(asset_mu,1,T$3)+INDEX(asset_rets_norm,$A15,T$3)</f>
        <v>1.2549618187780165E-2</v>
      </c>
      <c r="U15" s="16" cm="1">
        <f t="array" ref="U15">INDEX(asset_mu,1,U$3)+INDEX(asset_rets_norm,$A15,U$3)</f>
        <v>-4.0899797597423002E-2</v>
      </c>
      <c r="V15" s="16" cm="1">
        <f t="array" ref="V15">INDEX(asset_mu,1,V$3)+INDEX(asset_rets_norm,$A15,V$3)</f>
        <v>2.1756037062383234E-3</v>
      </c>
      <c r="W15" s="16" cm="1">
        <f t="array" ref="W15">INDEX(asset_mu,1,W$3)+INDEX(asset_rets_norm,$A15,W$3)</f>
        <v>1.8288398607863212E-3</v>
      </c>
      <c r="X15" s="16" cm="1">
        <f t="array" ref="X15">INDEX(asset_mu,1,X$3)+INDEX(asset_rets_norm,$A15,X$3)</f>
        <v>2.3973768438972642E-3</v>
      </c>
      <c r="Y15" s="16" cm="1">
        <f t="array" ref="Y15">INDEX(asset_mu,1,Y$3)+INDEX(asset_rets_norm,$A15,Y$3)</f>
        <v>1.0356022194711997E-3</v>
      </c>
      <c r="Z15" s="19">
        <v>10</v>
      </c>
      <c r="AA15" s="16" cm="1">
        <f t="array" ref="AA15">INDEX(fx_mu,1,AA$3)+INDEX(fx_rets_norm,$A15,AA$3)</f>
        <v>0</v>
      </c>
      <c r="AB15" s="16" cm="1">
        <f t="array" ref="AB15">INDEX(fx_mu,1,AB$3)+INDEX(fx_rets_norm,$A15,AB$3)</f>
        <v>-2.7478722284347886E-2</v>
      </c>
      <c r="AC15" s="16" cm="1">
        <f t="array" ref="AC15">INDEX(fx_mu,1,AC$3)+INDEX(fx_rets_norm,$A15,AC$3)</f>
        <v>-1.0920128238616901E-3</v>
      </c>
      <c r="AD15" s="16" cm="1">
        <f t="array" ref="AD15">INDEX(fx_mu,1,AD$3)+INDEX(fx_rets_norm,$A15,AD$3)</f>
        <v>2.4983639668814436E-2</v>
      </c>
      <c r="AE15" s="19">
        <v>10</v>
      </c>
      <c r="AF15" s="18" cm="1">
        <f t="array" ref="AF15">(1+B15)*(1+INDEX(fx_rets,$AE15,INDEX(fx_ix,1,AF$3)))-1</f>
        <v>2.374179077882177E-3</v>
      </c>
      <c r="AG15" s="18" cm="1">
        <f t="array" ref="AG15">(1+C15)*(1+INDEX(fx_rets,$AE15,INDEX(fx_ix,1,AG$3)))-1</f>
        <v>5.129246995082104E-3</v>
      </c>
      <c r="AH15" s="18" cm="1">
        <f t="array" ref="AH15">(1+D15)*(1+INDEX(fx_rets,$AE15,INDEX(fx_ix,1,AH$3)))-1</f>
        <v>9.5255206507003365E-3</v>
      </c>
      <c r="AI15" s="18" cm="1">
        <f t="array" ref="AI15">(1+E15)*(1+INDEX(fx_rets,$AE15,INDEX(fx_ix,1,AI$3)))-1</f>
        <v>9.7220865234608489E-3</v>
      </c>
      <c r="AJ15" s="18" cm="1">
        <f t="array" ref="AJ15">(1+F15)*(1+INDEX(fx_rets,$AE15,INDEX(fx_ix,1,AJ$3)))-1</f>
        <v>1.7039414911501183E-2</v>
      </c>
      <c r="AK15" s="18" cm="1">
        <f t="array" ref="AK15">(1+G15)*(1+INDEX(fx_rets,$AE15,INDEX(fx_ix,1,AK$3)))-1</f>
        <v>-2.4948717540417609E-2</v>
      </c>
      <c r="AL15" s="18" cm="1">
        <f t="array" ref="AL15">(1+H15)*(1+INDEX(fx_rets,$AE15,INDEX(fx_ix,1,AL$3)))-1</f>
        <v>-2.1021689621111284E-2</v>
      </c>
      <c r="AM15" s="18" cm="1">
        <f t="array" ref="AM15">(1+I15)*(1+INDEX(fx_rets,$AE15,INDEX(fx_ix,1,AM$3)))-1</f>
        <v>-1.343338158102636E-2</v>
      </c>
      <c r="AN15" s="18" cm="1">
        <f t="array" ref="AN15">(1+J15)*(1+INDEX(fx_rets,$AE15,INDEX(fx_ix,1,AN$3)))-1</f>
        <v>2.4231418264049065E-3</v>
      </c>
      <c r="AO15" s="18" cm="1">
        <f t="array" ref="AO15">(1+K15)*(1+INDEX(fx_rets,$AE15,INDEX(fx_ix,1,AO$3)))-1</f>
        <v>8.0372779538218087E-3</v>
      </c>
      <c r="AP15" s="18" cm="1">
        <f t="array" ref="AP15">(1+L15)*(1+INDEX(fx_rets,$AE15,INDEX(fx_ix,1,AP$3)))-1</f>
        <v>1.5375790323931993E-2</v>
      </c>
      <c r="AQ15" s="18" cm="1">
        <f t="array" ref="AQ15">(1+M15)*(1+INDEX(fx_rets,$AE15,INDEX(fx_ix,1,AQ$3)))-1</f>
        <v>1.5532425652832416E-2</v>
      </c>
      <c r="AR15" s="18" cm="1">
        <f t="array" ref="AR15">(1+N15)*(1+INDEX(fx_rets,$AE15,INDEX(fx_ix,1,AR$3)))-1</f>
        <v>2.7635882523408428E-2</v>
      </c>
      <c r="AS15" s="18" cm="1">
        <f t="array" ref="AS15">(1+O15)*(1+INDEX(fx_rets,$AE15,INDEX(fx_ix,1,AS$3)))-1</f>
        <v>2.622761950641439E-2</v>
      </c>
      <c r="AT15" s="18" cm="1">
        <f t="array" ref="AT15">(1+P15)*(1+INDEX(fx_rets,$AE15,INDEX(fx_ix,1,AT$3)))-1</f>
        <v>2.7184390773136613E-2</v>
      </c>
      <c r="AU15" s="18" cm="1">
        <f t="array" ref="AU15">(1+Q15)*(1+INDEX(fx_rets,$AE15,INDEX(fx_ix,1,AU$3)))-1</f>
        <v>2.8934128481055144E-2</v>
      </c>
      <c r="AV15" s="18" cm="1">
        <f t="array" ref="AV15">(1+R15)*(1+INDEX(fx_rets,$AE15,INDEX(fx_ix,1,AV$3)))-1</f>
        <v>6.9802006782850867E-3</v>
      </c>
      <c r="AW15" s="18" cm="1">
        <f t="array" ref="AW15">(1+S15)*(1+INDEX(fx_rets,$AE15,INDEX(fx_ix,1,AW$3)))-1</f>
        <v>-2.5014822096324218E-3</v>
      </c>
      <c r="AX15" s="18" cm="1">
        <f t="array" ref="AX15">(1+T15)*(1+INDEX(fx_rets,$AE15,INDEX(fx_ix,1,AX$3)))-1</f>
        <v>1.1443901019922764E-2</v>
      </c>
      <c r="AY15" s="18" cm="1">
        <f t="array" ref="AY15">(1+U15)*(1+INDEX(fx_rets,$AE15,INDEX(fx_ix,1,AY$3)))-1</f>
        <v>-1.6937983734310103E-2</v>
      </c>
      <c r="AZ15" s="18" cm="1">
        <f t="array" ref="AZ15">(1+V15)*(1+INDEX(fx_rets,$AE15,INDEX(fx_ix,1,AZ$3)))-1</f>
        <v>2.1756037062383715E-3</v>
      </c>
      <c r="BA15" s="18" cm="1">
        <f t="array" ref="BA15">(1+W15)*(1+INDEX(fx_rets,$AE15,INDEX(fx_ix,1,BA$3)))-1</f>
        <v>-2.570013660619852E-2</v>
      </c>
      <c r="BB15" s="18" cm="1">
        <f t="array" ref="BB15">(1+X15)*(1+INDEX(fx_rets,$AE15,INDEX(fx_ix,1,BB$3)))-1</f>
        <v>1.3027460537782254E-3</v>
      </c>
      <c r="BC15" s="18" cm="1">
        <f t="array" ref="BC15">(1+Y15)*(1+INDEX(fx_rets,$AE15,INDEX(fx_ix,1,BC$3)))-1</f>
        <v>2.6045115000977059E-2</v>
      </c>
      <c r="BD15" s="19">
        <v>10</v>
      </c>
      <c r="BE15" s="16">
        <f t="shared" si="0"/>
        <v>0</v>
      </c>
      <c r="BF15" s="19">
        <v>10</v>
      </c>
      <c r="BG15" s="18">
        <f t="shared" si="1"/>
        <v>2.374179077882177E-3</v>
      </c>
      <c r="BH15" s="18">
        <f t="shared" si="2"/>
        <v>5.129246995082104E-3</v>
      </c>
      <c r="BI15" s="18">
        <f t="shared" si="3"/>
        <v>9.5255206507003365E-3</v>
      </c>
      <c r="BJ15" s="18">
        <f t="shared" si="4"/>
        <v>9.7220865234608489E-3</v>
      </c>
      <c r="BK15" s="18">
        <f t="shared" si="5"/>
        <v>1.7039414911501183E-2</v>
      </c>
      <c r="BL15" s="18">
        <f t="shared" si="6"/>
        <v>-2.4948717540417609E-2</v>
      </c>
      <c r="BM15" s="18">
        <f t="shared" si="7"/>
        <v>-2.1021689621111284E-2</v>
      </c>
      <c r="BN15" s="18">
        <f t="shared" si="8"/>
        <v>-1.343338158102636E-2</v>
      </c>
      <c r="BO15" s="18">
        <f t="shared" si="9"/>
        <v>2.4231418264049065E-3</v>
      </c>
      <c r="BP15" s="18">
        <f t="shared" si="10"/>
        <v>8.0372779538218087E-3</v>
      </c>
      <c r="BQ15" s="18">
        <f t="shared" si="11"/>
        <v>1.5375790323931993E-2</v>
      </c>
      <c r="BR15" s="18">
        <f t="shared" si="12"/>
        <v>1.5532425652832416E-2</v>
      </c>
      <c r="BS15" s="18">
        <f t="shared" si="13"/>
        <v>2.7635882523408428E-2</v>
      </c>
      <c r="BT15" s="18">
        <f t="shared" si="14"/>
        <v>2.622761950641439E-2</v>
      </c>
      <c r="BU15" s="18">
        <f t="shared" si="15"/>
        <v>2.7184390773136613E-2</v>
      </c>
      <c r="BV15" s="18">
        <f t="shared" si="16"/>
        <v>2.8934128481055144E-2</v>
      </c>
      <c r="BW15" s="18">
        <f t="shared" si="17"/>
        <v>6.9802006782850867E-3</v>
      </c>
      <c r="BX15" s="18">
        <f t="shared" si="18"/>
        <v>-2.5014822096324218E-3</v>
      </c>
      <c r="BY15" s="18">
        <f t="shared" si="19"/>
        <v>1.1443901019922764E-2</v>
      </c>
      <c r="BZ15" s="18">
        <f t="shared" si="20"/>
        <v>-1.6937983734310103E-2</v>
      </c>
      <c r="CA15" s="18">
        <f t="shared" si="21"/>
        <v>2.1756037062383715E-3</v>
      </c>
      <c r="CB15" s="18">
        <f t="shared" si="22"/>
        <v>-2.570013660619852E-2</v>
      </c>
      <c r="CC15" s="18">
        <f t="shared" si="23"/>
        <v>1.3027460537782254E-3</v>
      </c>
      <c r="CD15" s="18">
        <f t="shared" si="24"/>
        <v>2.6045115000977059E-2</v>
      </c>
      <c r="CE15" s="19">
        <v>10</v>
      </c>
      <c r="CF15" s="18">
        <f t="shared" si="25"/>
        <v>5.129246995082104E-3</v>
      </c>
      <c r="CG15" s="18">
        <f t="shared" si="25"/>
        <v>5.129246995082104E-3</v>
      </c>
      <c r="CH15" s="18">
        <f t="shared" si="25"/>
        <v>5.129246995082104E-3</v>
      </c>
      <c r="CI15" s="18">
        <f t="shared" si="25"/>
        <v>0</v>
      </c>
      <c r="CJ15" s="18">
        <f t="shared" si="25"/>
        <v>0</v>
      </c>
      <c r="CK15" s="24">
        <f t="shared" si="25"/>
        <v>5.129246995082104E-3</v>
      </c>
      <c r="CL15" s="24">
        <f t="shared" si="25"/>
        <v>0</v>
      </c>
    </row>
    <row r="16" spans="1:90" x14ac:dyDescent="0.2">
      <c r="A16" s="19">
        <v>11</v>
      </c>
      <c r="B16" s="16" cm="1">
        <f t="array" ref="B16">INDEX(asset_mu,1,B$3)+INDEX(asset_rets_norm,$A16,B$3)</f>
        <v>2.1031791993527836E-3</v>
      </c>
      <c r="C16" s="16" cm="1">
        <f t="array" ref="C16">INDEX(asset_mu,1,C$3)+INDEX(asset_rets_norm,$A16,C$3)</f>
        <v>2.8286555087571009E-3</v>
      </c>
      <c r="D16" s="16" cm="1">
        <f t="array" ref="D16">INDEX(asset_mu,1,D$3)+INDEX(asset_rets_norm,$A16,D$3)</f>
        <v>4.1035371434256212E-3</v>
      </c>
      <c r="E16" s="16" cm="1">
        <f t="array" ref="E16">INDEX(asset_mu,1,E$3)+INDEX(asset_rets_norm,$A16,E$3)</f>
        <v>5.9856657414941242E-3</v>
      </c>
      <c r="F16" s="16" cm="1">
        <f t="array" ref="F16">INDEX(asset_mu,1,F$3)+INDEX(asset_rets_norm,$A16,F$3)</f>
        <v>9.5176612661646721E-3</v>
      </c>
      <c r="G16" s="16" cm="1">
        <f t="array" ref="G16">INDEX(asset_mu,1,G$3)+INDEX(asset_rets_norm,$A16,G$3)</f>
        <v>1.6070076232659576E-3</v>
      </c>
      <c r="H16" s="16" cm="1">
        <f t="array" ref="H16">INDEX(asset_mu,1,H$3)+INDEX(asset_rets_norm,$A16,H$3)</f>
        <v>2.2370073044831944E-3</v>
      </c>
      <c r="I16" s="16" cm="1">
        <f t="array" ref="I16">INDEX(asset_mu,1,I$3)+INDEX(asset_rets_norm,$A16,I$3)</f>
        <v>2.3168056641954976E-3</v>
      </c>
      <c r="J16" s="16" cm="1">
        <f t="array" ref="J16">INDEX(asset_mu,1,J$3)+INDEX(asset_rets_norm,$A16,J$3)</f>
        <v>1.9651696502265268E-3</v>
      </c>
      <c r="K16" s="16" cm="1">
        <f t="array" ref="K16">INDEX(asset_mu,1,K$3)+INDEX(asset_rets_norm,$A16,K$3)</f>
        <v>3.7869989064045753E-3</v>
      </c>
      <c r="L16" s="16" cm="1">
        <f t="array" ref="L16">INDEX(asset_mu,1,L$3)+INDEX(asset_rets_norm,$A16,L$3)</f>
        <v>6.1498501527911132E-3</v>
      </c>
      <c r="M16" s="16" cm="1">
        <f t="array" ref="M16">INDEX(asset_mu,1,M$3)+INDEX(asset_rets_norm,$A16,M$3)</f>
        <v>9.9000651494909782E-3</v>
      </c>
      <c r="N16" s="16" cm="1">
        <f t="array" ref="N16">INDEX(asset_mu,1,N$3)+INDEX(asset_rets_norm,$A16,N$3)</f>
        <v>1.6263152195924564E-2</v>
      </c>
      <c r="O16" s="16" cm="1">
        <f t="array" ref="O16">INDEX(asset_mu,1,O$3)+INDEX(asset_rets_norm,$A16,O$3)</f>
        <v>1.1653462589763729E-3</v>
      </c>
      <c r="P16" s="16" cm="1">
        <f t="array" ref="P16">INDEX(asset_mu,1,P$3)+INDEX(asset_rets_norm,$A16,P$3)</f>
        <v>2.1729014914993339E-3</v>
      </c>
      <c r="Q16" s="16" cm="1">
        <f t="array" ref="Q16">INDEX(asset_mu,1,Q$3)+INDEX(asset_rets_norm,$A16,Q$3)</f>
        <v>2.6513454381280168E-3</v>
      </c>
      <c r="R16" s="16" cm="1">
        <f t="array" ref="R16">INDEX(asset_mu,1,R$3)+INDEX(asset_rets_norm,$A16,R$3)</f>
        <v>1.5168651592516557E-2</v>
      </c>
      <c r="S16" s="16" cm="1">
        <f t="array" ref="S16">INDEX(asset_mu,1,S$3)+INDEX(asset_rets_norm,$A16,S$3)</f>
        <v>4.8190831606517492E-2</v>
      </c>
      <c r="T16" s="16" cm="1">
        <f t="array" ref="T16">INDEX(asset_mu,1,T$3)+INDEX(asset_rets_norm,$A16,T$3)</f>
        <v>1.4560484356367087E-2</v>
      </c>
      <c r="U16" s="16" cm="1">
        <f t="array" ref="U16">INDEX(asset_mu,1,U$3)+INDEX(asset_rets_norm,$A16,U$3)</f>
        <v>1.0368569950912744E-2</v>
      </c>
      <c r="V16" s="16" cm="1">
        <f t="array" ref="V16">INDEX(asset_mu,1,V$3)+INDEX(asset_rets_norm,$A16,V$3)</f>
        <v>2.1755620395716565E-3</v>
      </c>
      <c r="W16" s="16" cm="1">
        <f t="array" ref="W16">INDEX(asset_mu,1,W$3)+INDEX(asset_rets_norm,$A16,W$3)</f>
        <v>1.7332565274529878E-3</v>
      </c>
      <c r="X16" s="16" cm="1">
        <f t="array" ref="X16">INDEX(asset_mu,1,X$3)+INDEX(asset_rets_norm,$A16,X$3)</f>
        <v>2.3453768438972643E-3</v>
      </c>
      <c r="Y16" s="16" cm="1">
        <f t="array" ref="Y16">INDEX(asset_mu,1,Y$3)+INDEX(asset_rets_norm,$A16,Y$3)</f>
        <v>1.1638522194711998E-3</v>
      </c>
      <c r="Z16" s="19">
        <v>11</v>
      </c>
      <c r="AA16" s="16" cm="1">
        <f t="array" ref="AA16">INDEX(fx_mu,1,AA$3)+INDEX(fx_rets_norm,$A16,AA$3)</f>
        <v>0</v>
      </c>
      <c r="AB16" s="16" cm="1">
        <f t="array" ref="AB16">INDEX(fx_mu,1,AB$3)+INDEX(fx_rets_norm,$A16,AB$3)</f>
        <v>2.2828287094761372E-2</v>
      </c>
      <c r="AC16" s="16" cm="1">
        <f t="array" ref="AC16">INDEX(fx_mu,1,AC$3)+INDEX(fx_rets_norm,$A16,AC$3)</f>
        <v>1.2531761427495389E-2</v>
      </c>
      <c r="AD16" s="16" cm="1">
        <f t="array" ref="AD16">INDEX(fx_mu,1,AD$3)+INDEX(fx_rets_norm,$A16,AD$3)</f>
        <v>1.6195464010014451E-4</v>
      </c>
      <c r="AE16" s="19">
        <v>11</v>
      </c>
      <c r="AF16" s="18" cm="1">
        <f t="array" ref="AF16">(1+B16)*(1+INDEX(fx_rets,$AE16,INDEX(fx_ix,1,AF$3)))-1</f>
        <v>2.1031791993528781E-3</v>
      </c>
      <c r="AG16" s="18" cm="1">
        <f t="array" ref="AG16">(1+C16)*(1+INDEX(fx_rets,$AE16,INDEX(fx_ix,1,AG$3)))-1</f>
        <v>2.8286555087571053E-3</v>
      </c>
      <c r="AH16" s="18" cm="1">
        <f t="array" ref="AH16">(1+D16)*(1+INDEX(fx_rets,$AE16,INDEX(fx_ix,1,AH$3)))-1</f>
        <v>4.1035371434257062E-3</v>
      </c>
      <c r="AI16" s="18" cm="1">
        <f t="array" ref="AI16">(1+E16)*(1+INDEX(fx_rets,$AE16,INDEX(fx_ix,1,AI$3)))-1</f>
        <v>5.9856657414940617E-3</v>
      </c>
      <c r="AJ16" s="18" cm="1">
        <f t="array" ref="AJ16">(1+F16)*(1+INDEX(fx_rets,$AE16,INDEX(fx_ix,1,AJ$3)))-1</f>
        <v>9.517661266164712E-3</v>
      </c>
      <c r="AK16" s="18" cm="1">
        <f t="array" ref="AK16">(1+G16)*(1+INDEX(fx_rets,$AE16,INDEX(fx_ix,1,AK$3)))-1</f>
        <v>2.4471979949414635E-2</v>
      </c>
      <c r="AL16" s="18" cm="1">
        <f t="array" ref="AL16">(1+H16)*(1+INDEX(fx_rets,$AE16,INDEX(fx_ix,1,AL$3)))-1</f>
        <v>2.5116361444224466E-2</v>
      </c>
      <c r="AM16" s="18" cm="1">
        <f t="array" ref="AM16">(1+I16)*(1+INDEX(fx_rets,$AE16,INDEX(fx_ix,1,AM$3)))-1</f>
        <v>2.5197981463801922E-2</v>
      </c>
      <c r="AN16" s="18" cm="1">
        <f t="array" ref="AN16">(1+J16)*(1+INDEX(fx_rets,$AE16,INDEX(fx_ix,1,AN$3)))-1</f>
        <v>1.4521558114943156E-2</v>
      </c>
      <c r="AO16" s="18" cm="1">
        <f t="array" ref="AO16">(1+K16)*(1+INDEX(fx_rets,$AE16,INDEX(fx_ix,1,AO$3)))-1</f>
        <v>1.6366218100721142E-2</v>
      </c>
      <c r="AP16" s="18" cm="1">
        <f t="array" ref="AP16">(1+L16)*(1+INDEX(fx_rets,$AE16,INDEX(fx_ix,1,AP$3)))-1</f>
        <v>1.8758680035215969E-2</v>
      </c>
      <c r="AQ16" s="18" cm="1">
        <f t="array" ref="AQ16">(1+M16)*(1+INDEX(fx_rets,$AE16,INDEX(fx_ix,1,AQ$3)))-1</f>
        <v>2.2555891831556263E-2</v>
      </c>
      <c r="AR16" s="18" cm="1">
        <f t="array" ref="AR16">(1+N16)*(1+INDEX(fx_rets,$AE16,INDEX(fx_ix,1,AR$3)))-1</f>
        <v>2.8998719566798448E-2</v>
      </c>
      <c r="AS16" s="18" cm="1">
        <f t="array" ref="AS16">(1+O16)*(1+INDEX(fx_rets,$AE16,INDEX(fx_ix,1,AS$3)))-1</f>
        <v>1.3274896323105523E-3</v>
      </c>
      <c r="AT16" s="18" cm="1">
        <f t="array" ref="AT16">(1+P16)*(1+INDEX(fx_rets,$AE16,INDEX(fx_ix,1,AT$3)))-1</f>
        <v>2.3352080430785183E-3</v>
      </c>
      <c r="AU16" s="18" cm="1">
        <f t="array" ref="AU16">(1+Q16)*(1+INDEX(fx_rets,$AE16,INDEX(fx_ix,1,AU$3)))-1</f>
        <v>2.8137294759245091E-3</v>
      </c>
      <c r="AV16" s="18" cm="1">
        <f t="array" ref="AV16">(1+R16)*(1+INDEX(fx_rets,$AE16,INDEX(fx_ix,1,AV$3)))-1</f>
        <v>1.5168651592516458E-2</v>
      </c>
      <c r="AW16" s="18" cm="1">
        <f t="array" ref="AW16">(1+S16)*(1+INDEX(fx_rets,$AE16,INDEX(fx_ix,1,AW$3)))-1</f>
        <v>7.211923284052757E-2</v>
      </c>
      <c r="AX16" s="18" cm="1">
        <f t="array" ref="AX16">(1+T16)*(1+INDEX(fx_rets,$AE16,INDEX(fx_ix,1,AX$3)))-1</f>
        <v>2.7274714300085323E-2</v>
      </c>
      <c r="AY16" s="18" cm="1">
        <f t="array" ref="AY16">(1+U16)*(1+INDEX(fx_rets,$AE16,INDEX(fx_ix,1,AY$3)))-1</f>
        <v>1.0532203829027864E-2</v>
      </c>
      <c r="AZ16" s="18" cm="1">
        <f t="array" ref="AZ16">(1+V16)*(1+INDEX(fx_rets,$AE16,INDEX(fx_ix,1,AZ$3)))-1</f>
        <v>2.175562039571588E-3</v>
      </c>
      <c r="BA16" s="18" cm="1">
        <f t="array" ref="BA16">(1+W16)*(1+INDEX(fx_rets,$AE16,INDEX(fx_ix,1,BA$3)))-1</f>
        <v>2.4601110899832079E-2</v>
      </c>
      <c r="BB16" s="18" cm="1">
        <f t="array" ref="BB16">(1+X16)*(1+INDEX(fx_rets,$AE16,INDEX(fx_ix,1,BB$3)))-1</f>
        <v>1.490652997445796E-2</v>
      </c>
      <c r="BC16" s="18" cm="1">
        <f t="array" ref="BC16">(1+Y16)*(1+INDEX(fx_rets,$AE16,INDEX(fx_ix,1,BC$3)))-1</f>
        <v>1.3259953508386602E-3</v>
      </c>
      <c r="BD16" s="19">
        <v>11</v>
      </c>
      <c r="BE16" s="16">
        <f t="shared" si="0"/>
        <v>0</v>
      </c>
      <c r="BF16" s="19">
        <v>11</v>
      </c>
      <c r="BG16" s="18">
        <f t="shared" si="1"/>
        <v>2.1031791993528781E-3</v>
      </c>
      <c r="BH16" s="18">
        <f t="shared" si="2"/>
        <v>2.8286555087571053E-3</v>
      </c>
      <c r="BI16" s="18">
        <f t="shared" si="3"/>
        <v>4.1035371434257062E-3</v>
      </c>
      <c r="BJ16" s="18">
        <f t="shared" si="4"/>
        <v>5.9856657414940617E-3</v>
      </c>
      <c r="BK16" s="18">
        <f t="shared" si="5"/>
        <v>9.517661266164712E-3</v>
      </c>
      <c r="BL16" s="18">
        <f t="shared" si="6"/>
        <v>2.4471979949414635E-2</v>
      </c>
      <c r="BM16" s="18">
        <f t="shared" si="7"/>
        <v>2.5116361444224466E-2</v>
      </c>
      <c r="BN16" s="18">
        <f t="shared" si="8"/>
        <v>2.5197981463801922E-2</v>
      </c>
      <c r="BO16" s="18">
        <f t="shared" si="9"/>
        <v>1.4521558114943156E-2</v>
      </c>
      <c r="BP16" s="18">
        <f t="shared" si="10"/>
        <v>1.6366218100721142E-2</v>
      </c>
      <c r="BQ16" s="18">
        <f t="shared" si="11"/>
        <v>1.8758680035215969E-2</v>
      </c>
      <c r="BR16" s="18">
        <f t="shared" si="12"/>
        <v>2.2555891831556263E-2</v>
      </c>
      <c r="BS16" s="18">
        <f t="shared" si="13"/>
        <v>2.8998719566798448E-2</v>
      </c>
      <c r="BT16" s="18">
        <f t="shared" si="14"/>
        <v>1.3274896323105523E-3</v>
      </c>
      <c r="BU16" s="18">
        <f t="shared" si="15"/>
        <v>2.3352080430785183E-3</v>
      </c>
      <c r="BV16" s="18">
        <f t="shared" si="16"/>
        <v>2.8137294759245091E-3</v>
      </c>
      <c r="BW16" s="18">
        <f t="shared" si="17"/>
        <v>1.5168651592516458E-2</v>
      </c>
      <c r="BX16" s="18">
        <f t="shared" si="18"/>
        <v>7.211923284052757E-2</v>
      </c>
      <c r="BY16" s="18">
        <f t="shared" si="19"/>
        <v>2.7274714300085323E-2</v>
      </c>
      <c r="BZ16" s="18">
        <f t="shared" si="20"/>
        <v>1.0532203829027864E-2</v>
      </c>
      <c r="CA16" s="18">
        <f t="shared" si="21"/>
        <v>2.175562039571588E-3</v>
      </c>
      <c r="CB16" s="18">
        <f t="shared" si="22"/>
        <v>2.4601110899832079E-2</v>
      </c>
      <c r="CC16" s="18">
        <f t="shared" si="23"/>
        <v>1.490652997445796E-2</v>
      </c>
      <c r="CD16" s="18">
        <f t="shared" si="24"/>
        <v>1.3259953508386602E-3</v>
      </c>
      <c r="CE16" s="19">
        <v>11</v>
      </c>
      <c r="CF16" s="18">
        <f t="shared" ref="CF16:CL25" si="26">SUMPRODUCT(INDEX(port_wts,CF$3,),$BG16:$CD16)</f>
        <v>2.8286555087571053E-3</v>
      </c>
      <c r="CG16" s="18">
        <f t="shared" si="26"/>
        <v>2.8286555087571053E-3</v>
      </c>
      <c r="CH16" s="18">
        <f t="shared" si="26"/>
        <v>2.8286555087571053E-3</v>
      </c>
      <c r="CI16" s="18">
        <f t="shared" si="26"/>
        <v>0</v>
      </c>
      <c r="CJ16" s="18">
        <f t="shared" si="26"/>
        <v>0</v>
      </c>
      <c r="CK16" s="24">
        <f t="shared" si="26"/>
        <v>2.8286555087571053E-3</v>
      </c>
      <c r="CL16" s="24">
        <f t="shared" si="26"/>
        <v>0</v>
      </c>
    </row>
    <row r="17" spans="1:90" x14ac:dyDescent="0.2">
      <c r="A17" s="19">
        <v>12</v>
      </c>
      <c r="B17" s="16" cm="1">
        <f t="array" ref="B17">INDEX(asset_mu,1,B$3)+INDEX(asset_rets_norm,$A17,B$3)</f>
        <v>2.2509058330552221E-3</v>
      </c>
      <c r="C17" s="16" cm="1">
        <f t="array" ref="C17">INDEX(asset_mu,1,C$3)+INDEX(asset_rets_norm,$A17,C$3)</f>
        <v>2.8268840863130374E-3</v>
      </c>
      <c r="D17" s="16" cm="1">
        <f t="array" ref="D17">INDEX(asset_mu,1,D$3)+INDEX(asset_rets_norm,$A17,D$3)</f>
        <v>3.05734161088536E-3</v>
      </c>
      <c r="E17" s="16" cm="1">
        <f t="array" ref="E17">INDEX(asset_mu,1,E$3)+INDEX(asset_rets_norm,$A17,E$3)</f>
        <v>6.6652160198399993E-3</v>
      </c>
      <c r="F17" s="16" cm="1">
        <f t="array" ref="F17">INDEX(asset_mu,1,F$3)+INDEX(asset_rets_norm,$A17,F$3)</f>
        <v>1.0084800990158365E-2</v>
      </c>
      <c r="G17" s="16" cm="1">
        <f t="array" ref="G17">INDEX(asset_mu,1,G$3)+INDEX(asset_rets_norm,$A17,G$3)</f>
        <v>2.1145319298554706E-3</v>
      </c>
      <c r="H17" s="16" cm="1">
        <f t="array" ref="H17">INDEX(asset_mu,1,H$3)+INDEX(asset_rets_norm,$A17,H$3)</f>
        <v>2.0364997609059392E-3</v>
      </c>
      <c r="I17" s="16" cm="1">
        <f t="array" ref="I17">INDEX(asset_mu,1,I$3)+INDEX(asset_rets_norm,$A17,I$3)</f>
        <v>1.4168268035428693E-3</v>
      </c>
      <c r="J17" s="16" cm="1">
        <f t="array" ref="J17">INDEX(asset_mu,1,J$3)+INDEX(asset_rets_norm,$A17,J$3)</f>
        <v>2.3226799072075797E-3</v>
      </c>
      <c r="K17" s="16" cm="1">
        <f t="array" ref="K17">INDEX(asset_mu,1,K$3)+INDEX(asset_rets_norm,$A17,K$3)</f>
        <v>3.2201790119891485E-3</v>
      </c>
      <c r="L17" s="16" cm="1">
        <f t="array" ref="L17">INDEX(asset_mu,1,L$3)+INDEX(asset_rets_norm,$A17,L$3)</f>
        <v>3.8995851697276474E-3</v>
      </c>
      <c r="M17" s="16" cm="1">
        <f t="array" ref="M17">INDEX(asset_mu,1,M$3)+INDEX(asset_rets_norm,$A17,M$3)</f>
        <v>1.1686304641198842E-2</v>
      </c>
      <c r="N17" s="16" cm="1">
        <f t="array" ref="N17">INDEX(asset_mu,1,N$3)+INDEX(asset_rets_norm,$A17,N$3)</f>
        <v>1.7153172327993967E-2</v>
      </c>
      <c r="O17" s="16" cm="1">
        <f t="array" ref="O17">INDEX(asset_mu,1,O$3)+INDEX(asset_rets_norm,$A17,O$3)</f>
        <v>1.2233043003674548E-3</v>
      </c>
      <c r="P17" s="16" cm="1">
        <f t="array" ref="P17">INDEX(asset_mu,1,P$3)+INDEX(asset_rets_norm,$A17,P$3)</f>
        <v>2.1367617271260009E-3</v>
      </c>
      <c r="Q17" s="16" cm="1">
        <f t="array" ref="Q17">INDEX(asset_mu,1,Q$3)+INDEX(asset_rets_norm,$A17,Q$3)</f>
        <v>3.5983314982623417E-3</v>
      </c>
      <c r="R17" s="16" cm="1">
        <f t="array" ref="R17">INDEX(asset_mu,1,R$3)+INDEX(asset_rets_norm,$A17,R$3)</f>
        <v>1.883645198250071E-2</v>
      </c>
      <c r="S17" s="16" cm="1">
        <f t="array" ref="S17">INDEX(asset_mu,1,S$3)+INDEX(asset_rets_norm,$A17,S$3)</f>
        <v>4.2997416401399091E-3</v>
      </c>
      <c r="T17" s="16" cm="1">
        <f t="array" ref="T17">INDEX(asset_mu,1,T$3)+INDEX(asset_rets_norm,$A17,T$3)</f>
        <v>6.3944095497993634E-3</v>
      </c>
      <c r="U17" s="16" cm="1">
        <f t="array" ref="U17">INDEX(asset_mu,1,U$3)+INDEX(asset_rets_norm,$A17,U$3)</f>
        <v>-2.8683339785938611E-3</v>
      </c>
      <c r="V17" s="16" cm="1">
        <f t="array" ref="V17">INDEX(asset_mu,1,V$3)+INDEX(asset_rets_norm,$A17,V$3)</f>
        <v>2.1628953729049901E-3</v>
      </c>
      <c r="W17" s="16" cm="1">
        <f t="array" ref="W17">INDEX(asset_mu,1,W$3)+INDEX(asset_rets_norm,$A17,W$3)</f>
        <v>1.7556731941196545E-3</v>
      </c>
      <c r="X17" s="16" cm="1">
        <f t="array" ref="X17">INDEX(asset_mu,1,X$3)+INDEX(asset_rets_norm,$A17,X$3)</f>
        <v>2.4281268438972642E-3</v>
      </c>
      <c r="Y17" s="16" cm="1">
        <f t="array" ref="Y17">INDEX(asset_mu,1,Y$3)+INDEX(asset_rets_norm,$A17,Y$3)</f>
        <v>1.2241022194711998E-3</v>
      </c>
      <c r="Z17" s="19">
        <v>12</v>
      </c>
      <c r="AA17" s="16" cm="1">
        <f t="array" ref="AA17">INDEX(fx_mu,1,AA$3)+INDEX(fx_rets_norm,$A17,AA$3)</f>
        <v>0</v>
      </c>
      <c r="AB17" s="16" cm="1">
        <f t="array" ref="AB17">INDEX(fx_mu,1,AB$3)+INDEX(fx_rets_norm,$A17,AB$3)</f>
        <v>2.3197740539099735E-2</v>
      </c>
      <c r="AC17" s="16" cm="1">
        <f t="array" ref="AC17">INDEX(fx_mu,1,AC$3)+INDEX(fx_rets_norm,$A17,AC$3)</f>
        <v>1.9711081280188877E-2</v>
      </c>
      <c r="AD17" s="16" cm="1">
        <f t="array" ref="AD17">INDEX(fx_mu,1,AD$3)+INDEX(fx_rets_norm,$A17,AD$3)</f>
        <v>9.1219205680480447E-3</v>
      </c>
      <c r="AE17" s="19">
        <v>12</v>
      </c>
      <c r="AF17" s="18" cm="1">
        <f t="array" ref="AF17">(1+B17)*(1+INDEX(fx_rets,$AE17,INDEX(fx_ix,1,AF$3)))-1</f>
        <v>2.2509058330553167E-3</v>
      </c>
      <c r="AG17" s="18" cm="1">
        <f t="array" ref="AG17">(1+C17)*(1+INDEX(fx_rets,$AE17,INDEX(fx_ix,1,AG$3)))-1</f>
        <v>2.8268840863130418E-3</v>
      </c>
      <c r="AH17" s="18" cm="1">
        <f t="array" ref="AH17">(1+D17)*(1+INDEX(fx_rets,$AE17,INDEX(fx_ix,1,AH$3)))-1</f>
        <v>3.0573416108854445E-3</v>
      </c>
      <c r="AI17" s="18" cm="1">
        <f t="array" ref="AI17">(1+E17)*(1+INDEX(fx_rets,$AE17,INDEX(fx_ix,1,AI$3)))-1</f>
        <v>6.6652160198399368E-3</v>
      </c>
      <c r="AJ17" s="18" cm="1">
        <f t="array" ref="AJ17">(1+F17)*(1+INDEX(fx_rets,$AE17,INDEX(fx_ix,1,AJ$3)))-1</f>
        <v>1.0084800990158405E-2</v>
      </c>
      <c r="AK17" s="18" cm="1">
        <f t="array" ref="AK17">(1+G17)*(1+INDEX(fx_rets,$AE17,INDEX(fx_ix,1,AK$3)))-1</f>
        <v>2.5361324832025689E-2</v>
      </c>
      <c r="AL17" s="18" cm="1">
        <f t="array" ref="AL17">(1+H17)*(1+INDEX(fx_rets,$AE17,INDEX(fx_ix,1,AL$3)))-1</f>
        <v>2.5281482493067164E-2</v>
      </c>
      <c r="AM17" s="18" cm="1">
        <f t="array" ref="AM17">(1+I17)*(1+INDEX(fx_rets,$AE17,INDEX(fx_ix,1,AM$3)))-1</f>
        <v>2.4647434523219935E-2</v>
      </c>
      <c r="AN17" s="18" cm="1">
        <f t="array" ref="AN17">(1+J17)*(1+INDEX(fx_rets,$AE17,INDEX(fx_ix,1,AN$3)))-1</f>
        <v>2.2079543719835337E-2</v>
      </c>
      <c r="AO17" s="18" cm="1">
        <f t="array" ref="AO17">(1+K17)*(1+INDEX(fx_rets,$AE17,INDEX(fx_ix,1,AO$3)))-1</f>
        <v>2.2994733502420095E-2</v>
      </c>
      <c r="AP17" s="18" cm="1">
        <f t="array" ref="AP17">(1+L17)*(1+INDEX(fx_rets,$AE17,INDEX(fx_ix,1,AP$3)))-1</f>
        <v>2.3687531490156122E-2</v>
      </c>
      <c r="AQ17" s="18" cm="1">
        <f t="array" ref="AQ17">(1+M17)*(1+INDEX(fx_rets,$AE17,INDEX(fx_ix,1,AQ$3)))-1</f>
        <v>3.1627735622035358E-2</v>
      </c>
      <c r="AR17" s="18" cm="1">
        <f t="array" ref="AR17">(1+N17)*(1+INDEX(fx_rets,$AE17,INDEX(fx_ix,1,AR$3)))-1</f>
        <v>3.7202361182153032E-2</v>
      </c>
      <c r="AS17" s="18" cm="1">
        <f t="array" ref="AS17">(1+O17)*(1+INDEX(fx_rets,$AE17,INDEX(fx_ix,1,AS$3)))-1</f>
        <v>1.0356383753074017E-2</v>
      </c>
      <c r="AT17" s="18" cm="1">
        <f t="array" ref="AT17">(1+P17)*(1+INDEX(fx_rets,$AE17,INDEX(fx_ix,1,AT$3)))-1</f>
        <v>1.1278173665921543E-2</v>
      </c>
      <c r="AU17" s="18" cm="1">
        <f t="array" ref="AU17">(1+Q17)*(1+INDEX(fx_rets,$AE17,INDEX(fx_ix,1,AU$3)))-1</f>
        <v>1.2753075760415067E-2</v>
      </c>
      <c r="AV17" s="18" cm="1">
        <f t="array" ref="AV17">(1+R17)*(1+INDEX(fx_rets,$AE17,INDEX(fx_ix,1,AV$3)))-1</f>
        <v>1.8836451982500613E-2</v>
      </c>
      <c r="AW17" s="18" cm="1">
        <f t="array" ref="AW17">(1+S17)*(1+INDEX(fx_rets,$AE17,INDEX(fx_ix,1,AW$3)))-1</f>
        <v>2.7597226470192915E-2</v>
      </c>
      <c r="AX17" s="18" cm="1">
        <f t="array" ref="AX17">(1+T17)*(1+INDEX(fx_rets,$AE17,INDEX(fx_ix,1,AX$3)))-1</f>
        <v>2.6231531556363263E-2</v>
      </c>
      <c r="AY17" s="18" cm="1">
        <f t="array" ref="AY17">(1+U17)*(1+INDEX(fx_rets,$AE17,INDEX(fx_ix,1,AY$3)))-1</f>
        <v>6.2274218747386811E-3</v>
      </c>
      <c r="AZ17" s="18" cm="1">
        <f t="array" ref="AZ17">(1+V17)*(1+INDEX(fx_rets,$AE17,INDEX(fx_ix,1,AZ$3)))-1</f>
        <v>2.1628953729049272E-3</v>
      </c>
      <c r="BA17" s="18" cm="1">
        <f t="array" ref="BA17">(1+W17)*(1+INDEX(fx_rets,$AE17,INDEX(fx_ix,1,BA$3)))-1</f>
        <v>2.499414138444811E-2</v>
      </c>
      <c r="BB17" s="18" cm="1">
        <f t="array" ref="BB17">(1+X17)*(1+INDEX(fx_rets,$AE17,INDEX(fx_ix,1,BB$3)))-1</f>
        <v>2.2187069129664838E-2</v>
      </c>
      <c r="BC17" s="18" cm="1">
        <f t="array" ref="BC17">(1+Y17)*(1+INDEX(fx_rets,$AE17,INDEX(fx_ix,1,BC$3)))-1</f>
        <v>1.0357188950732343E-2</v>
      </c>
      <c r="BD17" s="19">
        <v>12</v>
      </c>
      <c r="BE17" s="16">
        <f t="shared" si="0"/>
        <v>0</v>
      </c>
      <c r="BF17" s="19">
        <v>12</v>
      </c>
      <c r="BG17" s="18">
        <f t="shared" si="1"/>
        <v>2.2509058330553167E-3</v>
      </c>
      <c r="BH17" s="18">
        <f t="shared" si="2"/>
        <v>2.8268840863130418E-3</v>
      </c>
      <c r="BI17" s="18">
        <f t="shared" si="3"/>
        <v>3.0573416108854445E-3</v>
      </c>
      <c r="BJ17" s="18">
        <f t="shared" si="4"/>
        <v>6.6652160198399368E-3</v>
      </c>
      <c r="BK17" s="18">
        <f t="shared" si="5"/>
        <v>1.0084800990158405E-2</v>
      </c>
      <c r="BL17" s="18">
        <f t="shared" si="6"/>
        <v>2.5361324832025689E-2</v>
      </c>
      <c r="BM17" s="18">
        <f t="shared" si="7"/>
        <v>2.5281482493067164E-2</v>
      </c>
      <c r="BN17" s="18">
        <f t="shared" si="8"/>
        <v>2.4647434523219935E-2</v>
      </c>
      <c r="BO17" s="18">
        <f t="shared" si="9"/>
        <v>2.2079543719835337E-2</v>
      </c>
      <c r="BP17" s="18">
        <f t="shared" si="10"/>
        <v>2.2994733502420095E-2</v>
      </c>
      <c r="BQ17" s="18">
        <f t="shared" si="11"/>
        <v>2.3687531490156122E-2</v>
      </c>
      <c r="BR17" s="18">
        <f t="shared" si="12"/>
        <v>3.1627735622035358E-2</v>
      </c>
      <c r="BS17" s="18">
        <f t="shared" si="13"/>
        <v>3.7202361182153032E-2</v>
      </c>
      <c r="BT17" s="18">
        <f t="shared" si="14"/>
        <v>1.0356383753074017E-2</v>
      </c>
      <c r="BU17" s="18">
        <f t="shared" si="15"/>
        <v>1.1278173665921543E-2</v>
      </c>
      <c r="BV17" s="18">
        <f t="shared" si="16"/>
        <v>1.2753075760415067E-2</v>
      </c>
      <c r="BW17" s="18">
        <f t="shared" si="17"/>
        <v>1.8836451982500613E-2</v>
      </c>
      <c r="BX17" s="18">
        <f t="shared" si="18"/>
        <v>2.7597226470192915E-2</v>
      </c>
      <c r="BY17" s="18">
        <f t="shared" si="19"/>
        <v>2.6231531556363263E-2</v>
      </c>
      <c r="BZ17" s="18">
        <f t="shared" si="20"/>
        <v>6.2274218747386811E-3</v>
      </c>
      <c r="CA17" s="18">
        <f t="shared" si="21"/>
        <v>2.1628953729049272E-3</v>
      </c>
      <c r="CB17" s="18">
        <f t="shared" si="22"/>
        <v>2.499414138444811E-2</v>
      </c>
      <c r="CC17" s="18">
        <f t="shared" si="23"/>
        <v>2.2187069129664838E-2</v>
      </c>
      <c r="CD17" s="18">
        <f t="shared" si="24"/>
        <v>1.0357188950732343E-2</v>
      </c>
      <c r="CE17" s="19">
        <v>12</v>
      </c>
      <c r="CF17" s="18">
        <f t="shared" si="26"/>
        <v>2.8268840863130418E-3</v>
      </c>
      <c r="CG17" s="18">
        <f t="shared" si="26"/>
        <v>2.8268840863130418E-3</v>
      </c>
      <c r="CH17" s="18">
        <f t="shared" si="26"/>
        <v>2.8268840863130418E-3</v>
      </c>
      <c r="CI17" s="18">
        <f t="shared" si="26"/>
        <v>0</v>
      </c>
      <c r="CJ17" s="18">
        <f t="shared" si="26"/>
        <v>0</v>
      </c>
      <c r="CK17" s="24">
        <f t="shared" si="26"/>
        <v>2.8268840863130418E-3</v>
      </c>
      <c r="CL17" s="24">
        <f t="shared" si="26"/>
        <v>0</v>
      </c>
    </row>
    <row r="18" spans="1:90" x14ac:dyDescent="0.2">
      <c r="A18" s="19">
        <v>13</v>
      </c>
      <c r="B18" s="16" cm="1">
        <f t="array" ref="B18">INDEX(asset_mu,1,B$3)+INDEX(asset_rets_norm,$A18,B$3)</f>
        <v>2.0785337974646044E-3</v>
      </c>
      <c r="C18" s="16" cm="1">
        <f t="array" ref="C18">INDEX(asset_mu,1,C$3)+INDEX(asset_rets_norm,$A18,C$3)</f>
        <v>2.1857906440044773E-3</v>
      </c>
      <c r="D18" s="16" cm="1">
        <f t="array" ref="D18">INDEX(asset_mu,1,D$3)+INDEX(asset_rets_norm,$A18,D$3)</f>
        <v>8.0106661822445949E-4</v>
      </c>
      <c r="E18" s="16" cm="1">
        <f t="array" ref="E18">INDEX(asset_mu,1,E$3)+INDEX(asset_rets_norm,$A18,E$3)</f>
        <v>5.0549588385180935E-3</v>
      </c>
      <c r="F18" s="16" cm="1">
        <f t="array" ref="F18">INDEX(asset_mu,1,F$3)+INDEX(asset_rets_norm,$A18,F$3)</f>
        <v>7.7560763812158529E-3</v>
      </c>
      <c r="G18" s="16" cm="1">
        <f t="array" ref="G18">INDEX(asset_mu,1,G$3)+INDEX(asset_rets_norm,$A18,G$3)</f>
        <v>1.787708385356271E-3</v>
      </c>
      <c r="H18" s="16" cm="1">
        <f t="array" ref="H18">INDEX(asset_mu,1,H$3)+INDEX(asset_rets_norm,$A18,H$3)</f>
        <v>2.6910923899202892E-3</v>
      </c>
      <c r="I18" s="16" cm="1">
        <f t="array" ref="I18">INDEX(asset_mu,1,I$3)+INDEX(asset_rets_norm,$A18,I$3)</f>
        <v>3.4464188421320812E-3</v>
      </c>
      <c r="J18" s="16" cm="1">
        <f t="array" ref="J18">INDEX(asset_mu,1,J$3)+INDEX(asset_rets_norm,$A18,J$3)</f>
        <v>2.4638315792455665E-3</v>
      </c>
      <c r="K18" s="16" cm="1">
        <f t="array" ref="K18">INDEX(asset_mu,1,K$3)+INDEX(asset_rets_norm,$A18,K$3)</f>
        <v>2.9893337428652791E-3</v>
      </c>
      <c r="L18" s="16" cm="1">
        <f t="array" ref="L18">INDEX(asset_mu,1,L$3)+INDEX(asset_rets_norm,$A18,L$3)</f>
        <v>3.0251343974501011E-3</v>
      </c>
      <c r="M18" s="16" cm="1">
        <f t="array" ref="M18">INDEX(asset_mu,1,M$3)+INDEX(asset_rets_norm,$A18,M$3)</f>
        <v>9.8467251912653271E-3</v>
      </c>
      <c r="N18" s="16" cm="1">
        <f t="array" ref="N18">INDEX(asset_mu,1,N$3)+INDEX(asset_rets_norm,$A18,N$3)</f>
        <v>1.6129328138732808E-2</v>
      </c>
      <c r="O18" s="16" cm="1">
        <f t="array" ref="O18">INDEX(asset_mu,1,O$3)+INDEX(asset_rets_norm,$A18,O$3)</f>
        <v>1.2039749381772757E-3</v>
      </c>
      <c r="P18" s="16" cm="1">
        <f t="array" ref="P18">INDEX(asset_mu,1,P$3)+INDEX(asset_rets_norm,$A18,P$3)</f>
        <v>2.1315923695615514E-3</v>
      </c>
      <c r="Q18" s="16" cm="1">
        <f t="array" ref="Q18">INDEX(asset_mu,1,Q$3)+INDEX(asset_rets_norm,$A18,Q$3)</f>
        <v>3.1188134680934622E-3</v>
      </c>
      <c r="R18" s="16" cm="1">
        <f t="array" ref="R18">INDEX(asset_mu,1,R$3)+INDEX(asset_rets_norm,$A18,R$3)</f>
        <v>-2.5388467886132596E-2</v>
      </c>
      <c r="S18" s="16" cm="1">
        <f t="array" ref="S18">INDEX(asset_mu,1,S$3)+INDEX(asset_rets_norm,$A18,S$3)</f>
        <v>1.8868196067552856E-2</v>
      </c>
      <c r="T18" s="16" cm="1">
        <f t="array" ref="T18">INDEX(asset_mu,1,T$3)+INDEX(asset_rets_norm,$A18,T$3)</f>
        <v>8.1143752832101845E-3</v>
      </c>
      <c r="U18" s="16" cm="1">
        <f t="array" ref="U18">INDEX(asset_mu,1,U$3)+INDEX(asset_rets_norm,$A18,U$3)</f>
        <v>2.6311856438744445E-4</v>
      </c>
      <c r="V18" s="16" cm="1">
        <f t="array" ref="V18">INDEX(asset_mu,1,V$3)+INDEX(asset_rets_norm,$A18,V$3)</f>
        <v>2.1493537062383236E-3</v>
      </c>
      <c r="W18" s="16" cm="1">
        <f t="array" ref="W18">INDEX(asset_mu,1,W$3)+INDEX(asset_rets_norm,$A18,W$3)</f>
        <v>1.7463398607863211E-3</v>
      </c>
      <c r="X18" s="16" cm="1">
        <f t="array" ref="X18">INDEX(asset_mu,1,X$3)+INDEX(asset_rets_norm,$A18,X$3)</f>
        <v>2.3979601772305976E-3</v>
      </c>
      <c r="Y18" s="16" cm="1">
        <f t="array" ref="Y18">INDEX(asset_mu,1,Y$3)+INDEX(asset_rets_norm,$A18,Y$3)</f>
        <v>1.1892688861378665E-3</v>
      </c>
      <c r="Z18" s="19">
        <v>13</v>
      </c>
      <c r="AA18" s="16" cm="1">
        <f t="array" ref="AA18">INDEX(fx_mu,1,AA$3)+INDEX(fx_rets_norm,$A18,AA$3)</f>
        <v>0</v>
      </c>
      <c r="AB18" s="16" cm="1">
        <f t="array" ref="AB18">INDEX(fx_mu,1,AB$3)+INDEX(fx_rets_norm,$A18,AB$3)</f>
        <v>8.2094169885167413E-3</v>
      </c>
      <c r="AC18" s="16" cm="1">
        <f t="array" ref="AC18">INDEX(fx_mu,1,AC$3)+INDEX(fx_rets_norm,$A18,AC$3)</f>
        <v>-1.7866890799434622E-3</v>
      </c>
      <c r="AD18" s="16" cm="1">
        <f t="array" ref="AD18">INDEX(fx_mu,1,AD$3)+INDEX(fx_rets_norm,$A18,AD$3)</f>
        <v>-1.9083962906716115E-2</v>
      </c>
      <c r="AE18" s="19">
        <v>13</v>
      </c>
      <c r="AF18" s="18" cm="1">
        <f t="array" ref="AF18">(1+B18)*(1+INDEX(fx_rets,$AE18,INDEX(fx_ix,1,AF$3)))-1</f>
        <v>2.0785337974646989E-3</v>
      </c>
      <c r="AG18" s="18" cm="1">
        <f t="array" ref="AG18">(1+C18)*(1+INDEX(fx_rets,$AE18,INDEX(fx_ix,1,AG$3)))-1</f>
        <v>2.1857906440043706E-3</v>
      </c>
      <c r="AH18" s="18" cm="1">
        <f t="array" ref="AH18">(1+D18)*(1+INDEX(fx_rets,$AE18,INDEX(fx_ix,1,AH$3)))-1</f>
        <v>8.0106661822454406E-4</v>
      </c>
      <c r="AI18" s="18" cm="1">
        <f t="array" ref="AI18">(1+E18)*(1+INDEX(fx_rets,$AE18,INDEX(fx_ix,1,AI$3)))-1</f>
        <v>5.0549588385180311E-3</v>
      </c>
      <c r="AJ18" s="18" cm="1">
        <f t="array" ref="AJ18">(1+F18)*(1+INDEX(fx_rets,$AE18,INDEX(fx_ix,1,AJ$3)))-1</f>
        <v>7.7560763812158928E-3</v>
      </c>
      <c r="AK18" s="18" cm="1">
        <f t="array" ref="AK18">(1+G18)*(1+INDEX(fx_rets,$AE18,INDEX(fx_ix,1,AK$3)))-1</f>
        <v>1.0011801417462385E-2</v>
      </c>
      <c r="AL18" s="18" cm="1">
        <f t="array" ref="AL18">(1+H18)*(1+INDEX(fx_rets,$AE18,INDEX(fx_ix,1,AL$3)))-1</f>
        <v>1.0922601678020616E-2</v>
      </c>
      <c r="AM18" s="18" cm="1">
        <f t="array" ref="AM18">(1+I18)*(1+INDEX(fx_rets,$AE18,INDEX(fx_ix,1,AM$3)))-1</f>
        <v>1.1684128920041115E-2</v>
      </c>
      <c r="AN18" s="18" cm="1">
        <f t="array" ref="AN18">(1+J18)*(1+INDEX(fx_rets,$AE18,INDEX(fx_ix,1,AN$3)))-1</f>
        <v>6.7274039832465604E-4</v>
      </c>
      <c r="AO18" s="18" cm="1">
        <f t="array" ref="AO18">(1+K18)*(1+INDEX(fx_rets,$AE18,INDEX(fx_ix,1,AO$3)))-1</f>
        <v>1.1973036529671077E-3</v>
      </c>
      <c r="AP18" s="18" cm="1">
        <f t="array" ref="AP18">(1+L18)*(1+INDEX(fx_rets,$AE18,INDEX(fx_ix,1,AP$3)))-1</f>
        <v>1.2330403429132719E-3</v>
      </c>
      <c r="AQ18" s="18" cm="1">
        <f t="array" ref="AQ18">(1+M18)*(1+INDEX(fx_rets,$AE18,INDEX(fx_ix,1,AQ$3)))-1</f>
        <v>8.0424430749492792E-3</v>
      </c>
      <c r="AR18" s="18" cm="1">
        <f t="array" ref="AR18">(1+N18)*(1+INDEX(fx_rets,$AE18,INDEX(fx_ix,1,AR$3)))-1</f>
        <v>1.4313820964337198E-2</v>
      </c>
      <c r="AS18" s="18" cm="1">
        <f t="array" ref="AS18">(1+O18)*(1+INDEX(fx_rets,$AE18,INDEX(fx_ix,1,AS$3)))-1</f>
        <v>-1.7902964581599567E-2</v>
      </c>
      <c r="AT18" s="18" cm="1">
        <f t="array" ref="AT18">(1+P18)*(1+INDEX(fx_rets,$AE18,INDEX(fx_ix,1,AT$3)))-1</f>
        <v>-1.6993049766867552E-2</v>
      </c>
      <c r="AU18" s="18" cm="1">
        <f t="array" ref="AU18">(1+Q18)*(1+INDEX(fx_rets,$AE18,INDEX(fx_ix,1,AU$3)))-1</f>
        <v>-1.6024668759160643E-2</v>
      </c>
      <c r="AV18" s="18" cm="1">
        <f t="array" ref="AV18">(1+R18)*(1+INDEX(fx_rets,$AE18,INDEX(fx_ix,1,AV$3)))-1</f>
        <v>-2.5388467886132582E-2</v>
      </c>
      <c r="AW18" s="18" cm="1">
        <f t="array" ref="AW18">(1+S18)*(1+INDEX(fx_rets,$AE18,INDEX(fx_ix,1,AW$3)))-1</f>
        <v>2.7232509945409156E-2</v>
      </c>
      <c r="AX18" s="18" cm="1">
        <f t="array" ref="AX18">(1+T18)*(1+INDEX(fx_rets,$AE18,INDEX(fx_ix,1,AX$3)))-1</f>
        <v>6.3131883375575626E-3</v>
      </c>
      <c r="AY18" s="18" cm="1">
        <f t="array" ref="AY18">(1+U18)*(1+INDEX(fx_rets,$AE18,INDEX(fx_ix,1,AY$3)))-1</f>
        <v>-1.882586568725142E-2</v>
      </c>
      <c r="AZ18" s="18" cm="1">
        <f t="array" ref="AZ18">(1+V18)*(1+INDEX(fx_rets,$AE18,INDEX(fx_ix,1,AZ$3)))-1</f>
        <v>2.1493537062382551E-3</v>
      </c>
      <c r="BA18" s="18" cm="1">
        <f t="array" ref="BA18">(1+W18)*(1+INDEX(fx_rets,$AE18,INDEX(fx_ix,1,BA$3)))-1</f>
        <v>9.9700932814239529E-3</v>
      </c>
      <c r="BB18" s="18" cm="1">
        <f t="array" ref="BB18">(1+X18)*(1+INDEX(fx_rets,$AE18,INDEX(fx_ix,1,BB$3)))-1</f>
        <v>6.0698668802428024E-4</v>
      </c>
      <c r="BC18" s="18" cm="1">
        <f t="array" ref="BC18">(1+Y18)*(1+INDEX(fx_rets,$AE18,INDEX(fx_ix,1,BC$3)))-1</f>
        <v>-1.7917389983887366E-2</v>
      </c>
      <c r="BD18" s="19">
        <v>13</v>
      </c>
      <c r="BE18" s="16">
        <f t="shared" si="0"/>
        <v>0</v>
      </c>
      <c r="BF18" s="19">
        <v>13</v>
      </c>
      <c r="BG18" s="18">
        <f t="shared" si="1"/>
        <v>2.0785337974646989E-3</v>
      </c>
      <c r="BH18" s="18">
        <f t="shared" si="2"/>
        <v>2.1857906440043706E-3</v>
      </c>
      <c r="BI18" s="18">
        <f t="shared" si="3"/>
        <v>8.0106661822454406E-4</v>
      </c>
      <c r="BJ18" s="18">
        <f t="shared" si="4"/>
        <v>5.0549588385180311E-3</v>
      </c>
      <c r="BK18" s="18">
        <f t="shared" si="5"/>
        <v>7.7560763812158928E-3</v>
      </c>
      <c r="BL18" s="18">
        <f t="shared" si="6"/>
        <v>1.0011801417462385E-2</v>
      </c>
      <c r="BM18" s="18">
        <f t="shared" si="7"/>
        <v>1.0922601678020616E-2</v>
      </c>
      <c r="BN18" s="18">
        <f t="shared" si="8"/>
        <v>1.1684128920041115E-2</v>
      </c>
      <c r="BO18" s="18">
        <f t="shared" si="9"/>
        <v>6.7274039832465604E-4</v>
      </c>
      <c r="BP18" s="18">
        <f t="shared" si="10"/>
        <v>1.1973036529671077E-3</v>
      </c>
      <c r="BQ18" s="18">
        <f t="shared" si="11"/>
        <v>1.2330403429132719E-3</v>
      </c>
      <c r="BR18" s="18">
        <f t="shared" si="12"/>
        <v>8.0424430749492792E-3</v>
      </c>
      <c r="BS18" s="18">
        <f t="shared" si="13"/>
        <v>1.4313820964337198E-2</v>
      </c>
      <c r="BT18" s="18">
        <f t="shared" si="14"/>
        <v>-1.7902964581599567E-2</v>
      </c>
      <c r="BU18" s="18">
        <f t="shared" si="15"/>
        <v>-1.6993049766867552E-2</v>
      </c>
      <c r="BV18" s="18">
        <f t="shared" si="16"/>
        <v>-1.6024668759160643E-2</v>
      </c>
      <c r="BW18" s="18">
        <f t="shared" si="17"/>
        <v>-2.5388467886132582E-2</v>
      </c>
      <c r="BX18" s="18">
        <f t="shared" si="18"/>
        <v>2.7232509945409156E-2</v>
      </c>
      <c r="BY18" s="18">
        <f t="shared" si="19"/>
        <v>6.3131883375575626E-3</v>
      </c>
      <c r="BZ18" s="18">
        <f t="shared" si="20"/>
        <v>-1.882586568725142E-2</v>
      </c>
      <c r="CA18" s="18">
        <f t="shared" si="21"/>
        <v>2.1493537062382551E-3</v>
      </c>
      <c r="CB18" s="18">
        <f t="shared" si="22"/>
        <v>9.9700932814239529E-3</v>
      </c>
      <c r="CC18" s="18">
        <f t="shared" si="23"/>
        <v>6.0698668802428024E-4</v>
      </c>
      <c r="CD18" s="18">
        <f t="shared" si="24"/>
        <v>-1.7917389983887366E-2</v>
      </c>
      <c r="CE18" s="19">
        <v>13</v>
      </c>
      <c r="CF18" s="18">
        <f t="shared" si="26"/>
        <v>2.1857906440043706E-3</v>
      </c>
      <c r="CG18" s="18">
        <f t="shared" si="26"/>
        <v>2.1857906440043706E-3</v>
      </c>
      <c r="CH18" s="18">
        <f t="shared" si="26"/>
        <v>2.1857906440043706E-3</v>
      </c>
      <c r="CI18" s="18">
        <f t="shared" si="26"/>
        <v>0</v>
      </c>
      <c r="CJ18" s="18">
        <f t="shared" si="26"/>
        <v>0</v>
      </c>
      <c r="CK18" s="24">
        <f t="shared" si="26"/>
        <v>2.1857906440043706E-3</v>
      </c>
      <c r="CL18" s="24">
        <f t="shared" si="26"/>
        <v>0</v>
      </c>
    </row>
    <row r="19" spans="1:90" x14ac:dyDescent="0.2">
      <c r="A19" s="19">
        <v>14</v>
      </c>
      <c r="B19" s="16" cm="1">
        <f t="array" ref="B19">INDEX(asset_mu,1,B$3)+INDEX(asset_rets_norm,$A19,B$3)</f>
        <v>2.2360658361745443E-3</v>
      </c>
      <c r="C19" s="16" cm="1">
        <f t="array" ref="C19">INDEX(asset_mu,1,C$3)+INDEX(asset_rets_norm,$A19,C$3)</f>
        <v>3.6315949343566035E-3</v>
      </c>
      <c r="D19" s="16" cm="1">
        <f t="array" ref="D19">INDEX(asset_mu,1,D$3)+INDEX(asset_rets_norm,$A19,D$3)</f>
        <v>6.941583998353899E-3</v>
      </c>
      <c r="E19" s="16" cm="1">
        <f t="array" ref="E19">INDEX(asset_mu,1,E$3)+INDEX(asset_rets_norm,$A19,E$3)</f>
        <v>2.9191493050564968E-3</v>
      </c>
      <c r="F19" s="16" cm="1">
        <f t="array" ref="F19">INDEX(asset_mu,1,F$3)+INDEX(asset_rets_norm,$A19,F$3)</f>
        <v>4.4185538830927174E-3</v>
      </c>
      <c r="G19" s="16" cm="1">
        <f t="array" ref="G19">INDEX(asset_mu,1,G$3)+INDEX(asset_rets_norm,$A19,G$3)</f>
        <v>1.9615377967079602E-3</v>
      </c>
      <c r="H19" s="16" cm="1">
        <f t="array" ref="H19">INDEX(asset_mu,1,H$3)+INDEX(asset_rets_norm,$A19,H$3)</f>
        <v>3.4453585749754305E-3</v>
      </c>
      <c r="I19" s="16" cm="1">
        <f t="array" ref="I19">INDEX(asset_mu,1,I$3)+INDEX(asset_rets_norm,$A19,I$3)</f>
        <v>6.5095909496501337E-3</v>
      </c>
      <c r="J19" s="16" cm="1">
        <f t="array" ref="J19">INDEX(asset_mu,1,J$3)+INDEX(asset_rets_norm,$A19,J$3)</f>
        <v>2.2003584912513295E-3</v>
      </c>
      <c r="K19" s="16" cm="1">
        <f t="array" ref="K19">INDEX(asset_mu,1,K$3)+INDEX(asset_rets_norm,$A19,K$3)</f>
        <v>3.9522967708228987E-3</v>
      </c>
      <c r="L19" s="16" cm="1">
        <f t="array" ref="L19">INDEX(asset_mu,1,L$3)+INDEX(asset_rets_norm,$A19,L$3)</f>
        <v>6.5793671814676647E-3</v>
      </c>
      <c r="M19" s="16" cm="1">
        <f t="array" ref="M19">INDEX(asset_mu,1,M$3)+INDEX(asset_rets_norm,$A19,M$3)</f>
        <v>7.7679940194535389E-3</v>
      </c>
      <c r="N19" s="16" cm="1">
        <f t="array" ref="N19">INDEX(asset_mu,1,N$3)+INDEX(asset_rets_norm,$A19,N$3)</f>
        <v>1.4415148455631526E-2</v>
      </c>
      <c r="O19" s="16" cm="1">
        <f t="array" ref="O19">INDEX(asset_mu,1,O$3)+INDEX(asset_rets_norm,$A19,O$3)</f>
        <v>1.1556763996371166E-3</v>
      </c>
      <c r="P19" s="16" cm="1">
        <f t="array" ref="P19">INDEX(asset_mu,1,P$3)+INDEX(asset_rets_norm,$A19,P$3)</f>
        <v>2.0799910789317966E-3</v>
      </c>
      <c r="Q19" s="16" cm="1">
        <f t="array" ref="Q19">INDEX(asset_mu,1,Q$3)+INDEX(asset_rets_norm,$A19,Q$3)</f>
        <v>3.5350777212530106E-3</v>
      </c>
      <c r="R19" s="16" cm="1">
        <f t="array" ref="R19">INDEX(asset_mu,1,R$3)+INDEX(asset_rets_norm,$A19,R$3)</f>
        <v>-1.6060572845541087E-3</v>
      </c>
      <c r="S19" s="16" cm="1">
        <f t="array" ref="S19">INDEX(asset_mu,1,S$3)+INDEX(asset_rets_norm,$A19,S$3)</f>
        <v>2.7350433365770921E-2</v>
      </c>
      <c r="T19" s="16" cm="1">
        <f t="array" ref="T19">INDEX(asset_mu,1,T$3)+INDEX(asset_rets_norm,$A19,T$3)</f>
        <v>1.5585367795105831E-2</v>
      </c>
      <c r="U19" s="16" cm="1">
        <f t="array" ref="U19">INDEX(asset_mu,1,U$3)+INDEX(asset_rets_norm,$A19,U$3)</f>
        <v>5.1696153214343302E-2</v>
      </c>
      <c r="V19" s="16" cm="1">
        <f t="array" ref="V19">INDEX(asset_mu,1,V$3)+INDEX(asset_rets_norm,$A19,V$3)</f>
        <v>2.1474787062383234E-3</v>
      </c>
      <c r="W19" s="16" cm="1">
        <f t="array" ref="W19">INDEX(asset_mu,1,W$3)+INDEX(asset_rets_norm,$A19,W$3)</f>
        <v>1.7762565274529879E-3</v>
      </c>
      <c r="X19" s="16" cm="1">
        <f t="array" ref="X19">INDEX(asset_mu,1,X$3)+INDEX(asset_rets_norm,$A19,X$3)</f>
        <v>2.4046268438972646E-3</v>
      </c>
      <c r="Y19" s="16" cm="1">
        <f t="array" ref="Y19">INDEX(asset_mu,1,Y$3)+INDEX(asset_rets_norm,$A19,Y$3)</f>
        <v>1.194185552804533E-3</v>
      </c>
      <c r="Z19" s="19">
        <v>14</v>
      </c>
      <c r="AA19" s="16" cm="1">
        <f t="array" ref="AA19">INDEX(fx_mu,1,AA$3)+INDEX(fx_rets_norm,$A19,AA$3)</f>
        <v>0</v>
      </c>
      <c r="AB19" s="16" cm="1">
        <f t="array" ref="AB19">INDEX(fx_mu,1,AB$3)+INDEX(fx_rets_norm,$A19,AB$3)</f>
        <v>3.2932302803065951E-3</v>
      </c>
      <c r="AC19" s="16" cm="1">
        <f t="array" ref="AC19">INDEX(fx_mu,1,AC$3)+INDEX(fx_rets_norm,$A19,AC$3)</f>
        <v>-6.5730988529233009E-3</v>
      </c>
      <c r="AD19" s="16" cm="1">
        <f t="array" ref="AD19">INDEX(fx_mu,1,AD$3)+INDEX(fx_rets_norm,$A19,AD$3)</f>
        <v>-2.9250178531243912E-2</v>
      </c>
      <c r="AE19" s="19">
        <v>14</v>
      </c>
      <c r="AF19" s="18" cm="1">
        <f t="array" ref="AF19">(1+B19)*(1+INDEX(fx_rets,$AE19,INDEX(fx_ix,1,AF$3)))-1</f>
        <v>2.2360658361746388E-3</v>
      </c>
      <c r="AG19" s="18" cm="1">
        <f t="array" ref="AG19">(1+C19)*(1+INDEX(fx_rets,$AE19,INDEX(fx_ix,1,AG$3)))-1</f>
        <v>3.6315949343566079E-3</v>
      </c>
      <c r="AH19" s="18" cm="1">
        <f t="array" ref="AH19">(1+D19)*(1+INDEX(fx_rets,$AE19,INDEX(fx_ix,1,AH$3)))-1</f>
        <v>6.941583998353984E-3</v>
      </c>
      <c r="AI19" s="18" cm="1">
        <f t="array" ref="AI19">(1+E19)*(1+INDEX(fx_rets,$AE19,INDEX(fx_ix,1,AI$3)))-1</f>
        <v>2.9191493050564343E-3</v>
      </c>
      <c r="AJ19" s="18" cm="1">
        <f t="array" ref="AJ19">(1+F19)*(1+INDEX(fx_rets,$AE19,INDEX(fx_ix,1,AJ$3)))-1</f>
        <v>4.4185538830927573E-3</v>
      </c>
      <c r="AK19" s="18" cm="1">
        <f t="array" ref="AK19">(1+G19)*(1+INDEX(fx_rets,$AE19,INDEX(fx_ix,1,AK$3)))-1</f>
        <v>5.2612278726826833E-3</v>
      </c>
      <c r="AL19" s="18" cm="1">
        <f t="array" ref="AL19">(1+H19)*(1+INDEX(fx_rets,$AE19,INDEX(fx_ix,1,AL$3)))-1</f>
        <v>6.7499352144675395E-3</v>
      </c>
      <c r="AM19" s="18" cm="1">
        <f t="array" ref="AM19">(1+I19)*(1+INDEX(fx_rets,$AE19,INDEX(fx_ix,1,AM$3)))-1</f>
        <v>9.8242588119845653E-3</v>
      </c>
      <c r="AN19" s="18" cm="1">
        <f t="array" ref="AN19">(1+J19)*(1+INDEX(fx_rets,$AE19,INDEX(fx_ix,1,AN$3)))-1</f>
        <v>-4.3872035355468908E-3</v>
      </c>
      <c r="AO19" s="18" cm="1">
        <f t="array" ref="AO19">(1+K19)*(1+INDEX(fx_rets,$AE19,INDEX(fx_ix,1,AO$3)))-1</f>
        <v>-2.6467809194710146E-3</v>
      </c>
      <c r="AP19" s="18" cm="1">
        <f t="array" ref="AP19">(1+L19)*(1+INDEX(fx_rets,$AE19,INDEX(fx_ix,1,AP$3)))-1</f>
        <v>-3.6978502329199081E-5</v>
      </c>
      <c r="AQ19" s="18" cm="1">
        <f t="array" ref="AQ19">(1+M19)*(1+INDEX(fx_rets,$AE19,INDEX(fx_ix,1,AQ$3)))-1</f>
        <v>1.1438353739514628E-3</v>
      </c>
      <c r="AR19" s="18" cm="1">
        <f t="array" ref="AR19">(1+N19)*(1+INDEX(fx_rets,$AE19,INDEX(fx_ix,1,AR$3)))-1</f>
        <v>7.7472974069299205E-3</v>
      </c>
      <c r="AS19" s="18" cm="1">
        <f t="array" ref="AS19">(1+O19)*(1+INDEX(fx_rets,$AE19,INDEX(fx_ix,1,AS$3)))-1</f>
        <v>-2.8128305872620385E-2</v>
      </c>
      <c r="AT19" s="18" cm="1">
        <f t="array" ref="AT19">(1+P19)*(1+INDEX(fx_rets,$AE19,INDEX(fx_ix,1,AT$3)))-1</f>
        <v>-2.7231027562714338E-2</v>
      </c>
      <c r="AU19" s="18" cm="1">
        <f t="array" ref="AU19">(1+Q19)*(1+INDEX(fx_rets,$AE19,INDEX(fx_ix,1,AU$3)))-1</f>
        <v>-2.581850246445927E-2</v>
      </c>
      <c r="AV19" s="18" cm="1">
        <f t="array" ref="AV19">(1+R19)*(1+INDEX(fx_rets,$AE19,INDEX(fx_ix,1,AV$3)))-1</f>
        <v>-1.6060572845540966E-3</v>
      </c>
      <c r="AW19" s="18" cm="1">
        <f t="array" ref="AW19">(1+S19)*(1+INDEX(fx_rets,$AE19,INDEX(fx_ix,1,AW$3)))-1</f>
        <v>3.0733734921417399E-2</v>
      </c>
      <c r="AX19" s="18" cm="1">
        <f t="array" ref="AX19">(1+T19)*(1+INDEX(fx_rets,$AE19,INDEX(fx_ix,1,AX$3)))-1</f>
        <v>8.909824779006037E-3</v>
      </c>
      <c r="AY19" s="18" cm="1">
        <f t="array" ref="AY19">(1+U19)*(1+INDEX(fx_rets,$AE19,INDEX(fx_ix,1,AY$3)))-1</f>
        <v>2.0933852972201406E-2</v>
      </c>
      <c r="AZ19" s="18" cm="1">
        <f t="array" ref="AZ19">(1+V19)*(1+INDEX(fx_rets,$AE19,INDEX(fx_ix,1,AZ$3)))-1</f>
        <v>2.147478706238326E-3</v>
      </c>
      <c r="BA19" s="18" cm="1">
        <f t="array" ref="BA19">(1+W19)*(1+INDEX(fx_rets,$AE19,INDEX(fx_ix,1,BA$3)))-1</f>
        <v>5.0753364295414993E-3</v>
      </c>
      <c r="BB19" s="18" cm="1">
        <f t="array" ref="BB19">(1+X19)*(1+INDEX(fx_rets,$AE19,INDEX(fx_ix,1,BB$3)))-1</f>
        <v>-4.1842778589753493E-3</v>
      </c>
      <c r="BC19" s="18" cm="1">
        <f t="array" ref="BC19">(1+Y19)*(1+INDEX(fx_rets,$AE19,INDEX(fx_ix,1,BC$3)))-1</f>
        <v>-2.8090923119058253E-2</v>
      </c>
      <c r="BD19" s="19">
        <v>14</v>
      </c>
      <c r="BE19" s="16">
        <f t="shared" si="0"/>
        <v>0</v>
      </c>
      <c r="BF19" s="19">
        <v>14</v>
      </c>
      <c r="BG19" s="18">
        <f t="shared" si="1"/>
        <v>2.2360658361746388E-3</v>
      </c>
      <c r="BH19" s="18">
        <f t="shared" si="2"/>
        <v>3.6315949343566079E-3</v>
      </c>
      <c r="BI19" s="18">
        <f t="shared" si="3"/>
        <v>6.941583998353984E-3</v>
      </c>
      <c r="BJ19" s="18">
        <f t="shared" si="4"/>
        <v>2.9191493050564343E-3</v>
      </c>
      <c r="BK19" s="18">
        <f t="shared" si="5"/>
        <v>4.4185538830927573E-3</v>
      </c>
      <c r="BL19" s="18">
        <f t="shared" si="6"/>
        <v>5.2612278726826833E-3</v>
      </c>
      <c r="BM19" s="18">
        <f t="shared" si="7"/>
        <v>6.7499352144675395E-3</v>
      </c>
      <c r="BN19" s="18">
        <f t="shared" si="8"/>
        <v>9.8242588119845653E-3</v>
      </c>
      <c r="BO19" s="18">
        <f t="shared" si="9"/>
        <v>-4.3872035355468908E-3</v>
      </c>
      <c r="BP19" s="18">
        <f t="shared" si="10"/>
        <v>-2.6467809194710146E-3</v>
      </c>
      <c r="BQ19" s="18">
        <f t="shared" si="11"/>
        <v>-3.6978502329199081E-5</v>
      </c>
      <c r="BR19" s="18">
        <f t="shared" si="12"/>
        <v>1.1438353739514628E-3</v>
      </c>
      <c r="BS19" s="18">
        <f t="shared" si="13"/>
        <v>7.7472974069299205E-3</v>
      </c>
      <c r="BT19" s="18">
        <f t="shared" si="14"/>
        <v>-2.8128305872620385E-2</v>
      </c>
      <c r="BU19" s="18">
        <f t="shared" si="15"/>
        <v>-2.7231027562714338E-2</v>
      </c>
      <c r="BV19" s="18">
        <f t="shared" si="16"/>
        <v>-2.581850246445927E-2</v>
      </c>
      <c r="BW19" s="18">
        <f t="shared" si="17"/>
        <v>-1.6060572845540966E-3</v>
      </c>
      <c r="BX19" s="18">
        <f t="shared" si="18"/>
        <v>3.0733734921417399E-2</v>
      </c>
      <c r="BY19" s="18">
        <f t="shared" si="19"/>
        <v>8.909824779006037E-3</v>
      </c>
      <c r="BZ19" s="18">
        <f t="shared" si="20"/>
        <v>2.0933852972201406E-2</v>
      </c>
      <c r="CA19" s="18">
        <f t="shared" si="21"/>
        <v>2.147478706238326E-3</v>
      </c>
      <c r="CB19" s="18">
        <f t="shared" si="22"/>
        <v>5.0753364295414993E-3</v>
      </c>
      <c r="CC19" s="18">
        <f t="shared" si="23"/>
        <v>-4.1842778589753493E-3</v>
      </c>
      <c r="CD19" s="18">
        <f t="shared" si="24"/>
        <v>-2.8090923119058253E-2</v>
      </c>
      <c r="CE19" s="19">
        <v>14</v>
      </c>
      <c r="CF19" s="18">
        <f t="shared" si="26"/>
        <v>3.6315949343566079E-3</v>
      </c>
      <c r="CG19" s="18">
        <f t="shared" si="26"/>
        <v>3.6315949343566079E-3</v>
      </c>
      <c r="CH19" s="18">
        <f t="shared" si="26"/>
        <v>3.6315949343566079E-3</v>
      </c>
      <c r="CI19" s="18">
        <f t="shared" si="26"/>
        <v>0</v>
      </c>
      <c r="CJ19" s="18">
        <f t="shared" si="26"/>
        <v>0</v>
      </c>
      <c r="CK19" s="24">
        <f t="shared" si="26"/>
        <v>3.6315949343566079E-3</v>
      </c>
      <c r="CL19" s="24">
        <f t="shared" si="26"/>
        <v>0</v>
      </c>
    </row>
    <row r="20" spans="1:90" x14ac:dyDescent="0.2">
      <c r="A20" s="19">
        <v>15</v>
      </c>
      <c r="B20" s="16" cm="1">
        <f t="array" ref="B20">INDEX(asset_mu,1,B$3)+INDEX(asset_rets_norm,$A20,B$3)</f>
        <v>2.2803139937369763E-3</v>
      </c>
      <c r="C20" s="16" cm="1">
        <f t="array" ref="C20">INDEX(asset_mu,1,C$3)+INDEX(asset_rets_norm,$A20,C$3)</f>
        <v>3.0789656250882437E-3</v>
      </c>
      <c r="D20" s="16" cm="1">
        <f t="array" ref="D20">INDEX(asset_mu,1,D$3)+INDEX(asset_rets_norm,$A20,D$3)</f>
        <v>1.5104144255465844E-3</v>
      </c>
      <c r="E20" s="16" cm="1">
        <f t="array" ref="E20">INDEX(asset_mu,1,E$3)+INDEX(asset_rets_norm,$A20,E$3)</f>
        <v>4.0101360291136603E-3</v>
      </c>
      <c r="F20" s="16" cm="1">
        <f t="array" ref="F20">INDEX(asset_mu,1,F$3)+INDEX(asset_rets_norm,$A20,F$3)</f>
        <v>2.7142809168827103E-3</v>
      </c>
      <c r="G20" s="16" cm="1">
        <f t="array" ref="G20">INDEX(asset_mu,1,G$3)+INDEX(asset_rets_norm,$A20,G$3)</f>
        <v>1.9615376032399408E-3</v>
      </c>
      <c r="H20" s="16" cm="1">
        <f t="array" ref="H20">INDEX(asset_mu,1,H$3)+INDEX(asset_rets_norm,$A20,H$3)</f>
        <v>3.3573741998147648E-3</v>
      </c>
      <c r="I20" s="16" cm="1">
        <f t="array" ref="I20">INDEX(asset_mu,1,I$3)+INDEX(asset_rets_norm,$A20,I$3)</f>
        <v>6.3391806254273087E-3</v>
      </c>
      <c r="J20" s="16" cm="1">
        <f t="array" ref="J20">INDEX(asset_mu,1,J$3)+INDEX(asset_rets_norm,$A20,J$3)</f>
        <v>2.6519942599052535E-3</v>
      </c>
      <c r="K20" s="16" cm="1">
        <f t="array" ref="K20">INDEX(asset_mu,1,K$3)+INDEX(asset_rets_norm,$A20,K$3)</f>
        <v>4.857112105364352E-3</v>
      </c>
      <c r="L20" s="16" cm="1">
        <f t="array" ref="L20">INDEX(asset_mu,1,L$3)+INDEX(asset_rets_norm,$A20,L$3)</f>
        <v>5.8890104186375292E-3</v>
      </c>
      <c r="M20" s="16" cm="1">
        <f t="array" ref="M20">INDEX(asset_mu,1,M$3)+INDEX(asset_rets_norm,$A20,M$3)</f>
        <v>7.3327643851124778E-3</v>
      </c>
      <c r="N20" s="16" cm="1">
        <f t="array" ref="N20">INDEX(asset_mu,1,N$3)+INDEX(asset_rets_norm,$A20,N$3)</f>
        <v>1.2363999867531011E-2</v>
      </c>
      <c r="O20" s="16" cm="1">
        <f t="array" ref="O20">INDEX(asset_mu,1,O$3)+INDEX(asset_rets_norm,$A20,O$3)</f>
        <v>1.1460170838829763E-3</v>
      </c>
      <c r="P20" s="16" cm="1">
        <f t="array" ref="P20">INDEX(asset_mu,1,P$3)+INDEX(asset_rets_norm,$A20,P$3)</f>
        <v>2.059353160955223E-3</v>
      </c>
      <c r="Q20" s="16" cm="1">
        <f t="array" ref="Q20">INDEX(asset_mu,1,Q$3)+INDEX(asset_rets_norm,$A20,Q$3)</f>
        <v>3.1069649612953222E-3</v>
      </c>
      <c r="R20" s="16" cm="1">
        <f t="array" ref="R20">INDEX(asset_mu,1,R$3)+INDEX(asset_rets_norm,$A20,R$3)</f>
        <v>1.9745819864219628E-3</v>
      </c>
      <c r="S20" s="16" cm="1">
        <f t="array" ref="S20">INDEX(asset_mu,1,S$3)+INDEX(asset_rets_norm,$A20,S$3)</f>
        <v>2.2310839291609041E-2</v>
      </c>
      <c r="T20" s="16" cm="1">
        <f t="array" ref="T20">INDEX(asset_mu,1,T$3)+INDEX(asset_rets_norm,$A20,T$3)</f>
        <v>6.3207781177225262E-3</v>
      </c>
      <c r="U20" s="16" cm="1">
        <f t="array" ref="U20">INDEX(asset_mu,1,U$3)+INDEX(asset_rets_norm,$A20,U$3)</f>
        <v>9.4193381771695242E-2</v>
      </c>
      <c r="V20" s="16" cm="1">
        <f t="array" ref="V20">INDEX(asset_mu,1,V$3)+INDEX(asset_rets_norm,$A20,V$3)</f>
        <v>2.1495620395716565E-3</v>
      </c>
      <c r="W20" s="16" cm="1">
        <f t="array" ref="W20">INDEX(asset_mu,1,W$3)+INDEX(asset_rets_norm,$A20,W$3)</f>
        <v>1.7129231941196545E-3</v>
      </c>
      <c r="X20" s="16" cm="1">
        <f t="array" ref="X20">INDEX(asset_mu,1,X$3)+INDEX(asset_rets_norm,$A20,X$3)</f>
        <v>2.3829601772305973E-3</v>
      </c>
      <c r="Y20" s="16" cm="1">
        <f t="array" ref="Y20">INDEX(asset_mu,1,Y$3)+INDEX(asset_rets_norm,$A20,Y$3)</f>
        <v>1.0651022194711997E-3</v>
      </c>
      <c r="Z20" s="19">
        <v>15</v>
      </c>
      <c r="AA20" s="16" cm="1">
        <f t="array" ref="AA20">INDEX(fx_mu,1,AA$3)+INDEX(fx_rets_norm,$A20,AA$3)</f>
        <v>0</v>
      </c>
      <c r="AB20" s="16" cm="1">
        <f t="array" ref="AB20">INDEX(fx_mu,1,AB$3)+INDEX(fx_rets_norm,$A20,AB$3)</f>
        <v>1.6394698757349117E-2</v>
      </c>
      <c r="AC20" s="16" cm="1">
        <f t="array" ref="AC20">INDEX(fx_mu,1,AC$3)+INDEX(fx_rets_norm,$A20,AC$3)</f>
        <v>1.5419796080508294E-2</v>
      </c>
      <c r="AD20" s="16" cm="1">
        <f t="array" ref="AD20">INDEX(fx_mu,1,AD$3)+INDEX(fx_rets_norm,$A20,AD$3)</f>
        <v>-4.5615630500038265E-2</v>
      </c>
      <c r="AE20" s="19">
        <v>15</v>
      </c>
      <c r="AF20" s="18" cm="1">
        <f t="array" ref="AF20">(1+B20)*(1+INDEX(fx_rets,$AE20,INDEX(fx_ix,1,AF$3)))-1</f>
        <v>2.2803139937370709E-3</v>
      </c>
      <c r="AG20" s="18" cm="1">
        <f t="array" ref="AG20">(1+C20)*(1+INDEX(fx_rets,$AE20,INDEX(fx_ix,1,AG$3)))-1</f>
        <v>3.078965625088248E-3</v>
      </c>
      <c r="AH20" s="18" cm="1">
        <f t="array" ref="AH20">(1+D20)*(1+INDEX(fx_rets,$AE20,INDEX(fx_ix,1,AH$3)))-1</f>
        <v>1.5104144255466689E-3</v>
      </c>
      <c r="AI20" s="18" cm="1">
        <f t="array" ref="AI20">(1+E20)*(1+INDEX(fx_rets,$AE20,INDEX(fx_ix,1,AI$3)))-1</f>
        <v>4.0101360291135979E-3</v>
      </c>
      <c r="AJ20" s="18" cm="1">
        <f t="array" ref="AJ20">(1+F20)*(1+INDEX(fx_rets,$AE20,INDEX(fx_ix,1,AJ$3)))-1</f>
        <v>2.7142809168827498E-3</v>
      </c>
      <c r="AK20" s="18" cm="1">
        <f t="array" ref="AK20">(1+G20)*(1+INDEX(fx_rets,$AE20,INDEX(fx_ix,1,AK$3)))-1</f>
        <v>1.8388395178695394E-2</v>
      </c>
      <c r="AL20" s="18" cm="1">
        <f t="array" ref="AL20">(1+H20)*(1+INDEX(fx_rets,$AE20,INDEX(fx_ix,1,AL$3)))-1</f>
        <v>1.980711609578556E-2</v>
      </c>
      <c r="AM20" s="18" cm="1">
        <f t="array" ref="AM20">(1+I20)*(1+INDEX(fx_rets,$AE20,INDEX(fx_ix,1,AM$3)))-1</f>
        <v>2.2837808339498888E-2</v>
      </c>
      <c r="AN20" s="18" cm="1">
        <f t="array" ref="AN20">(1+J20)*(1+INDEX(fx_rets,$AE20,INDEX(fx_ix,1,AN$3)))-1</f>
        <v>1.8112683551107844E-2</v>
      </c>
      <c r="AO20" s="18" cm="1">
        <f t="array" ref="AO20">(1+K20)*(1+INDEX(fx_rets,$AE20,INDEX(fx_ix,1,AO$3)))-1</f>
        <v>2.0351803864077533E-2</v>
      </c>
      <c r="AP20" s="18" cm="1">
        <f t="array" ref="AP20">(1+L20)*(1+INDEX(fx_rets,$AE20,INDEX(fx_ix,1,AP$3)))-1</f>
        <v>2.1399613838917197E-2</v>
      </c>
      <c r="AQ20" s="18" cm="1">
        <f t="array" ref="AQ20">(1+M20)*(1+INDEX(fx_rets,$AE20,INDEX(fx_ix,1,AQ$3)))-1</f>
        <v>2.2865630197145492E-2</v>
      </c>
      <c r="AR20" s="18" cm="1">
        <f t="array" ref="AR20">(1+N20)*(1+INDEX(fx_rets,$AE20,INDEX(fx_ix,1,AR$3)))-1</f>
        <v>2.7974446304736222E-2</v>
      </c>
      <c r="AS20" s="18" cm="1">
        <f t="array" ref="AS20">(1+O20)*(1+INDEX(fx_rets,$AE20,INDEX(fx_ix,1,AS$3)))-1</f>
        <v>-4.4521889708000306E-2</v>
      </c>
      <c r="AT20" s="18" cm="1">
        <f t="array" ref="AT20">(1+P20)*(1+INDEX(fx_rets,$AE20,INDEX(fx_ix,1,AT$3)))-1</f>
        <v>-4.3650216031942302E-2</v>
      </c>
      <c r="AU20" s="18" cm="1">
        <f t="array" ref="AU20">(1+Q20)*(1+INDEX(fx_rets,$AE20,INDEX(fx_ix,1,AU$3)))-1</f>
        <v>-4.2650391704393886E-2</v>
      </c>
      <c r="AV20" s="18" cm="1">
        <f t="array" ref="AV20">(1+R20)*(1+INDEX(fx_rets,$AE20,INDEX(fx_ix,1,AV$3)))-1</f>
        <v>1.9745819864218639E-3</v>
      </c>
      <c r="AW20" s="18" cm="1">
        <f t="array" ref="AW20">(1+S20)*(1+INDEX(fx_rets,$AE20,INDEX(fx_ix,1,AW$3)))-1</f>
        <v>3.9071317538167838E-2</v>
      </c>
      <c r="AX20" s="18" cm="1">
        <f t="array" ref="AX20">(1+T20)*(1+INDEX(fx_rets,$AE20,INDEX(fx_ix,1,AX$3)))-1</f>
        <v>2.1838039307876311E-2</v>
      </c>
      <c r="AY20" s="18" cm="1">
        <f t="array" ref="AY20">(1+U20)*(1+INDEX(fx_rets,$AE20,INDEX(fx_ix,1,AY$3)))-1</f>
        <v>4.4281060773210479E-2</v>
      </c>
      <c r="AZ20" s="18" cm="1">
        <f t="array" ref="AZ20">(1+V20)*(1+INDEX(fx_rets,$AE20,INDEX(fx_ix,1,AZ$3)))-1</f>
        <v>2.1495620395717285E-3</v>
      </c>
      <c r="BA20" s="18" cm="1">
        <f t="array" ref="BA20">(1+W20)*(1+INDEX(fx_rets,$AE20,INDEX(fx_ix,1,BA$3)))-1</f>
        <v>1.8135704811230946E-2</v>
      </c>
      <c r="BB20" s="18" cm="1">
        <f t="array" ref="BB20">(1+X20)*(1+INDEX(fx_rets,$AE20,INDEX(fx_ix,1,BB$3)))-1</f>
        <v>1.7839501017739678E-2</v>
      </c>
      <c r="BC20" s="18" cm="1">
        <f t="array" ref="BC20">(1+Y20)*(1+INDEX(fx_rets,$AE20,INDEX(fx_ix,1,BC$3)))-1</f>
        <v>-4.4599113589855244E-2</v>
      </c>
      <c r="BD20" s="19">
        <v>15</v>
      </c>
      <c r="BE20" s="16">
        <f t="shared" si="0"/>
        <v>0</v>
      </c>
      <c r="BF20" s="19">
        <v>15</v>
      </c>
      <c r="BG20" s="18">
        <f t="shared" si="1"/>
        <v>2.2803139937370709E-3</v>
      </c>
      <c r="BH20" s="18">
        <f t="shared" si="2"/>
        <v>3.078965625088248E-3</v>
      </c>
      <c r="BI20" s="18">
        <f t="shared" si="3"/>
        <v>1.5104144255466689E-3</v>
      </c>
      <c r="BJ20" s="18">
        <f t="shared" si="4"/>
        <v>4.0101360291135979E-3</v>
      </c>
      <c r="BK20" s="18">
        <f t="shared" si="5"/>
        <v>2.7142809168827498E-3</v>
      </c>
      <c r="BL20" s="18">
        <f t="shared" si="6"/>
        <v>1.8388395178695394E-2</v>
      </c>
      <c r="BM20" s="18">
        <f t="shared" si="7"/>
        <v>1.980711609578556E-2</v>
      </c>
      <c r="BN20" s="18">
        <f t="shared" si="8"/>
        <v>2.2837808339498888E-2</v>
      </c>
      <c r="BO20" s="18">
        <f t="shared" si="9"/>
        <v>1.8112683551107844E-2</v>
      </c>
      <c r="BP20" s="18">
        <f t="shared" si="10"/>
        <v>2.0351803864077533E-2</v>
      </c>
      <c r="BQ20" s="18">
        <f t="shared" si="11"/>
        <v>2.1399613838917197E-2</v>
      </c>
      <c r="BR20" s="18">
        <f t="shared" si="12"/>
        <v>2.2865630197145492E-2</v>
      </c>
      <c r="BS20" s="18">
        <f t="shared" si="13"/>
        <v>2.7974446304736222E-2</v>
      </c>
      <c r="BT20" s="18">
        <f t="shared" si="14"/>
        <v>-4.4521889708000306E-2</v>
      </c>
      <c r="BU20" s="18">
        <f t="shared" si="15"/>
        <v>-4.3650216031942302E-2</v>
      </c>
      <c r="BV20" s="18">
        <f t="shared" si="16"/>
        <v>-4.2650391704393886E-2</v>
      </c>
      <c r="BW20" s="18">
        <f t="shared" si="17"/>
        <v>1.9745819864218639E-3</v>
      </c>
      <c r="BX20" s="18">
        <f t="shared" si="18"/>
        <v>3.9071317538167838E-2</v>
      </c>
      <c r="BY20" s="18">
        <f t="shared" si="19"/>
        <v>2.1838039307876311E-2</v>
      </c>
      <c r="BZ20" s="18">
        <f t="shared" si="20"/>
        <v>4.4281060773210479E-2</v>
      </c>
      <c r="CA20" s="18">
        <f t="shared" si="21"/>
        <v>2.1495620395717285E-3</v>
      </c>
      <c r="CB20" s="18">
        <f t="shared" si="22"/>
        <v>1.8135704811230946E-2</v>
      </c>
      <c r="CC20" s="18">
        <f t="shared" si="23"/>
        <v>1.7839501017739678E-2</v>
      </c>
      <c r="CD20" s="18">
        <f t="shared" si="24"/>
        <v>-4.4599113589855244E-2</v>
      </c>
      <c r="CE20" s="19">
        <v>15</v>
      </c>
      <c r="CF20" s="18">
        <f t="shared" si="26"/>
        <v>3.078965625088248E-3</v>
      </c>
      <c r="CG20" s="18">
        <f t="shared" si="26"/>
        <v>3.078965625088248E-3</v>
      </c>
      <c r="CH20" s="18">
        <f t="shared" si="26"/>
        <v>3.078965625088248E-3</v>
      </c>
      <c r="CI20" s="18">
        <f t="shared" si="26"/>
        <v>0</v>
      </c>
      <c r="CJ20" s="18">
        <f t="shared" si="26"/>
        <v>0</v>
      </c>
      <c r="CK20" s="24">
        <f t="shared" si="26"/>
        <v>3.078965625088248E-3</v>
      </c>
      <c r="CL20" s="24">
        <f t="shared" si="26"/>
        <v>0</v>
      </c>
    </row>
    <row r="21" spans="1:90" x14ac:dyDescent="0.2">
      <c r="A21" s="19">
        <v>16</v>
      </c>
      <c r="B21" s="16" cm="1">
        <f t="array" ref="B21">INDEX(asset_mu,1,B$3)+INDEX(asset_rets_norm,$A21,B$3)</f>
        <v>2.2507197355886742E-3</v>
      </c>
      <c r="C21" s="16" cm="1">
        <f t="array" ref="C21">INDEX(asset_mu,1,C$3)+INDEX(asset_rets_norm,$A21,C$3)</f>
        <v>2.8514938261157098E-3</v>
      </c>
      <c r="D21" s="16" cm="1">
        <f t="array" ref="D21">INDEX(asset_mu,1,D$3)+INDEX(asset_rets_norm,$A21,D$3)</f>
        <v>-4.278963486401173E-5</v>
      </c>
      <c r="E21" s="16" cm="1">
        <f t="array" ref="E21">INDEX(asset_mu,1,E$3)+INDEX(asset_rets_norm,$A21,E$3)</f>
        <v>4.0845245059515992E-3</v>
      </c>
      <c r="F21" s="16" cm="1">
        <f t="array" ref="F21">INDEX(asset_mu,1,F$3)+INDEX(asset_rets_norm,$A21,F$3)</f>
        <v>2.6468883343355337E-3</v>
      </c>
      <c r="G21" s="16" cm="1">
        <f t="array" ref="G21">INDEX(asset_mu,1,G$3)+INDEX(asset_rets_norm,$A21,G$3)</f>
        <v>1.5929340686904577E-3</v>
      </c>
      <c r="H21" s="16" cm="1">
        <f t="array" ref="H21">INDEX(asset_mu,1,H$3)+INDEX(asset_rets_norm,$A21,H$3)</f>
        <v>-1.5318613965362516E-3</v>
      </c>
      <c r="I21" s="16" cm="1">
        <f t="array" ref="I21">INDEX(asset_mu,1,I$3)+INDEX(asset_rets_norm,$A21,I$3)</f>
        <v>-9.5042176293131508E-3</v>
      </c>
      <c r="J21" s="16" cm="1">
        <f t="array" ref="J21">INDEX(asset_mu,1,J$3)+INDEX(asset_rets_norm,$A21,J$3)</f>
        <v>2.5107678120030994E-3</v>
      </c>
      <c r="K21" s="16" cm="1">
        <f t="array" ref="K21">INDEX(asset_mu,1,K$3)+INDEX(asset_rets_norm,$A21,K$3)</f>
        <v>3.3516850034549786E-3</v>
      </c>
      <c r="L21" s="16" cm="1">
        <f t="array" ref="L21">INDEX(asset_mu,1,L$3)+INDEX(asset_rets_norm,$A21,L$3)</f>
        <v>2.466995296689688E-3</v>
      </c>
      <c r="M21" s="16" cm="1">
        <f t="array" ref="M21">INDEX(asset_mu,1,M$3)+INDEX(asset_rets_norm,$A21,M$3)</f>
        <v>5.7477685420069145E-3</v>
      </c>
      <c r="N21" s="16" cm="1">
        <f t="array" ref="N21">INDEX(asset_mu,1,N$3)+INDEX(asset_rets_norm,$A21,N$3)</f>
        <v>8.0146252040799223E-3</v>
      </c>
      <c r="O21" s="16" cm="1">
        <f t="array" ref="O21">INDEX(asset_mu,1,O$3)+INDEX(asset_rets_norm,$A21,O$3)</f>
        <v>1.358482201604304E-3</v>
      </c>
      <c r="P21" s="16" cm="1">
        <f t="array" ref="P21">INDEX(asset_mu,1,P$3)+INDEX(asset_rets_norm,$A21,P$3)</f>
        <v>2.7351748133411114E-3</v>
      </c>
      <c r="Q21" s="16" cm="1">
        <f t="array" ref="Q21">INDEX(asset_mu,1,Q$3)+INDEX(asset_rets_norm,$A21,Q$3)</f>
        <v>4.5669288805320731E-3</v>
      </c>
      <c r="R21" s="16" cm="1">
        <f t="array" ref="R21">INDEX(asset_mu,1,R$3)+INDEX(asset_rets_norm,$A21,R$3)</f>
        <v>4.4863967030014926E-2</v>
      </c>
      <c r="S21" s="16" cm="1">
        <f t="array" ref="S21">INDEX(asset_mu,1,S$3)+INDEX(asset_rets_norm,$A21,S$3)</f>
        <v>2.4185020953781611E-2</v>
      </c>
      <c r="T21" s="16" cm="1">
        <f t="array" ref="T21">INDEX(asset_mu,1,T$3)+INDEX(asset_rets_norm,$A21,T$3)</f>
        <v>6.531153962496522E-2</v>
      </c>
      <c r="U21" s="16" cm="1">
        <f t="array" ref="U21">INDEX(asset_mu,1,U$3)+INDEX(asset_rets_norm,$A21,U$3)</f>
        <v>6.5231294534307108E-2</v>
      </c>
      <c r="V21" s="16" cm="1">
        <f t="array" ref="V21">INDEX(asset_mu,1,V$3)+INDEX(asset_rets_norm,$A21,V$3)</f>
        <v>2.1447287062383233E-3</v>
      </c>
      <c r="W21" s="16" cm="1">
        <f t="array" ref="W21">INDEX(asset_mu,1,W$3)+INDEX(asset_rets_norm,$A21,W$3)</f>
        <v>1.7797565274529877E-3</v>
      </c>
      <c r="X21" s="16" cm="1">
        <f t="array" ref="X21">INDEX(asset_mu,1,X$3)+INDEX(asset_rets_norm,$A21,X$3)</f>
        <v>2.3820435105639309E-3</v>
      </c>
      <c r="Y21" s="16" cm="1">
        <f t="array" ref="Y21">INDEX(asset_mu,1,Y$3)+INDEX(asset_rets_norm,$A21,Y$3)</f>
        <v>1.1927688861378665E-3</v>
      </c>
      <c r="Z21" s="19">
        <v>16</v>
      </c>
      <c r="AA21" s="16" cm="1">
        <f t="array" ref="AA21">INDEX(fx_mu,1,AA$3)+INDEX(fx_rets_norm,$A21,AA$3)</f>
        <v>0</v>
      </c>
      <c r="AB21" s="16" cm="1">
        <f t="array" ref="AB21">INDEX(fx_mu,1,AB$3)+INDEX(fx_rets_norm,$A21,AB$3)</f>
        <v>2.9887615229216461E-2</v>
      </c>
      <c r="AC21" s="16" cm="1">
        <f t="array" ref="AC21">INDEX(fx_mu,1,AC$3)+INDEX(fx_rets_norm,$A21,AC$3)</f>
        <v>-2.3471362151161038E-2</v>
      </c>
      <c r="AD21" s="16" cm="1">
        <f t="array" ref="AD21">INDEX(fx_mu,1,AD$3)+INDEX(fx_rets_norm,$A21,AD$3)</f>
        <v>-5.0477252634966066E-2</v>
      </c>
      <c r="AE21" s="19">
        <v>16</v>
      </c>
      <c r="AF21" s="18" cm="1">
        <f t="array" ref="AF21">(1+B21)*(1+INDEX(fx_rets,$AE21,INDEX(fx_ix,1,AF$3)))-1</f>
        <v>2.2507197355887687E-3</v>
      </c>
      <c r="AG21" s="18" cm="1">
        <f t="array" ref="AG21">(1+C21)*(1+INDEX(fx_rets,$AE21,INDEX(fx_ix,1,AG$3)))-1</f>
        <v>2.8514938261157141E-3</v>
      </c>
      <c r="AH21" s="18" cm="1">
        <f t="array" ref="AH21">(1+D21)*(1+INDEX(fx_rets,$AE21,INDEX(fx_ix,1,AH$3)))-1</f>
        <v>-4.2789634864037751E-5</v>
      </c>
      <c r="AI21" s="18" cm="1">
        <f t="array" ref="AI21">(1+E21)*(1+INDEX(fx_rets,$AE21,INDEX(fx_ix,1,AI$3)))-1</f>
        <v>4.0845245059515367E-3</v>
      </c>
      <c r="AJ21" s="18" cm="1">
        <f t="array" ref="AJ21">(1+F21)*(1+INDEX(fx_rets,$AE21,INDEX(fx_ix,1,AJ$3)))-1</f>
        <v>2.6468883343355731E-3</v>
      </c>
      <c r="AK21" s="18" cm="1">
        <f t="array" ref="AK21">(1+G21)*(1+INDEX(fx_rets,$AE21,INDEX(fx_ix,1,AK$3)))-1</f>
        <v>3.152815829843747E-2</v>
      </c>
      <c r="AL21" s="18" cm="1">
        <f t="array" ref="AL21">(1+H21)*(1+INDEX(fx_rets,$AE21,INDEX(fx_ix,1,AL$3)))-1</f>
        <v>2.8309970148675978E-2</v>
      </c>
      <c r="AM21" s="18" cm="1">
        <f t="array" ref="AM21">(1+I21)*(1+INDEX(fx_rets,$AE21,INDEX(fx_ix,1,AM$3)))-1</f>
        <v>2.009933920034368E-2</v>
      </c>
      <c r="AN21" s="18" cm="1">
        <f t="array" ref="AN21">(1+J21)*(1+INDEX(fx_rets,$AE21,INDEX(fx_ix,1,AN$3)))-1</f>
        <v>-2.1019525479750945E-2</v>
      </c>
      <c r="AO21" s="18" cm="1">
        <f t="array" ref="AO21">(1+K21)*(1+INDEX(fx_rets,$AE21,INDEX(fx_ix,1,AO$3)))-1</f>
        <v>-2.0198345760238823E-2</v>
      </c>
      <c r="AP21" s="18" cm="1">
        <f t="array" ref="AP21">(1+L21)*(1+INDEX(fx_rets,$AE21,INDEX(fx_ix,1,AP$3)))-1</f>
        <v>-2.1062270594505272E-2</v>
      </c>
      <c r="AQ21" s="18" cm="1">
        <f t="array" ref="AQ21">(1+M21)*(1+INDEX(fx_rets,$AE21,INDEX(fx_ix,1,AQ$3)))-1</f>
        <v>-1.7858501566164753E-2</v>
      </c>
      <c r="AR21" s="18" cm="1">
        <f t="array" ref="AR21">(1+N21)*(1+INDEX(fx_rets,$AE21,INDEX(fx_ix,1,AR$3)))-1</f>
        <v>-1.5644851117751823E-2</v>
      </c>
      <c r="AS21" s="18" cm="1">
        <f t="array" ref="AS21">(1+O21)*(1+INDEX(fx_rets,$AE21,INDEX(fx_ix,1,AS$3)))-1</f>
        <v>-4.9187342882652141E-2</v>
      </c>
      <c r="AT21" s="18" cm="1">
        <f t="array" ref="AT21">(1+P21)*(1+INDEX(fx_rets,$AE21,INDEX(fx_ix,1,AT$3)))-1</f>
        <v>-4.7880141931678777E-2</v>
      </c>
      <c r="AU21" s="18" cm="1">
        <f t="array" ref="AU21">(1+Q21)*(1+INDEX(fx_rets,$AE21,INDEX(fx_ix,1,AU$3)))-1</f>
        <v>-4.6140849777302484E-2</v>
      </c>
      <c r="AV21" s="18" cm="1">
        <f t="array" ref="AV21">(1+R21)*(1+INDEX(fx_rets,$AE21,INDEX(fx_ix,1,AV$3)))-1</f>
        <v>4.4863967030014829E-2</v>
      </c>
      <c r="AW21" s="18" cm="1">
        <f t="array" ref="AW21">(1+S21)*(1+INDEX(fx_rets,$AE21,INDEX(fx_ix,1,AW$3)))-1</f>
        <v>5.4795468783575219E-2</v>
      </c>
      <c r="AX21" s="18" cm="1">
        <f t="array" ref="AX21">(1+T21)*(1+INDEX(fx_rets,$AE21,INDEX(fx_ix,1,AX$3)))-1</f>
        <v>4.0307226674616725E-2</v>
      </c>
      <c r="AY21" s="18" cm="1">
        <f t="array" ref="AY21">(1+U21)*(1+INDEX(fx_rets,$AE21,INDEX(fx_ix,1,AY$3)))-1</f>
        <v>1.1461345365427089E-2</v>
      </c>
      <c r="AZ21" s="18" cm="1">
        <f t="array" ref="AZ21">(1+V21)*(1+INDEX(fx_rets,$AE21,INDEX(fx_ix,1,AZ$3)))-1</f>
        <v>2.1447287062383857E-3</v>
      </c>
      <c r="BA21" s="18" cm="1">
        <f t="array" ref="BA21">(1+W21)*(1+INDEX(fx_rets,$AE21,INDEX(fx_ix,1,BA$3)))-1</f>
        <v>3.1720564434963627E-2</v>
      </c>
      <c r="BB21" s="18" cm="1">
        <f t="array" ref="BB21">(1+X21)*(1+INDEX(fx_rets,$AE21,INDEX(fx_ix,1,BB$3)))-1</f>
        <v>-2.1145228446493469E-2</v>
      </c>
      <c r="BC21" s="18" cm="1">
        <f t="array" ref="BC21">(1+Y21)*(1+INDEX(fx_rets,$AE21,INDEX(fx_ix,1,BC$3)))-1</f>
        <v>-4.9344691445228794E-2</v>
      </c>
      <c r="BD21" s="19">
        <v>16</v>
      </c>
      <c r="BE21" s="16">
        <f t="shared" si="0"/>
        <v>0</v>
      </c>
      <c r="BF21" s="19">
        <v>16</v>
      </c>
      <c r="BG21" s="18">
        <f t="shared" si="1"/>
        <v>2.2507197355887687E-3</v>
      </c>
      <c r="BH21" s="18">
        <f t="shared" si="2"/>
        <v>2.8514938261157141E-3</v>
      </c>
      <c r="BI21" s="18">
        <f t="shared" si="3"/>
        <v>-4.2789634864037751E-5</v>
      </c>
      <c r="BJ21" s="18">
        <f t="shared" si="4"/>
        <v>4.0845245059515367E-3</v>
      </c>
      <c r="BK21" s="18">
        <f t="shared" si="5"/>
        <v>2.6468883343355731E-3</v>
      </c>
      <c r="BL21" s="18">
        <f t="shared" si="6"/>
        <v>3.152815829843747E-2</v>
      </c>
      <c r="BM21" s="18">
        <f t="shared" si="7"/>
        <v>2.8309970148675978E-2</v>
      </c>
      <c r="BN21" s="18">
        <f t="shared" si="8"/>
        <v>2.009933920034368E-2</v>
      </c>
      <c r="BO21" s="18">
        <f t="shared" si="9"/>
        <v>-2.1019525479750945E-2</v>
      </c>
      <c r="BP21" s="18">
        <f t="shared" si="10"/>
        <v>-2.0198345760238823E-2</v>
      </c>
      <c r="BQ21" s="18">
        <f t="shared" si="11"/>
        <v>-2.1062270594505272E-2</v>
      </c>
      <c r="BR21" s="18">
        <f t="shared" si="12"/>
        <v>-1.7858501566164753E-2</v>
      </c>
      <c r="BS21" s="18">
        <f t="shared" si="13"/>
        <v>-1.5644851117751823E-2</v>
      </c>
      <c r="BT21" s="18">
        <f t="shared" si="14"/>
        <v>-4.9187342882652141E-2</v>
      </c>
      <c r="BU21" s="18">
        <f t="shared" si="15"/>
        <v>-4.7880141931678777E-2</v>
      </c>
      <c r="BV21" s="18">
        <f t="shared" si="16"/>
        <v>-4.6140849777302484E-2</v>
      </c>
      <c r="BW21" s="18">
        <f t="shared" si="17"/>
        <v>4.4863967030014829E-2</v>
      </c>
      <c r="BX21" s="18">
        <f t="shared" si="18"/>
        <v>5.4795468783575219E-2</v>
      </c>
      <c r="BY21" s="18">
        <f t="shared" si="19"/>
        <v>4.0307226674616725E-2</v>
      </c>
      <c r="BZ21" s="18">
        <f t="shared" si="20"/>
        <v>1.1461345365427089E-2</v>
      </c>
      <c r="CA21" s="18">
        <f t="shared" si="21"/>
        <v>2.1447287062383857E-3</v>
      </c>
      <c r="CB21" s="18">
        <f t="shared" si="22"/>
        <v>3.1720564434963627E-2</v>
      </c>
      <c r="CC21" s="18">
        <f t="shared" si="23"/>
        <v>-2.1145228446493469E-2</v>
      </c>
      <c r="CD21" s="18">
        <f t="shared" si="24"/>
        <v>-4.9344691445228794E-2</v>
      </c>
      <c r="CE21" s="19">
        <v>16</v>
      </c>
      <c r="CF21" s="18">
        <f t="shared" si="26"/>
        <v>2.8514938261157141E-3</v>
      </c>
      <c r="CG21" s="18">
        <f t="shared" si="26"/>
        <v>2.8514938261157141E-3</v>
      </c>
      <c r="CH21" s="18">
        <f t="shared" si="26"/>
        <v>2.8514938261157141E-3</v>
      </c>
      <c r="CI21" s="18">
        <f t="shared" si="26"/>
        <v>0</v>
      </c>
      <c r="CJ21" s="18">
        <f t="shared" si="26"/>
        <v>0</v>
      </c>
      <c r="CK21" s="24">
        <f t="shared" si="26"/>
        <v>2.8514938261157141E-3</v>
      </c>
      <c r="CL21" s="24">
        <f t="shared" si="26"/>
        <v>0</v>
      </c>
    </row>
    <row r="22" spans="1:90" x14ac:dyDescent="0.2">
      <c r="A22" s="19">
        <v>17</v>
      </c>
      <c r="B22" s="16" cm="1">
        <f t="array" ref="B22">INDEX(asset_mu,1,B$3)+INDEX(asset_rets_norm,$A22,B$3)</f>
        <v>2.0932417521854095E-3</v>
      </c>
      <c r="C22" s="16" cm="1">
        <f t="array" ref="C22">INDEX(asset_mu,1,C$3)+INDEX(asset_rets_norm,$A22,C$3)</f>
        <v>3.5722500431838401E-3</v>
      </c>
      <c r="D22" s="16" cm="1">
        <f t="array" ref="D22">INDEX(asset_mu,1,D$3)+INDEX(asset_rets_norm,$A22,D$3)</f>
        <v>7.4583252055341592E-3</v>
      </c>
      <c r="E22" s="16" cm="1">
        <f t="array" ref="E22">INDEX(asset_mu,1,E$3)+INDEX(asset_rets_norm,$A22,E$3)</f>
        <v>4.2838300134116561E-3</v>
      </c>
      <c r="F22" s="16" cm="1">
        <f t="array" ref="F22">INDEX(asset_mu,1,F$3)+INDEX(asset_rets_norm,$A22,F$3)</f>
        <v>8.1688224973963264E-3</v>
      </c>
      <c r="G22" s="16" cm="1">
        <f t="array" ref="G22">INDEX(asset_mu,1,G$3)+INDEX(asset_rets_norm,$A22,G$3)</f>
        <v>2.5181273936547817E-3</v>
      </c>
      <c r="H22" s="16" cm="1">
        <f t="array" ref="H22">INDEX(asset_mu,1,H$3)+INDEX(asset_rets_norm,$A22,H$3)</f>
        <v>7.5488650205160135E-3</v>
      </c>
      <c r="I22" s="16" cm="1">
        <f t="array" ref="I22">INDEX(asset_mu,1,I$3)+INDEX(asset_rets_norm,$A22,I$3)</f>
        <v>1.5071969041783472E-2</v>
      </c>
      <c r="J22" s="16" cm="1">
        <f t="array" ref="J22">INDEX(asset_mu,1,J$3)+INDEX(asset_rets_norm,$A22,J$3)</f>
        <v>2.5859400968961653E-3</v>
      </c>
      <c r="K22" s="16" cm="1">
        <f t="array" ref="K22">INDEX(asset_mu,1,K$3)+INDEX(asset_rets_norm,$A22,K$3)</f>
        <v>7.9536106016314945E-3</v>
      </c>
      <c r="L22" s="16" cm="1">
        <f t="array" ref="L22">INDEX(asset_mu,1,L$3)+INDEX(asset_rets_norm,$A22,L$3)</f>
        <v>1.448304128932053E-2</v>
      </c>
      <c r="M22" s="16" cm="1">
        <f t="array" ref="M22">INDEX(asset_mu,1,M$3)+INDEX(asset_rets_norm,$A22,M$3)</f>
        <v>9.109579848694916E-3</v>
      </c>
      <c r="N22" s="16" cm="1">
        <f t="array" ref="N22">INDEX(asset_mu,1,N$3)+INDEX(asset_rets_norm,$A22,N$3)</f>
        <v>1.3252370869107582E-2</v>
      </c>
      <c r="O22" s="16" cm="1">
        <f t="array" ref="O22">INDEX(asset_mu,1,O$3)+INDEX(asset_rets_norm,$A22,O$3)</f>
        <v>1.2135957375875239E-3</v>
      </c>
      <c r="P22" s="16" cm="1">
        <f t="array" ref="P22">INDEX(asset_mu,1,P$3)+INDEX(asset_rets_norm,$A22,P$3)</f>
        <v>2.4459901236571369E-3</v>
      </c>
      <c r="Q22" s="16" cm="1">
        <f t="array" ref="Q22">INDEX(asset_mu,1,Q$3)+INDEX(asset_rets_norm,$A22,Q$3)</f>
        <v>3.9022593029558019E-3</v>
      </c>
      <c r="R22" s="16" cm="1">
        <f t="array" ref="R22">INDEX(asset_mu,1,R$3)+INDEX(asset_rets_norm,$A22,R$3)</f>
        <v>6.2949483291593212E-3</v>
      </c>
      <c r="S22" s="16" cm="1">
        <f t="array" ref="S22">INDEX(asset_mu,1,S$3)+INDEX(asset_rets_norm,$A22,S$3)</f>
        <v>-2.693838617412625E-2</v>
      </c>
      <c r="T22" s="16" cm="1">
        <f t="array" ref="T22">INDEX(asset_mu,1,T$3)+INDEX(asset_rets_norm,$A22,T$3)</f>
        <v>1.4409822557014562E-2</v>
      </c>
      <c r="U22" s="16" cm="1">
        <f t="array" ref="U22">INDEX(asset_mu,1,U$3)+INDEX(asset_rets_norm,$A22,U$3)</f>
        <v>3.1479040142931361E-2</v>
      </c>
      <c r="V22" s="16" cm="1">
        <f t="array" ref="V22">INDEX(asset_mu,1,V$3)+INDEX(asset_rets_norm,$A22,V$3)</f>
        <v>2.1372287062383236E-3</v>
      </c>
      <c r="W22" s="16" cm="1">
        <f t="array" ref="W22">INDEX(asset_mu,1,W$3)+INDEX(asset_rets_norm,$A22,W$3)</f>
        <v>1.8552565274529878E-3</v>
      </c>
      <c r="X22" s="16" cm="1">
        <f t="array" ref="X22">INDEX(asset_mu,1,X$3)+INDEX(asset_rets_norm,$A22,X$3)</f>
        <v>2.4647935105639308E-3</v>
      </c>
      <c r="Y22" s="16" cm="1">
        <f t="array" ref="Y22">INDEX(asset_mu,1,Y$3)+INDEX(asset_rets_norm,$A22,Y$3)</f>
        <v>1.2296022194711997E-3</v>
      </c>
      <c r="Z22" s="19">
        <v>17</v>
      </c>
      <c r="AA22" s="16" cm="1">
        <f t="array" ref="AA22">INDEX(fx_mu,1,AA$3)+INDEX(fx_rets_norm,$A22,AA$3)</f>
        <v>0</v>
      </c>
      <c r="AB22" s="16" cm="1">
        <f t="array" ref="AB22">INDEX(fx_mu,1,AB$3)+INDEX(fx_rets_norm,$A22,AB$3)</f>
        <v>-3.7439549518755492E-2</v>
      </c>
      <c r="AC22" s="16" cm="1">
        <f t="array" ref="AC22">INDEX(fx_mu,1,AC$3)+INDEX(fx_rets_norm,$A22,AC$3)</f>
        <v>-4.3043403395009963E-2</v>
      </c>
      <c r="AD22" s="16" cm="1">
        <f t="array" ref="AD22">INDEX(fx_mu,1,AD$3)+INDEX(fx_rets_norm,$A22,AD$3)</f>
        <v>-5.5769609805865908E-3</v>
      </c>
      <c r="AE22" s="19">
        <v>17</v>
      </c>
      <c r="AF22" s="18" cm="1">
        <f t="array" ref="AF22">(1+B22)*(1+INDEX(fx_rets,$AE22,INDEX(fx_ix,1,AF$3)))-1</f>
        <v>2.093241752185504E-3</v>
      </c>
      <c r="AG22" s="18" cm="1">
        <f t="array" ref="AG22">(1+C22)*(1+INDEX(fx_rets,$AE22,INDEX(fx_ix,1,AG$3)))-1</f>
        <v>3.5722500431838444E-3</v>
      </c>
      <c r="AH22" s="18" cm="1">
        <f t="array" ref="AH22">(1+D22)*(1+INDEX(fx_rets,$AE22,INDEX(fx_ix,1,AH$3)))-1</f>
        <v>7.4583252055342442E-3</v>
      </c>
      <c r="AI22" s="18" cm="1">
        <f t="array" ref="AI22">(1+E22)*(1+INDEX(fx_rets,$AE22,INDEX(fx_ix,1,AI$3)))-1</f>
        <v>4.2838300134115936E-3</v>
      </c>
      <c r="AJ22" s="18" cm="1">
        <f t="array" ref="AJ22">(1+F22)*(1+INDEX(fx_rets,$AE22,INDEX(fx_ix,1,AJ$3)))-1</f>
        <v>8.1688224973963663E-3</v>
      </c>
      <c r="AK22" s="18" cm="1">
        <f t="array" ref="AK22">(1+G22)*(1+INDEX(fx_rets,$AE22,INDEX(fx_ix,1,AK$3)))-1</f>
        <v>-3.501569968035001E-2</v>
      </c>
      <c r="AL22" s="18" cm="1">
        <f t="array" ref="AL22">(1+H22)*(1+INDEX(fx_rets,$AE22,INDEX(fx_ix,1,AL$3)))-1</f>
        <v>-3.0173310603985537E-2</v>
      </c>
      <c r="AM22" s="18" cm="1">
        <f t="array" ref="AM22">(1+I22)*(1+INDEX(fx_rets,$AE22,INDEX(fx_ix,1,AM$3)))-1</f>
        <v>-2.2931868208256989E-2</v>
      </c>
      <c r="AN22" s="18" cm="1">
        <f t="array" ref="AN22">(1+J22)*(1+INDEX(fx_rets,$AE22,INDEX(fx_ix,1,AN$3)))-1</f>
        <v>-4.0568770960859868E-2</v>
      </c>
      <c r="AO22" s="18" cm="1">
        <f t="array" ref="AO22">(1+K22)*(1+INDEX(fx_rets,$AE22,INDEX(fx_ix,1,AO$3)))-1</f>
        <v>-3.5432143262951299E-2</v>
      </c>
      <c r="AP22" s="18" cm="1">
        <f t="array" ref="AP22">(1+L22)*(1+INDEX(fx_rets,$AE22,INDEX(fx_ix,1,AP$3)))-1</f>
        <v>-2.918376149429236E-2</v>
      </c>
      <c r="AQ22" s="18" cm="1">
        <f t="array" ref="AQ22">(1+M22)*(1+INDEX(fx_rets,$AE22,INDEX(fx_ix,1,AQ$3)))-1</f>
        <v>-3.4325930866501597E-2</v>
      </c>
      <c r="AR22" s="18" cm="1">
        <f t="array" ref="AR22">(1+N22)*(1+INDEX(fx_rets,$AE22,INDEX(fx_ix,1,AR$3)))-1</f>
        <v>-3.036145967116155E-2</v>
      </c>
      <c r="AS22" s="18" cm="1">
        <f t="array" ref="AS22">(1+O22)*(1+INDEX(fx_rets,$AE22,INDEX(fx_ix,1,AS$3)))-1</f>
        <v>-4.3701334190736629E-3</v>
      </c>
      <c r="AT22" s="18" cm="1">
        <f t="array" ref="AT22">(1+P22)*(1+INDEX(fx_rets,$AE22,INDEX(fx_ix,1,AT$3)))-1</f>
        <v>-3.1446120484079909E-3</v>
      </c>
      <c r="AU22" s="18" cm="1">
        <f t="array" ref="AU22">(1+Q22)*(1+INDEX(fx_rets,$AE22,INDEX(fx_ix,1,AU$3)))-1</f>
        <v>-1.6964644254994221E-3</v>
      </c>
      <c r="AV22" s="18" cm="1">
        <f t="array" ref="AV22">(1+R22)*(1+INDEX(fx_rets,$AE22,INDEX(fx_ix,1,AV$3)))-1</f>
        <v>6.2949483291592223E-3</v>
      </c>
      <c r="AW22" s="18" cm="1">
        <f t="array" ref="AW22">(1+S22)*(1+INDEX(fx_rets,$AE22,INDEX(fx_ix,1,AW$3)))-1</f>
        <v>-6.3369374649760224E-2</v>
      </c>
      <c r="AX22" s="18" cm="1">
        <f t="array" ref="AX22">(1+T22)*(1+INDEX(fx_rets,$AE22,INDEX(fx_ix,1,AX$3)))-1</f>
        <v>-2.9253828643167501E-2</v>
      </c>
      <c r="AY22" s="18" cm="1">
        <f t="array" ref="AY22">(1+U22)*(1+INDEX(fx_rets,$AE22,INDEX(fx_ix,1,AY$3)))-1</f>
        <v>2.5726521783761447E-2</v>
      </c>
      <c r="AZ22" s="18" cm="1">
        <f t="array" ref="AZ22">(1+V22)*(1+INDEX(fx_rets,$AE22,INDEX(fx_ix,1,AZ$3)))-1</f>
        <v>2.1372287062382256E-3</v>
      </c>
      <c r="BA22" s="18" cm="1">
        <f t="array" ref="BA22">(1+W22)*(1+INDEX(fx_rets,$AE22,INDEX(fx_ix,1,BA$3)))-1</f>
        <v>-3.5653752959932117E-2</v>
      </c>
      <c r="BB22" s="18" cm="1">
        <f t="array" ref="BB22">(1+X22)*(1+INDEX(fx_rets,$AE22,INDEX(fx_ix,1,BB$3)))-1</f>
        <v>-4.068470298580662E-2</v>
      </c>
      <c r="BC22" s="18" cm="1">
        <f t="array" ref="BC22">(1+Y22)*(1+INDEX(fx_rets,$AE22,INDEX(fx_ix,1,BC$3)))-1</f>
        <v>-4.3542162047151001E-3</v>
      </c>
      <c r="BD22" s="19">
        <v>17</v>
      </c>
      <c r="BE22" s="16">
        <f t="shared" si="0"/>
        <v>0</v>
      </c>
      <c r="BF22" s="19">
        <v>17</v>
      </c>
      <c r="BG22" s="18">
        <f t="shared" si="1"/>
        <v>2.093241752185504E-3</v>
      </c>
      <c r="BH22" s="18">
        <f t="shared" si="2"/>
        <v>3.5722500431838444E-3</v>
      </c>
      <c r="BI22" s="18">
        <f t="shared" si="3"/>
        <v>7.4583252055342442E-3</v>
      </c>
      <c r="BJ22" s="18">
        <f t="shared" si="4"/>
        <v>4.2838300134115936E-3</v>
      </c>
      <c r="BK22" s="18">
        <f t="shared" si="5"/>
        <v>8.1688224973963663E-3</v>
      </c>
      <c r="BL22" s="18">
        <f t="shared" si="6"/>
        <v>-3.501569968035001E-2</v>
      </c>
      <c r="BM22" s="18">
        <f t="shared" si="7"/>
        <v>-3.0173310603985537E-2</v>
      </c>
      <c r="BN22" s="18">
        <f t="shared" si="8"/>
        <v>-2.2931868208256989E-2</v>
      </c>
      <c r="BO22" s="18">
        <f t="shared" si="9"/>
        <v>-4.0568770960859868E-2</v>
      </c>
      <c r="BP22" s="18">
        <f t="shared" si="10"/>
        <v>-3.5432143262951299E-2</v>
      </c>
      <c r="BQ22" s="18">
        <f t="shared" si="11"/>
        <v>-2.918376149429236E-2</v>
      </c>
      <c r="BR22" s="18">
        <f t="shared" si="12"/>
        <v>-3.4325930866501597E-2</v>
      </c>
      <c r="BS22" s="18">
        <f t="shared" si="13"/>
        <v>-3.036145967116155E-2</v>
      </c>
      <c r="BT22" s="18">
        <f t="shared" si="14"/>
        <v>-4.3701334190736629E-3</v>
      </c>
      <c r="BU22" s="18">
        <f t="shared" si="15"/>
        <v>-3.1446120484079909E-3</v>
      </c>
      <c r="BV22" s="18">
        <f t="shared" si="16"/>
        <v>-1.6964644254994221E-3</v>
      </c>
      <c r="BW22" s="18">
        <f t="shared" si="17"/>
        <v>6.2949483291592223E-3</v>
      </c>
      <c r="BX22" s="18">
        <f t="shared" si="18"/>
        <v>-6.3369374649760224E-2</v>
      </c>
      <c r="BY22" s="18">
        <f t="shared" si="19"/>
        <v>-2.9253828643167501E-2</v>
      </c>
      <c r="BZ22" s="18">
        <f t="shared" si="20"/>
        <v>2.5726521783761447E-2</v>
      </c>
      <c r="CA22" s="18">
        <f t="shared" si="21"/>
        <v>2.1372287062382256E-3</v>
      </c>
      <c r="CB22" s="18">
        <f t="shared" si="22"/>
        <v>-3.5653752959932117E-2</v>
      </c>
      <c r="CC22" s="18">
        <f t="shared" si="23"/>
        <v>-4.068470298580662E-2</v>
      </c>
      <c r="CD22" s="18">
        <f t="shared" si="24"/>
        <v>-4.3542162047151001E-3</v>
      </c>
      <c r="CE22" s="19">
        <v>17</v>
      </c>
      <c r="CF22" s="18">
        <f t="shared" si="26"/>
        <v>3.5722500431838444E-3</v>
      </c>
      <c r="CG22" s="18">
        <f t="shared" si="26"/>
        <v>3.5722500431838444E-3</v>
      </c>
      <c r="CH22" s="18">
        <f t="shared" si="26"/>
        <v>3.5722500431838444E-3</v>
      </c>
      <c r="CI22" s="18">
        <f t="shared" si="26"/>
        <v>0</v>
      </c>
      <c r="CJ22" s="18">
        <f t="shared" si="26"/>
        <v>0</v>
      </c>
      <c r="CK22" s="24">
        <f t="shared" si="26"/>
        <v>3.5722500431838444E-3</v>
      </c>
      <c r="CL22" s="24">
        <f t="shared" si="26"/>
        <v>0</v>
      </c>
    </row>
    <row r="23" spans="1:90" x14ac:dyDescent="0.2">
      <c r="A23" s="19">
        <v>18</v>
      </c>
      <c r="B23" s="16" cm="1">
        <f t="array" ref="B23">INDEX(asset_mu,1,B$3)+INDEX(asset_rets_norm,$A23,B$3)</f>
        <v>2.2408072647871645E-3</v>
      </c>
      <c r="C23" s="16" cm="1">
        <f t="array" ref="C23">INDEX(asset_mu,1,C$3)+INDEX(asset_rets_norm,$A23,C$3)</f>
        <v>2.9755271260813966E-3</v>
      </c>
      <c r="D23" s="16" cm="1">
        <f t="array" ref="D23">INDEX(asset_mu,1,D$3)+INDEX(asset_rets_norm,$A23,D$3)</f>
        <v>3.6982217543105864E-3</v>
      </c>
      <c r="E23" s="16" cm="1">
        <f t="array" ref="E23">INDEX(asset_mu,1,E$3)+INDEX(asset_rets_norm,$A23,E$3)</f>
        <v>3.3304823943252695E-3</v>
      </c>
      <c r="F23" s="16" cm="1">
        <f t="array" ref="F23">INDEX(asset_mu,1,F$3)+INDEX(asset_rets_norm,$A23,F$3)</f>
        <v>3.6163913413391363E-3</v>
      </c>
      <c r="G23" s="16" cm="1">
        <f t="array" ref="G23">INDEX(asset_mu,1,G$3)+INDEX(asset_rets_norm,$A23,G$3)</f>
        <v>2.0241226437918399E-3</v>
      </c>
      <c r="H23" s="16" cm="1">
        <f t="array" ref="H23">INDEX(asset_mu,1,H$3)+INDEX(asset_rets_norm,$A23,H$3)</f>
        <v>3.8558751104396309E-3</v>
      </c>
      <c r="I23" s="16" cm="1">
        <f t="array" ref="I23">INDEX(asset_mu,1,I$3)+INDEX(asset_rets_norm,$A23,I$3)</f>
        <v>8.0659943831643977E-3</v>
      </c>
      <c r="J23" s="16" cm="1">
        <f t="array" ref="J23">INDEX(asset_mu,1,J$3)+INDEX(asset_rets_norm,$A23,J$3)</f>
        <v>2.8208570399190767E-3</v>
      </c>
      <c r="K23" s="16" cm="1">
        <f t="array" ref="K23">INDEX(asset_mu,1,K$3)+INDEX(asset_rets_norm,$A23,K$3)</f>
        <v>5.7740549267541177E-3</v>
      </c>
      <c r="L23" s="16" cm="1">
        <f t="array" ref="L23">INDEX(asset_mu,1,L$3)+INDEX(asset_rets_norm,$A23,L$3)</f>
        <v>1.2043403732999823E-2</v>
      </c>
      <c r="M23" s="16" cm="1">
        <f t="array" ref="M23">INDEX(asset_mu,1,M$3)+INDEX(asset_rets_norm,$A23,M$3)</f>
        <v>8.60539143752952E-3</v>
      </c>
      <c r="N23" s="16" cm="1">
        <f t="array" ref="N23">INDEX(asset_mu,1,N$3)+INDEX(asset_rets_norm,$A23,N$3)</f>
        <v>1.2361202313514568E-2</v>
      </c>
      <c r="O23" s="16" cm="1">
        <f t="array" ref="O23">INDEX(asset_mu,1,O$3)+INDEX(asset_rets_norm,$A23,O$3)</f>
        <v>1.2425492568503215E-3</v>
      </c>
      <c r="P23" s="16" cm="1">
        <f t="array" ref="P23">INDEX(asset_mu,1,P$3)+INDEX(asset_rets_norm,$A23,P$3)</f>
        <v>2.0181039149039116E-3</v>
      </c>
      <c r="Q23" s="16" cm="1">
        <f t="array" ref="Q23">INDEX(asset_mu,1,Q$3)+INDEX(asset_rets_norm,$A23,Q$3)</f>
        <v>2.7034561575143947E-3</v>
      </c>
      <c r="R23" s="16" cm="1">
        <f t="array" ref="R23">INDEX(asset_mu,1,R$3)+INDEX(asset_rets_norm,$A23,R$3)</f>
        <v>3.0524838844391819E-2</v>
      </c>
      <c r="S23" s="16" cm="1">
        <f t="array" ref="S23">INDEX(asset_mu,1,S$3)+INDEX(asset_rets_norm,$A23,S$3)</f>
        <v>-4.8706112068797047E-3</v>
      </c>
      <c r="T23" s="16" cm="1">
        <f t="array" ref="T23">INDEX(asset_mu,1,T$3)+INDEX(asset_rets_norm,$A23,T$3)</f>
        <v>9.0453717087705665E-3</v>
      </c>
      <c r="U23" s="16" cm="1">
        <f t="array" ref="U23">INDEX(asset_mu,1,U$3)+INDEX(asset_rets_norm,$A23,U$3)</f>
        <v>6.6252629034848756E-2</v>
      </c>
      <c r="V23" s="16" cm="1">
        <f t="array" ref="V23">INDEX(asset_mu,1,V$3)+INDEX(asset_rets_norm,$A23,V$3)</f>
        <v>2.1405620395716566E-3</v>
      </c>
      <c r="W23" s="16" cm="1">
        <f t="array" ref="W23">INDEX(asset_mu,1,W$3)+INDEX(asset_rets_norm,$A23,W$3)</f>
        <v>1.8201731941196544E-3</v>
      </c>
      <c r="X23" s="16" cm="1">
        <f t="array" ref="X23">INDEX(asset_mu,1,X$3)+INDEX(asset_rets_norm,$A23,X$3)</f>
        <v>2.4685435105639307E-3</v>
      </c>
      <c r="Y23" s="16" cm="1">
        <f t="array" ref="Y23">INDEX(asset_mu,1,Y$3)+INDEX(asset_rets_norm,$A23,Y$3)</f>
        <v>1.2376022194711999E-3</v>
      </c>
      <c r="Z23" s="19">
        <v>18</v>
      </c>
      <c r="AA23" s="16" cm="1">
        <f t="array" ref="AA23">INDEX(fx_mu,1,AA$3)+INDEX(fx_rets_norm,$A23,AA$3)</f>
        <v>0</v>
      </c>
      <c r="AB23" s="16" cm="1">
        <f t="array" ref="AB23">INDEX(fx_mu,1,AB$3)+INDEX(fx_rets_norm,$A23,AB$3)</f>
        <v>-1.7889487896637909E-2</v>
      </c>
      <c r="AC23" s="16" cm="1">
        <f t="array" ref="AC23">INDEX(fx_mu,1,AC$3)+INDEX(fx_rets_norm,$A23,AC$3)</f>
        <v>2.7603253332340459E-3</v>
      </c>
      <c r="AD23" s="16" cm="1">
        <f t="array" ref="AD23">INDEX(fx_mu,1,AD$3)+INDEX(fx_rets_norm,$A23,AD$3)</f>
        <v>-1.4012068537937142E-2</v>
      </c>
      <c r="AE23" s="19">
        <v>18</v>
      </c>
      <c r="AF23" s="18" cm="1">
        <f t="array" ref="AF23">(1+B23)*(1+INDEX(fx_rets,$AE23,INDEX(fx_ix,1,AF$3)))-1</f>
        <v>2.240807264787259E-3</v>
      </c>
      <c r="AG23" s="18" cm="1">
        <f t="array" ref="AG23">(1+C23)*(1+INDEX(fx_rets,$AE23,INDEX(fx_ix,1,AG$3)))-1</f>
        <v>2.9755271260814009E-3</v>
      </c>
      <c r="AH23" s="18" cm="1">
        <f t="array" ref="AH23">(1+D23)*(1+INDEX(fx_rets,$AE23,INDEX(fx_ix,1,AH$3)))-1</f>
        <v>3.698221754310671E-3</v>
      </c>
      <c r="AI23" s="18" cm="1">
        <f t="array" ref="AI23">(1+E23)*(1+INDEX(fx_rets,$AE23,INDEX(fx_ix,1,AI$3)))-1</f>
        <v>3.3304823943252071E-3</v>
      </c>
      <c r="AJ23" s="18" cm="1">
        <f t="array" ref="AJ23">(1+F23)*(1+INDEX(fx_rets,$AE23,INDEX(fx_ix,1,AJ$3)))-1</f>
        <v>3.6163913413391757E-3</v>
      </c>
      <c r="AK23" s="18" cm="1">
        <f t="array" ref="AK23">(1+G23)*(1+INDEX(fx_rets,$AE23,INDEX(fx_ix,1,AK$3)))-1</f>
        <v>-1.5901575770383536E-2</v>
      </c>
      <c r="AL23" s="18" cm="1">
        <f t="array" ref="AL23">(1+H23)*(1+INDEX(fx_rets,$AE23,INDEX(fx_ix,1,AL$3)))-1</f>
        <v>-1.4102592417317483E-2</v>
      </c>
      <c r="AM23" s="18" cm="1">
        <f t="array" ref="AM23">(1+I23)*(1+INDEX(fx_rets,$AE23,INDEX(fx_ix,1,AM$3)))-1</f>
        <v>-9.9677900223653637E-3</v>
      </c>
      <c r="AN23" s="18" cm="1">
        <f t="array" ref="AN23">(1+J23)*(1+INDEX(fx_rets,$AE23,INDEX(fx_ix,1,AN$3)))-1</f>
        <v>5.5889688563017792E-3</v>
      </c>
      <c r="AO23" s="18" cm="1">
        <f t="array" ref="AO23">(1+K23)*(1+INDEX(fx_rets,$AE23,INDEX(fx_ix,1,AO$3)))-1</f>
        <v>8.5503185300779272E-3</v>
      </c>
      <c r="AP23" s="18" cm="1">
        <f t="array" ref="AP23">(1+L23)*(1+INDEX(fx_rets,$AE23,INDEX(fx_ix,1,AP$3)))-1</f>
        <v>1.4836972778656365E-2</v>
      </c>
      <c r="AQ23" s="18" cm="1">
        <f t="array" ref="AQ23">(1+M23)*(1+INDEX(fx_rets,$AE23,INDEX(fx_ix,1,AQ$3)))-1</f>
        <v>1.1389470450750894E-2</v>
      </c>
      <c r="AR23" s="18" cm="1">
        <f t="array" ref="AR23">(1+N23)*(1+INDEX(fx_rets,$AE23,INDEX(fx_ix,1,AR$3)))-1</f>
        <v>1.5155648586643977E-2</v>
      </c>
      <c r="AS23" s="18" cm="1">
        <f t="array" ref="AS23">(1+O23)*(1+INDEX(fx_rets,$AE23,INDEX(fx_ix,1,AS$3)))-1</f>
        <v>-1.278692996643549E-2</v>
      </c>
      <c r="AT23" s="18" cm="1">
        <f t="array" ref="AT23">(1+P23)*(1+INDEX(fx_rets,$AE23,INDEX(fx_ix,1,AT$3)))-1</f>
        <v>-1.202224243340555E-2</v>
      </c>
      <c r="AU23" s="18" cm="1">
        <f t="array" ref="AU23">(1+Q23)*(1+INDEX(fx_rets,$AE23,INDEX(fx_ix,1,AU$3)))-1</f>
        <v>-1.1346493393391222E-2</v>
      </c>
      <c r="AV23" s="18" cm="1">
        <f t="array" ref="AV23">(1+R23)*(1+INDEX(fx_rets,$AE23,INDEX(fx_ix,1,AV$3)))-1</f>
        <v>3.0524838844391722E-2</v>
      </c>
      <c r="AW23" s="18" cm="1">
        <f t="array" ref="AW23">(1+S23)*(1+INDEX(fx_rets,$AE23,INDEX(fx_ix,1,AW$3)))-1</f>
        <v>-2.2672966363282865E-2</v>
      </c>
      <c r="AX23" s="18" cm="1">
        <f t="array" ref="AX23">(1+T23)*(1+INDEX(fx_rets,$AE23,INDEX(fx_ix,1,AX$3)))-1</f>
        <v>1.1830665210680769E-2</v>
      </c>
      <c r="AY23" s="18" cm="1">
        <f t="array" ref="AY23">(1+U23)*(1+INDEX(fx_rets,$AE23,INDEX(fx_ix,1,AY$3)))-1</f>
        <v>5.1312224118056804E-2</v>
      </c>
      <c r="AZ23" s="18" cm="1">
        <f t="array" ref="AZ23">(1+V23)*(1+INDEX(fx_rets,$AE23,INDEX(fx_ix,1,AZ$3)))-1</f>
        <v>2.1405620395715808E-3</v>
      </c>
      <c r="BA23" s="18" cm="1">
        <f t="array" ref="BA23">(1+W23)*(1+INDEX(fx_rets,$AE23,INDEX(fx_ix,1,BA$3)))-1</f>
        <v>-1.6101876668844217E-2</v>
      </c>
      <c r="BB23" s="18" cm="1">
        <f t="array" ref="BB23">(1+X23)*(1+INDEX(fx_rets,$AE23,INDEX(fx_ix,1,BB$3)))-1</f>
        <v>5.2356828269863875E-3</v>
      </c>
      <c r="BC23" s="18" cm="1">
        <f t="array" ref="BC23">(1+Y23)*(1+INDEX(fx_rets,$AE23,INDEX(fx_ix,1,BC$3)))-1</f>
        <v>-1.2791807685587964E-2</v>
      </c>
      <c r="BD23" s="19">
        <v>18</v>
      </c>
      <c r="BE23" s="16">
        <f t="shared" si="0"/>
        <v>0</v>
      </c>
      <c r="BF23" s="19">
        <v>18</v>
      </c>
      <c r="BG23" s="18">
        <f t="shared" si="1"/>
        <v>2.240807264787259E-3</v>
      </c>
      <c r="BH23" s="18">
        <f t="shared" si="2"/>
        <v>2.9755271260814009E-3</v>
      </c>
      <c r="BI23" s="18">
        <f t="shared" si="3"/>
        <v>3.698221754310671E-3</v>
      </c>
      <c r="BJ23" s="18">
        <f t="shared" si="4"/>
        <v>3.3304823943252071E-3</v>
      </c>
      <c r="BK23" s="18">
        <f t="shared" si="5"/>
        <v>3.6163913413391757E-3</v>
      </c>
      <c r="BL23" s="18">
        <f t="shared" si="6"/>
        <v>-1.5901575770383536E-2</v>
      </c>
      <c r="BM23" s="18">
        <f t="shared" si="7"/>
        <v>-1.4102592417317483E-2</v>
      </c>
      <c r="BN23" s="18">
        <f t="shared" si="8"/>
        <v>-9.9677900223653637E-3</v>
      </c>
      <c r="BO23" s="18">
        <f t="shared" si="9"/>
        <v>5.5889688563017792E-3</v>
      </c>
      <c r="BP23" s="18">
        <f t="shared" si="10"/>
        <v>8.5503185300779272E-3</v>
      </c>
      <c r="BQ23" s="18">
        <f t="shared" si="11"/>
        <v>1.4836972778656365E-2</v>
      </c>
      <c r="BR23" s="18">
        <f t="shared" si="12"/>
        <v>1.1389470450750894E-2</v>
      </c>
      <c r="BS23" s="18">
        <f t="shared" si="13"/>
        <v>1.5155648586643977E-2</v>
      </c>
      <c r="BT23" s="18">
        <f t="shared" si="14"/>
        <v>-1.278692996643549E-2</v>
      </c>
      <c r="BU23" s="18">
        <f t="shared" si="15"/>
        <v>-1.202224243340555E-2</v>
      </c>
      <c r="BV23" s="18">
        <f t="shared" si="16"/>
        <v>-1.1346493393391222E-2</v>
      </c>
      <c r="BW23" s="18">
        <f t="shared" si="17"/>
        <v>3.0524838844391722E-2</v>
      </c>
      <c r="BX23" s="18">
        <f t="shared" si="18"/>
        <v>-2.2672966363282865E-2</v>
      </c>
      <c r="BY23" s="18">
        <f t="shared" si="19"/>
        <v>1.1830665210680769E-2</v>
      </c>
      <c r="BZ23" s="18">
        <f t="shared" si="20"/>
        <v>5.1312224118056804E-2</v>
      </c>
      <c r="CA23" s="18">
        <f t="shared" si="21"/>
        <v>2.1405620395715808E-3</v>
      </c>
      <c r="CB23" s="18">
        <f t="shared" si="22"/>
        <v>-1.6101876668844217E-2</v>
      </c>
      <c r="CC23" s="18">
        <f t="shared" si="23"/>
        <v>5.2356828269863875E-3</v>
      </c>
      <c r="CD23" s="18">
        <f t="shared" si="24"/>
        <v>-1.2791807685587964E-2</v>
      </c>
      <c r="CE23" s="19">
        <v>18</v>
      </c>
      <c r="CF23" s="18">
        <f t="shared" si="26"/>
        <v>2.9755271260814009E-3</v>
      </c>
      <c r="CG23" s="18">
        <f t="shared" si="26"/>
        <v>2.9755271260814009E-3</v>
      </c>
      <c r="CH23" s="18">
        <f t="shared" si="26"/>
        <v>2.9755271260814009E-3</v>
      </c>
      <c r="CI23" s="18">
        <f t="shared" si="26"/>
        <v>0</v>
      </c>
      <c r="CJ23" s="18">
        <f t="shared" si="26"/>
        <v>0</v>
      </c>
      <c r="CK23" s="24">
        <f t="shared" si="26"/>
        <v>2.9755271260814009E-3</v>
      </c>
      <c r="CL23" s="24">
        <f t="shared" si="26"/>
        <v>0</v>
      </c>
    </row>
    <row r="24" spans="1:90" x14ac:dyDescent="0.2">
      <c r="A24" s="19">
        <v>19</v>
      </c>
      <c r="B24" s="16" cm="1">
        <f t="array" ref="B24">INDEX(asset_mu,1,B$3)+INDEX(asset_rets_norm,$A24,B$3)</f>
        <v>2.2702637398780588E-3</v>
      </c>
      <c r="C24" s="16" cm="1">
        <f t="array" ref="C24">INDEX(asset_mu,1,C$3)+INDEX(asset_rets_norm,$A24,C$3)</f>
        <v>3.7544468478507521E-3</v>
      </c>
      <c r="D24" s="16" cm="1">
        <f t="array" ref="D24">INDEX(asset_mu,1,D$3)+INDEX(asset_rets_norm,$A24,D$3)</f>
        <v>7.007046680900823E-3</v>
      </c>
      <c r="E24" s="16" cm="1">
        <f t="array" ref="E24">INDEX(asset_mu,1,E$3)+INDEX(asset_rets_norm,$A24,E$3)</f>
        <v>5.1180799120623191E-3</v>
      </c>
      <c r="F24" s="16" cm="1">
        <f t="array" ref="F24">INDEX(asset_mu,1,F$3)+INDEX(asset_rets_norm,$A24,F$3)</f>
        <v>8.4592938867218016E-3</v>
      </c>
      <c r="G24" s="16" cm="1">
        <f t="array" ref="G24">INDEX(asset_mu,1,G$3)+INDEX(asset_rets_norm,$A24,G$3)</f>
        <v>2.0867002378721885E-3</v>
      </c>
      <c r="H24" s="16" cm="1">
        <f t="array" ref="H24">INDEX(asset_mu,1,H$3)+INDEX(asset_rets_norm,$A24,H$3)</f>
        <v>2.5026152970997399E-3</v>
      </c>
      <c r="I24" s="16" cm="1">
        <f t="array" ref="I24">INDEX(asset_mu,1,I$3)+INDEX(asset_rets_norm,$A24,I$3)</f>
        <v>2.5451443685479574E-3</v>
      </c>
      <c r="J24" s="16" cm="1">
        <f t="array" ref="J24">INDEX(asset_mu,1,J$3)+INDEX(asset_rets_norm,$A24,J$3)</f>
        <v>2.3695804544232577E-3</v>
      </c>
      <c r="K24" s="16" cm="1">
        <f t="array" ref="K24">INDEX(asset_mu,1,K$3)+INDEX(asset_rets_norm,$A24,K$3)</f>
        <v>4.3329067618709518E-3</v>
      </c>
      <c r="L24" s="16" cm="1">
        <f t="array" ref="L24">INDEX(asset_mu,1,L$3)+INDEX(asset_rets_norm,$A24,L$3)</f>
        <v>7.2292764575679781E-3</v>
      </c>
      <c r="M24" s="16" cm="1">
        <f t="array" ref="M24">INDEX(asset_mu,1,M$3)+INDEX(asset_rets_norm,$A24,M$3)</f>
        <v>1.18717192721292E-2</v>
      </c>
      <c r="N24" s="16" cm="1">
        <f t="array" ref="N24">INDEX(asset_mu,1,N$3)+INDEX(asset_rets_norm,$A24,N$3)</f>
        <v>1.9166971244606874E-2</v>
      </c>
      <c r="O24" s="16" cm="1">
        <f t="array" ref="O24">INDEX(asset_mu,1,O$3)+INDEX(asset_rets_norm,$A24,O$3)</f>
        <v>9.6259451455495853E-4</v>
      </c>
      <c r="P24" s="16" cm="1">
        <f t="array" ref="P24">INDEX(asset_mu,1,P$3)+INDEX(asset_rets_norm,$A24,P$3)</f>
        <v>7.091490045098446E-4</v>
      </c>
      <c r="Q24" s="16" cm="1">
        <f t="array" ref="Q24">INDEX(asset_mu,1,Q$3)+INDEX(asset_rets_norm,$A24,Q$3)</f>
        <v>-9.4654134473686185E-4</v>
      </c>
      <c r="R24" s="16" cm="1">
        <f t="array" ref="R24">INDEX(asset_mu,1,R$3)+INDEX(asset_rets_norm,$A24,R$3)</f>
        <v>1.2388497657450525E-2</v>
      </c>
      <c r="S24" s="16" cm="1">
        <f t="array" ref="S24">INDEX(asset_mu,1,S$3)+INDEX(asset_rets_norm,$A24,S$3)</f>
        <v>3.2276786255067358E-2</v>
      </c>
      <c r="T24" s="16" cm="1">
        <f t="array" ref="T24">INDEX(asset_mu,1,T$3)+INDEX(asset_rets_norm,$A24,T$3)</f>
        <v>3.9051463631140657E-3</v>
      </c>
      <c r="U24" s="16" cm="1">
        <f t="array" ref="U24">INDEX(asset_mu,1,U$3)+INDEX(asset_rets_norm,$A24,U$3)</f>
        <v>0.1117094128542845</v>
      </c>
      <c r="V24" s="16" cm="1">
        <f t="array" ref="V24">INDEX(asset_mu,1,V$3)+INDEX(asset_rets_norm,$A24,V$3)</f>
        <v>2.1405620395716566E-3</v>
      </c>
      <c r="W24" s="16" cm="1">
        <f t="array" ref="W24">INDEX(asset_mu,1,W$3)+INDEX(asset_rets_norm,$A24,W$3)</f>
        <v>1.9012565274529878E-3</v>
      </c>
      <c r="X24" s="16" cm="1">
        <f t="array" ref="X24">INDEX(asset_mu,1,X$3)+INDEX(asset_rets_norm,$A24,X$3)</f>
        <v>2.5645435105639308E-3</v>
      </c>
      <c r="Y24" s="16" cm="1">
        <f t="array" ref="Y24">INDEX(asset_mu,1,Y$3)+INDEX(asset_rets_norm,$A24,Y$3)</f>
        <v>1.2958522194711998E-3</v>
      </c>
      <c r="Z24" s="19">
        <v>19</v>
      </c>
      <c r="AA24" s="16" cm="1">
        <f t="array" ref="AA24">INDEX(fx_mu,1,AA$3)+INDEX(fx_rets_norm,$A24,AA$3)</f>
        <v>0</v>
      </c>
      <c r="AB24" s="16" cm="1">
        <f t="array" ref="AB24">INDEX(fx_mu,1,AB$3)+INDEX(fx_rets_norm,$A24,AB$3)</f>
        <v>2.8085535086265882E-2</v>
      </c>
      <c r="AC24" s="16" cm="1">
        <f t="array" ref="AC24">INDEX(fx_mu,1,AC$3)+INDEX(fx_rets_norm,$A24,AC$3)</f>
        <v>2.253047597774431E-2</v>
      </c>
      <c r="AD24" s="16" cm="1">
        <f t="array" ref="AD24">INDEX(fx_mu,1,AD$3)+INDEX(fx_rets_norm,$A24,AD$3)</f>
        <v>-2.9538931150782113E-2</v>
      </c>
      <c r="AE24" s="19">
        <v>19</v>
      </c>
      <c r="AF24" s="18" cm="1">
        <f t="array" ref="AF24">(1+B24)*(1+INDEX(fx_rets,$AE24,INDEX(fx_ix,1,AF$3)))-1</f>
        <v>2.2702637398781533E-3</v>
      </c>
      <c r="AG24" s="18" cm="1">
        <f t="array" ref="AG24">(1+C24)*(1+INDEX(fx_rets,$AE24,INDEX(fx_ix,1,AG$3)))-1</f>
        <v>3.7544468478507564E-3</v>
      </c>
      <c r="AH24" s="18" cm="1">
        <f t="array" ref="AH24">(1+D24)*(1+INDEX(fx_rets,$AE24,INDEX(fx_ix,1,AH$3)))-1</f>
        <v>7.007046680900908E-3</v>
      </c>
      <c r="AI24" s="18" cm="1">
        <f t="array" ref="AI24">(1+E24)*(1+INDEX(fx_rets,$AE24,INDEX(fx_ix,1,AI$3)))-1</f>
        <v>5.1180799120622567E-3</v>
      </c>
      <c r="AJ24" s="18" cm="1">
        <f t="array" ref="AJ24">(1+F24)*(1+INDEX(fx_rets,$AE24,INDEX(fx_ix,1,AJ$3)))-1</f>
        <v>8.4592938867218415E-3</v>
      </c>
      <c r="AK24" s="18" cm="1">
        <f t="array" ref="AK24">(1+G24)*(1+INDEX(fx_rets,$AE24,INDEX(fx_ix,1,AK$3)))-1</f>
        <v>3.0230841416883258E-2</v>
      </c>
      <c r="AL24" s="18" cm="1">
        <f t="array" ref="AL24">(1+H24)*(1+INDEX(fx_rets,$AE24,INDEX(fx_ix,1,AL$3)))-1</f>
        <v>3.0658437673099614E-2</v>
      </c>
      <c r="AM24" s="18" cm="1">
        <f t="array" ref="AM24">(1+I24)*(1+INDEX(fx_rets,$AE24,INDEX(fx_ix,1,AM$3)))-1</f>
        <v>3.0702161196276334E-2</v>
      </c>
      <c r="AN24" s="18" cm="1">
        <f t="array" ref="AN24">(1+J24)*(1+INDEX(fx_rets,$AE24,INDEX(fx_ix,1,AN$3)))-1</f>
        <v>2.4953444207673314E-2</v>
      </c>
      <c r="AO24" s="18" cm="1">
        <f t="array" ref="AO24">(1+K24)*(1+INDEX(fx_rets,$AE24,INDEX(fx_ix,1,AO$3)))-1</f>
        <v>2.6961005191327381E-2</v>
      </c>
      <c r="AP24" s="18" cm="1">
        <f t="array" ref="AP24">(1+L24)*(1+INDEX(fx_rets,$AE24,INDEX(fx_ix,1,AP$3)))-1</f>
        <v>2.9922631474875949E-2</v>
      </c>
      <c r="AQ24" s="18" cm="1">
        <f t="array" ref="AQ24">(1+M24)*(1+INDEX(fx_rets,$AE24,INDEX(fx_ix,1,AQ$3)))-1</f>
        <v>3.4669670735748559E-2</v>
      </c>
      <c r="AR24" s="18" cm="1">
        <f t="array" ref="AR24">(1+N24)*(1+INDEX(fx_rets,$AE24,INDEX(fx_ix,1,AR$3)))-1</f>
        <v>4.2129288207543913E-2</v>
      </c>
      <c r="AS24" s="18" cm="1">
        <f t="array" ref="AS24">(1+O24)*(1+INDEX(fx_rets,$AE24,INDEX(fx_ix,1,AS$3)))-1</f>
        <v>-2.8604770649318656E-2</v>
      </c>
      <c r="AT24" s="18" cm="1">
        <f t="array" ref="AT24">(1+P24)*(1+INDEX(fx_rets,$AE24,INDEX(fx_ix,1,AT$3)))-1</f>
        <v>-2.8850729649892104E-2</v>
      </c>
      <c r="AU24" s="18" cm="1">
        <f t="array" ref="AU24">(1+Q24)*(1+INDEX(fx_rets,$AE24,INDEX(fx_ix,1,AU$3)))-1</f>
        <v>-3.0457512675905352E-2</v>
      </c>
      <c r="AV24" s="18" cm="1">
        <f t="array" ref="AV24">(1+R24)*(1+INDEX(fx_rets,$AE24,INDEX(fx_ix,1,AV$3)))-1</f>
        <v>1.2388497657450426E-2</v>
      </c>
      <c r="AW24" s="18" cm="1">
        <f t="array" ref="AW24">(1+S24)*(1+INDEX(fx_rets,$AE24,INDEX(fx_ix,1,AW$3)))-1</f>
        <v>6.1268832154171671E-2</v>
      </c>
      <c r="AX24" s="18" cm="1">
        <f t="array" ref="AX24">(1+T24)*(1+INDEX(fx_rets,$AE24,INDEX(fx_ix,1,AX$3)))-1</f>
        <v>2.652360714718216E-2</v>
      </c>
      <c r="AY24" s="18" cm="1">
        <f t="array" ref="AY24">(1+U24)*(1+INDEX(fx_rets,$AE24,INDEX(fx_ix,1,AY$3)))-1</f>
        <v>7.8870705048305512E-2</v>
      </c>
      <c r="AZ24" s="18" cm="1">
        <f t="array" ref="AZ24">(1+V24)*(1+INDEX(fx_rets,$AE24,INDEX(fx_ix,1,AZ$3)))-1</f>
        <v>2.1405620395715808E-3</v>
      </c>
      <c r="BA24" s="18" cm="1">
        <f t="array" ref="BA24">(1+W24)*(1+INDEX(fx_rets,$AE24,INDEX(fx_ix,1,BA$3)))-1</f>
        <v>3.0040189420628582E-2</v>
      </c>
      <c r="BB24" s="18" cm="1">
        <f t="array" ref="BB24">(1+X24)*(1+INDEX(fx_rets,$AE24,INDEX(fx_ix,1,BB$3)))-1</f>
        <v>2.5152799874266885E-2</v>
      </c>
      <c r="BC24" s="18" cm="1">
        <f t="array" ref="BC24">(1+Y24)*(1+INDEX(fx_rets,$AE24,INDEX(fx_ix,1,BC$3)))-1</f>
        <v>-2.8281357020803366E-2</v>
      </c>
      <c r="BD24" s="19">
        <v>19</v>
      </c>
      <c r="BE24" s="16">
        <f t="shared" si="0"/>
        <v>0</v>
      </c>
      <c r="BF24" s="19">
        <v>19</v>
      </c>
      <c r="BG24" s="18">
        <f t="shared" si="1"/>
        <v>2.2702637398781533E-3</v>
      </c>
      <c r="BH24" s="18">
        <f t="shared" si="2"/>
        <v>3.7544468478507564E-3</v>
      </c>
      <c r="BI24" s="18">
        <f t="shared" si="3"/>
        <v>7.007046680900908E-3</v>
      </c>
      <c r="BJ24" s="18">
        <f t="shared" si="4"/>
        <v>5.1180799120622567E-3</v>
      </c>
      <c r="BK24" s="18">
        <f t="shared" si="5"/>
        <v>8.4592938867218415E-3</v>
      </c>
      <c r="BL24" s="18">
        <f t="shared" si="6"/>
        <v>3.0230841416883258E-2</v>
      </c>
      <c r="BM24" s="18">
        <f t="shared" si="7"/>
        <v>3.0658437673099614E-2</v>
      </c>
      <c r="BN24" s="18">
        <f t="shared" si="8"/>
        <v>3.0702161196276334E-2</v>
      </c>
      <c r="BO24" s="18">
        <f t="shared" si="9"/>
        <v>2.4953444207673314E-2</v>
      </c>
      <c r="BP24" s="18">
        <f t="shared" si="10"/>
        <v>2.6961005191327381E-2</v>
      </c>
      <c r="BQ24" s="18">
        <f t="shared" si="11"/>
        <v>2.9922631474875949E-2</v>
      </c>
      <c r="BR24" s="18">
        <f t="shared" si="12"/>
        <v>3.4669670735748559E-2</v>
      </c>
      <c r="BS24" s="18">
        <f t="shared" si="13"/>
        <v>4.2129288207543913E-2</v>
      </c>
      <c r="BT24" s="18">
        <f t="shared" si="14"/>
        <v>-2.8604770649318656E-2</v>
      </c>
      <c r="BU24" s="18">
        <f t="shared" si="15"/>
        <v>-2.8850729649892104E-2</v>
      </c>
      <c r="BV24" s="18">
        <f t="shared" si="16"/>
        <v>-3.0457512675905352E-2</v>
      </c>
      <c r="BW24" s="18">
        <f t="shared" si="17"/>
        <v>1.2388497657450426E-2</v>
      </c>
      <c r="BX24" s="18">
        <f t="shared" si="18"/>
        <v>6.1268832154171671E-2</v>
      </c>
      <c r="BY24" s="18">
        <f t="shared" si="19"/>
        <v>2.652360714718216E-2</v>
      </c>
      <c r="BZ24" s="18">
        <f t="shared" si="20"/>
        <v>7.8870705048305512E-2</v>
      </c>
      <c r="CA24" s="18">
        <f t="shared" si="21"/>
        <v>2.1405620395715808E-3</v>
      </c>
      <c r="CB24" s="18">
        <f t="shared" si="22"/>
        <v>3.0040189420628582E-2</v>
      </c>
      <c r="CC24" s="18">
        <f t="shared" si="23"/>
        <v>2.5152799874266885E-2</v>
      </c>
      <c r="CD24" s="18">
        <f t="shared" si="24"/>
        <v>-2.8281357020803366E-2</v>
      </c>
      <c r="CE24" s="19">
        <v>19</v>
      </c>
      <c r="CF24" s="18">
        <f t="shared" si="26"/>
        <v>3.7544468478507564E-3</v>
      </c>
      <c r="CG24" s="18">
        <f t="shared" si="26"/>
        <v>3.7544468478507564E-3</v>
      </c>
      <c r="CH24" s="18">
        <f t="shared" si="26"/>
        <v>3.7544468478507564E-3</v>
      </c>
      <c r="CI24" s="18">
        <f t="shared" si="26"/>
        <v>0</v>
      </c>
      <c r="CJ24" s="18">
        <f t="shared" si="26"/>
        <v>0</v>
      </c>
      <c r="CK24" s="24">
        <f t="shared" si="26"/>
        <v>3.7544468478507564E-3</v>
      </c>
      <c r="CL24" s="24">
        <f t="shared" si="26"/>
        <v>0</v>
      </c>
    </row>
    <row r="25" spans="1:90" x14ac:dyDescent="0.2">
      <c r="A25" s="19">
        <v>20</v>
      </c>
      <c r="B25" s="16" cm="1">
        <f t="array" ref="B25">INDEX(asset_mu,1,B$3)+INDEX(asset_rets_norm,$A25,B$3)</f>
        <v>2.0538641404853784E-3</v>
      </c>
      <c r="C25" s="16" cm="1">
        <f t="array" ref="C25">INDEX(asset_mu,1,C$3)+INDEX(asset_rets_norm,$A25,C$3)</f>
        <v>1.3080703937623462E-3</v>
      </c>
      <c r="D25" s="16" cm="1">
        <f t="array" ref="D25">INDEX(asset_mu,1,D$3)+INDEX(asset_rets_norm,$A25,D$3)</f>
        <v>-6.9583702895309203E-3</v>
      </c>
      <c r="E25" s="16" cm="1">
        <f t="array" ref="E25">INDEX(asset_mu,1,E$3)+INDEX(asset_rets_norm,$A25,E$3)</f>
        <v>8.5555677448640594E-4</v>
      </c>
      <c r="F25" s="16" cm="1">
        <f t="array" ref="F25">INDEX(asset_mu,1,F$3)+INDEX(asset_rets_norm,$A25,F$3)</f>
        <v>-6.9966064822812157E-3</v>
      </c>
      <c r="G25" s="16" cm="1">
        <f t="array" ref="G25">INDEX(asset_mu,1,G$3)+INDEX(asset_rets_norm,$A25,G$3)</f>
        <v>1.9754469698074735E-3</v>
      </c>
      <c r="H25" s="16" cm="1">
        <f t="array" ref="H25">INDEX(asset_mu,1,H$3)+INDEX(asset_rets_norm,$A25,H$3)</f>
        <v>1.8176920301793613E-3</v>
      </c>
      <c r="I25" s="16" cm="1">
        <f t="array" ref="I25">INDEX(asset_mu,1,I$3)+INDEX(asset_rets_norm,$A25,I$3)</f>
        <v>-1.4734533798009385E-3</v>
      </c>
      <c r="J25" s="16" cm="1">
        <f t="array" ref="J25">INDEX(asset_mu,1,J$3)+INDEX(asset_rets_norm,$A25,J$3)</f>
        <v>1.5522481274885523E-3</v>
      </c>
      <c r="K25" s="16" cm="1">
        <f t="array" ref="K25">INDEX(asset_mu,1,K$3)+INDEX(asset_rets_norm,$A25,K$3)</f>
        <v>1.6871712317550183E-3</v>
      </c>
      <c r="L25" s="16" cm="1">
        <f t="array" ref="L25">INDEX(asset_mu,1,L$3)+INDEX(asset_rets_norm,$A25,L$3)</f>
        <v>-2.1825952143325177E-3</v>
      </c>
      <c r="M25" s="16" cm="1">
        <f t="array" ref="M25">INDEX(asset_mu,1,M$3)+INDEX(asset_rets_norm,$A25,M$3)</f>
        <v>3.7430419091253773E-3</v>
      </c>
      <c r="N25" s="16" cm="1">
        <f t="array" ref="N25">INDEX(asset_mu,1,N$3)+INDEX(asset_rets_norm,$A25,N$3)</f>
        <v>1.6492607269338374E-3</v>
      </c>
      <c r="O25" s="16" cm="1">
        <f t="array" ref="O25">INDEX(asset_mu,1,O$3)+INDEX(asset_rets_norm,$A25,O$3)</f>
        <v>1.1653164131665494E-3</v>
      </c>
      <c r="P25" s="16" cm="1">
        <f t="array" ref="P25">INDEX(asset_mu,1,P$3)+INDEX(asset_rets_norm,$A25,P$3)</f>
        <v>1.863269296944957E-3</v>
      </c>
      <c r="Q25" s="16" cm="1">
        <f t="array" ref="Q25">INDEX(asset_mu,1,Q$3)+INDEX(asset_rets_norm,$A25,Q$3)</f>
        <v>7.2843302906251423E-4</v>
      </c>
      <c r="R25" s="16" cm="1">
        <f t="array" ref="R25">INDEX(asset_mu,1,R$3)+INDEX(asset_rets_norm,$A25,R$3)</f>
        <v>1.6081133340626871E-2</v>
      </c>
      <c r="S25" s="16" cm="1">
        <f t="array" ref="S25">INDEX(asset_mu,1,S$3)+INDEX(asset_rets_norm,$A25,S$3)</f>
        <v>2.0001765710243036E-2</v>
      </c>
      <c r="T25" s="16" cm="1">
        <f t="array" ref="T25">INDEX(asset_mu,1,T$3)+INDEX(asset_rets_norm,$A25,T$3)</f>
        <v>2.4828132495224586E-2</v>
      </c>
      <c r="U25" s="16" cm="1">
        <f t="array" ref="U25">INDEX(asset_mu,1,U$3)+INDEX(asset_rets_norm,$A25,U$3)</f>
        <v>-1.2517922329890338E-2</v>
      </c>
      <c r="V25" s="16" cm="1">
        <f t="array" ref="V25">INDEX(asset_mu,1,V$3)+INDEX(asset_rets_norm,$A25,V$3)</f>
        <v>2.1359787062383232E-3</v>
      </c>
      <c r="W25" s="16" cm="1">
        <f t="array" ref="W25">INDEX(asset_mu,1,W$3)+INDEX(asset_rets_norm,$A25,W$3)</f>
        <v>1.8999231941196544E-3</v>
      </c>
      <c r="X25" s="16" cm="1">
        <f t="array" ref="X25">INDEX(asset_mu,1,X$3)+INDEX(asset_rets_norm,$A25,X$3)</f>
        <v>2.5548768438972643E-3</v>
      </c>
      <c r="Y25" s="16" cm="1">
        <f t="array" ref="Y25">INDEX(asset_mu,1,Y$3)+INDEX(asset_rets_norm,$A25,Y$3)</f>
        <v>1.3446022194711998E-3</v>
      </c>
      <c r="Z25" s="19">
        <v>20</v>
      </c>
      <c r="AA25" s="16" cm="1">
        <f t="array" ref="AA25">INDEX(fx_mu,1,AA$3)+INDEX(fx_rets_norm,$A25,AA$3)</f>
        <v>0</v>
      </c>
      <c r="AB25" s="16" cm="1">
        <f t="array" ref="AB25">INDEX(fx_mu,1,AB$3)+INDEX(fx_rets_norm,$A25,AB$3)</f>
        <v>-1.2301650314984421E-2</v>
      </c>
      <c r="AC25" s="16" cm="1">
        <f t="array" ref="AC25">INDEX(fx_mu,1,AC$3)+INDEX(fx_rets_norm,$A25,AC$3)</f>
        <v>-2.0647164002595766E-2</v>
      </c>
      <c r="AD25" s="16" cm="1">
        <f t="array" ref="AD25">INDEX(fx_mu,1,AD$3)+INDEX(fx_rets_norm,$A25,AD$3)</f>
        <v>-2.6259333261243981E-2</v>
      </c>
      <c r="AE25" s="19">
        <v>20</v>
      </c>
      <c r="AF25" s="18" cm="1">
        <f t="array" ref="AF25">(1+B25)*(1+INDEX(fx_rets,$AE25,INDEX(fx_ix,1,AF$3)))-1</f>
        <v>2.0538641404854729E-3</v>
      </c>
      <c r="AG25" s="18" cm="1">
        <f t="array" ref="AG25">(1+C25)*(1+INDEX(fx_rets,$AE25,INDEX(fx_ix,1,AG$3)))-1</f>
        <v>1.3080703937622395E-3</v>
      </c>
      <c r="AH25" s="18" cm="1">
        <f t="array" ref="AH25">(1+D25)*(1+INDEX(fx_rets,$AE25,INDEX(fx_ix,1,AH$3)))-1</f>
        <v>-6.9583702895309463E-3</v>
      </c>
      <c r="AI25" s="18" cm="1">
        <f t="array" ref="AI25">(1+E25)*(1+INDEX(fx_rets,$AE25,INDEX(fx_ix,1,AI$3)))-1</f>
        <v>8.5555677448634349E-4</v>
      </c>
      <c r="AJ25" s="18" cm="1">
        <f t="array" ref="AJ25">(1+F25)*(1+INDEX(fx_rets,$AE25,INDEX(fx_ix,1,AJ$3)))-1</f>
        <v>-6.9966064822811758E-3</v>
      </c>
      <c r="AK25" s="18" cm="1">
        <f t="array" ref="AK25">(1+G25)*(1+INDEX(fx_rets,$AE25,INDEX(fx_ix,1,AK$3)))-1</f>
        <v>-1.0350504603015342E-2</v>
      </c>
      <c r="AL25" s="18" cm="1">
        <f t="array" ref="AL25">(1+H25)*(1+INDEX(fx_rets,$AE25,INDEX(fx_ix,1,AL$3)))-1</f>
        <v>-1.0506318896540634E-2</v>
      </c>
      <c r="AM25" s="18" cm="1">
        <f t="array" ref="AM25">(1+I25)*(1+INDEX(fx_rets,$AE25,INDEX(fx_ix,1,AM$3)))-1</f>
        <v>-1.3756977786551716E-2</v>
      </c>
      <c r="AN25" s="18" cm="1">
        <f t="array" ref="AN25">(1+J25)*(1+INDEX(fx_rets,$AE25,INDEX(fx_ix,1,AN$3)))-1</f>
        <v>-1.9126965396768281E-2</v>
      </c>
      <c r="AO25" s="18" cm="1">
        <f t="array" ref="AO25">(1+K25)*(1+INDEX(fx_rets,$AE25,INDEX(fx_ix,1,AO$3)))-1</f>
        <v>-1.8994828071963288E-2</v>
      </c>
      <c r="AP25" s="18" cm="1">
        <f t="array" ref="AP25">(1+L25)*(1+INDEX(fx_rets,$AE25,INDEX(fx_ix,1,AP$3)))-1</f>
        <v>-2.2784694815586759E-2</v>
      </c>
      <c r="AQ25" s="18" cm="1">
        <f t="array" ref="AQ25">(1+M25)*(1+INDEX(fx_rets,$AE25,INDEX(fx_ix,1,AQ$3)))-1</f>
        <v>-1.6981405293636787E-2</v>
      </c>
      <c r="AR25" s="18" cm="1">
        <f t="array" ref="AR25">(1+N25)*(1+INDEX(fx_rets,$AE25,INDEX(fx_ix,1,AR$3)))-1</f>
        <v>-1.9031955832374048E-2</v>
      </c>
      <c r="AS25" s="18" cm="1">
        <f t="array" ref="AS25">(1+O25)*(1+INDEX(fx_rets,$AE25,INDEX(fx_ix,1,AS$3)))-1</f>
        <v>-2.5124617280125494E-2</v>
      </c>
      <c r="AT25" s="18" cm="1">
        <f t="array" ref="AT25">(1+P25)*(1+INDEX(fx_rets,$AE25,INDEX(fx_ix,1,AT$3)))-1</f>
        <v>-2.4444992173722979E-2</v>
      </c>
      <c r="AU25" s="18" cm="1">
        <f t="array" ref="AU25">(1+Q25)*(1+INDEX(fx_rets,$AE25,INDEX(fx_ix,1,AU$3)))-1</f>
        <v>-2.5550028397850144E-2</v>
      </c>
      <c r="AV25" s="18" cm="1">
        <f t="array" ref="AV25">(1+R25)*(1+INDEX(fx_rets,$AE25,INDEX(fx_ix,1,AV$3)))-1</f>
        <v>1.6081133340626774E-2</v>
      </c>
      <c r="AW25" s="18" cm="1">
        <f t="array" ref="AW25">(1+S25)*(1+INDEX(fx_rets,$AE25,INDEX(fx_ix,1,AW$3)))-1</f>
        <v>7.4540606678088484E-3</v>
      </c>
      <c r="AX25" s="18" cm="1">
        <f t="array" ref="AX25">(1+T25)*(1+INDEX(fx_rets,$AE25,INDEX(fx_ix,1,AX$3)))-1</f>
        <v>3.6683379691218043E-3</v>
      </c>
      <c r="AY25" s="18" cm="1">
        <f t="array" ref="AY25">(1+U25)*(1+INDEX(fx_rets,$AE25,INDEX(fx_ix,1,AY$3)))-1</f>
        <v>-3.8448543296935367E-2</v>
      </c>
      <c r="AZ25" s="18" cm="1">
        <f t="array" ref="AZ25">(1+V25)*(1+INDEX(fx_rets,$AE25,INDEX(fx_ix,1,AZ$3)))-1</f>
        <v>2.1359787062382729E-3</v>
      </c>
      <c r="BA25" s="18" cm="1">
        <f t="array" ref="BA25">(1+W25)*(1+INDEX(fx_rets,$AE25,INDEX(fx_ix,1,BA$3)))-1</f>
        <v>-1.0425099311624164E-2</v>
      </c>
      <c r="BB25" s="18" cm="1">
        <f t="array" ref="BB25">(1+X25)*(1+INDEX(fx_rets,$AE25,INDEX(fx_ix,1,BB$3)))-1</f>
        <v>-1.814503811990098E-2</v>
      </c>
      <c r="BC25" s="18" cm="1">
        <f t="array" ref="BC25">(1+Y25)*(1+INDEX(fx_rets,$AE25,INDEX(fx_ix,1,BC$3)))-1</f>
        <v>-2.4950039399557644E-2</v>
      </c>
      <c r="BD25" s="19">
        <v>20</v>
      </c>
      <c r="BE25" s="16">
        <f t="shared" si="0"/>
        <v>0</v>
      </c>
      <c r="BF25" s="19">
        <v>20</v>
      </c>
      <c r="BG25" s="18">
        <f t="shared" si="1"/>
        <v>2.0538641404854729E-3</v>
      </c>
      <c r="BH25" s="18">
        <f t="shared" si="2"/>
        <v>1.3080703937622395E-3</v>
      </c>
      <c r="BI25" s="18">
        <f t="shared" si="3"/>
        <v>-6.9583702895309463E-3</v>
      </c>
      <c r="BJ25" s="18">
        <f t="shared" si="4"/>
        <v>8.5555677448634349E-4</v>
      </c>
      <c r="BK25" s="18">
        <f t="shared" si="5"/>
        <v>-6.9966064822811758E-3</v>
      </c>
      <c r="BL25" s="18">
        <f t="shared" si="6"/>
        <v>-1.0350504603015342E-2</v>
      </c>
      <c r="BM25" s="18">
        <f t="shared" si="7"/>
        <v>-1.0506318896540634E-2</v>
      </c>
      <c r="BN25" s="18">
        <f t="shared" si="8"/>
        <v>-1.3756977786551716E-2</v>
      </c>
      <c r="BO25" s="18">
        <f t="shared" si="9"/>
        <v>-1.9126965396768281E-2</v>
      </c>
      <c r="BP25" s="18">
        <f t="shared" si="10"/>
        <v>-1.8994828071963288E-2</v>
      </c>
      <c r="BQ25" s="18">
        <f t="shared" si="11"/>
        <v>-2.2784694815586759E-2</v>
      </c>
      <c r="BR25" s="18">
        <f t="shared" si="12"/>
        <v>-1.6981405293636787E-2</v>
      </c>
      <c r="BS25" s="18">
        <f t="shared" si="13"/>
        <v>-1.9031955832374048E-2</v>
      </c>
      <c r="BT25" s="18">
        <f t="shared" si="14"/>
        <v>-2.5124617280125494E-2</v>
      </c>
      <c r="BU25" s="18">
        <f t="shared" si="15"/>
        <v>-2.4444992173722979E-2</v>
      </c>
      <c r="BV25" s="18">
        <f t="shared" si="16"/>
        <v>-2.5550028397850144E-2</v>
      </c>
      <c r="BW25" s="18">
        <f t="shared" si="17"/>
        <v>1.6081133340626774E-2</v>
      </c>
      <c r="BX25" s="18">
        <f t="shared" si="18"/>
        <v>7.4540606678088484E-3</v>
      </c>
      <c r="BY25" s="18">
        <f t="shared" si="19"/>
        <v>3.6683379691218043E-3</v>
      </c>
      <c r="BZ25" s="18">
        <f t="shared" si="20"/>
        <v>-3.8448543296935367E-2</v>
      </c>
      <c r="CA25" s="18">
        <f t="shared" si="21"/>
        <v>2.1359787062382729E-3</v>
      </c>
      <c r="CB25" s="18">
        <f t="shared" si="22"/>
        <v>-1.0425099311624164E-2</v>
      </c>
      <c r="CC25" s="18">
        <f t="shared" si="23"/>
        <v>-1.814503811990098E-2</v>
      </c>
      <c r="CD25" s="18">
        <f t="shared" si="24"/>
        <v>-2.4950039399557644E-2</v>
      </c>
      <c r="CE25" s="19">
        <v>20</v>
      </c>
      <c r="CF25" s="18">
        <f t="shared" si="26"/>
        <v>1.3080703937622395E-3</v>
      </c>
      <c r="CG25" s="18">
        <f t="shared" si="26"/>
        <v>1.3080703937622395E-3</v>
      </c>
      <c r="CH25" s="18">
        <f t="shared" si="26"/>
        <v>1.3080703937622395E-3</v>
      </c>
      <c r="CI25" s="18">
        <f t="shared" si="26"/>
        <v>0</v>
      </c>
      <c r="CJ25" s="18">
        <f t="shared" si="26"/>
        <v>0</v>
      </c>
      <c r="CK25" s="24">
        <f t="shared" si="26"/>
        <v>1.3080703937622395E-3</v>
      </c>
      <c r="CL25" s="24">
        <f t="shared" si="26"/>
        <v>0</v>
      </c>
    </row>
    <row r="26" spans="1:90" x14ac:dyDescent="0.2">
      <c r="A26" s="19">
        <v>21</v>
      </c>
      <c r="B26" s="16" cm="1">
        <f t="array" ref="B26">INDEX(asset_mu,1,B$3)+INDEX(asset_rets_norm,$A26,B$3)</f>
        <v>2.0981110336649898E-3</v>
      </c>
      <c r="C26" s="16" cm="1">
        <f t="array" ref="C26">INDEX(asset_mu,1,C$3)+INDEX(asset_rets_norm,$A26,C$3)</f>
        <v>2.0324821923387538E-3</v>
      </c>
      <c r="D26" s="16" cm="1">
        <f t="array" ref="D26">INDEX(asset_mu,1,D$3)+INDEX(asset_rets_norm,$A26,D$3)</f>
        <v>-5.3154525250461455E-3</v>
      </c>
      <c r="E26" s="16" cm="1">
        <f t="array" ref="E26">INDEX(asset_mu,1,E$3)+INDEX(asset_rets_norm,$A26,E$3)</f>
        <v>-2.0560135829498713E-3</v>
      </c>
      <c r="F26" s="16" cm="1">
        <f t="array" ref="F26">INDEX(asset_mu,1,F$3)+INDEX(asset_rets_norm,$A26,F$3)</f>
        <v>-1.4717799813848281E-2</v>
      </c>
      <c r="G26" s="16" cm="1">
        <f t="array" ref="G26">INDEX(asset_mu,1,G$3)+INDEX(asset_rets_norm,$A26,G$3)</f>
        <v>2.0519250831619014E-3</v>
      </c>
      <c r="H26" s="16" cm="1">
        <f t="array" ref="H26">INDEX(asset_mu,1,H$3)+INDEX(asset_rets_norm,$A26,H$3)</f>
        <v>1.2762489682306625E-3</v>
      </c>
      <c r="I26" s="16" cm="1">
        <f t="array" ref="I26">INDEX(asset_mu,1,I$3)+INDEX(asset_rets_norm,$A26,I$3)</f>
        <v>-2.9285309943349446E-3</v>
      </c>
      <c r="J26" s="16" cm="1">
        <f t="array" ref="J26">INDEX(asset_mu,1,J$3)+INDEX(asset_rets_norm,$A26,J$3)</f>
        <v>2.8961137625778109E-3</v>
      </c>
      <c r="K26" s="16" cm="1">
        <f t="array" ref="K26">INDEX(asset_mu,1,K$3)+INDEX(asset_rets_norm,$A26,K$3)</f>
        <v>3.6781853215850637E-3</v>
      </c>
      <c r="L26" s="16" cm="1">
        <f t="array" ref="L26">INDEX(asset_mu,1,L$3)+INDEX(asset_rets_norm,$A26,L$3)</f>
        <v>-3.4191095840455776E-3</v>
      </c>
      <c r="M26" s="16" cm="1">
        <f t="array" ref="M26">INDEX(asset_mu,1,M$3)+INDEX(asset_rets_norm,$A26,M$3)</f>
        <v>-5.1249719815231291E-3</v>
      </c>
      <c r="N26" s="16" cm="1">
        <f t="array" ref="N26">INDEX(asset_mu,1,N$3)+INDEX(asset_rets_norm,$A26,N$3)</f>
        <v>-1.5134404421169752E-2</v>
      </c>
      <c r="O26" s="16" cm="1">
        <f t="array" ref="O26">INDEX(asset_mu,1,O$3)+INDEX(asset_rets_norm,$A26,O$3)</f>
        <v>1.2425468335638611E-3</v>
      </c>
      <c r="P26" s="16" cm="1">
        <f t="array" ref="P26">INDEX(asset_mu,1,P$3)+INDEX(asset_rets_norm,$A26,P$3)</f>
        <v>2.4722519079603423E-3</v>
      </c>
      <c r="Q26" s="16" cm="1">
        <f t="array" ref="Q26">INDEX(asset_mu,1,Q$3)+INDEX(asset_rets_norm,$A26,Q$3)</f>
        <v>5.5309122039756799E-3</v>
      </c>
      <c r="R26" s="16" cm="1">
        <f t="array" ref="R26">INDEX(asset_mu,1,R$3)+INDEX(asset_rets_norm,$A26,R$3)</f>
        <v>-2.042719823953322E-2</v>
      </c>
      <c r="S26" s="16" cm="1">
        <f t="array" ref="S26">INDEX(asset_mu,1,S$3)+INDEX(asset_rets_norm,$A26,S$3)</f>
        <v>-6.15666195444734E-2</v>
      </c>
      <c r="T26" s="16" cm="1">
        <f t="array" ref="T26">INDEX(asset_mu,1,T$3)+INDEX(asset_rets_norm,$A26,T$3)</f>
        <v>-5.4804546918595209E-2</v>
      </c>
      <c r="U26" s="16" cm="1">
        <f t="array" ref="U26">INDEX(asset_mu,1,U$3)+INDEX(asset_rets_norm,$A26,U$3)</f>
        <v>-1.3348263459701401E-2</v>
      </c>
      <c r="V26" s="16" cm="1">
        <f t="array" ref="V26">INDEX(asset_mu,1,V$3)+INDEX(asset_rets_norm,$A26,V$3)</f>
        <v>2.1327120395716569E-3</v>
      </c>
      <c r="W26" s="16" cm="1">
        <f t="array" ref="W26">INDEX(asset_mu,1,W$3)+INDEX(asset_rets_norm,$A26,W$3)</f>
        <v>1.9379231941196544E-3</v>
      </c>
      <c r="X26" s="16" cm="1">
        <f t="array" ref="X26">INDEX(asset_mu,1,X$3)+INDEX(asset_rets_norm,$A26,X$3)</f>
        <v>2.5669601772305975E-3</v>
      </c>
      <c r="Y26" s="16" cm="1">
        <f t="array" ref="Y26">INDEX(asset_mu,1,Y$3)+INDEX(asset_rets_norm,$A26,Y$3)</f>
        <v>1.3699355528045331E-3</v>
      </c>
      <c r="Z26" s="19">
        <v>21</v>
      </c>
      <c r="AA26" s="16" cm="1">
        <f t="array" ref="AA26">INDEX(fx_mu,1,AA$3)+INDEX(fx_rets_norm,$A26,AA$3)</f>
        <v>0</v>
      </c>
      <c r="AB26" s="16" cm="1">
        <f t="array" ref="AB26">INDEX(fx_mu,1,AB$3)+INDEX(fx_rets_norm,$A26,AB$3)</f>
        <v>1.6061186476272785E-3</v>
      </c>
      <c r="AC26" s="16" cm="1">
        <f t="array" ref="AC26">INDEX(fx_mu,1,AC$3)+INDEX(fx_rets_norm,$A26,AC$3)</f>
        <v>1.3932377088726054E-3</v>
      </c>
      <c r="AD26" s="16" cm="1">
        <f t="array" ref="AD26">INDEX(fx_mu,1,AD$3)+INDEX(fx_rets_norm,$A26,AD$3)</f>
        <v>1.6819908797866087E-2</v>
      </c>
      <c r="AE26" s="19">
        <v>21</v>
      </c>
      <c r="AF26" s="18" cm="1">
        <f t="array" ref="AF26">(1+B26)*(1+INDEX(fx_rets,$AE26,INDEX(fx_ix,1,AF$3)))-1</f>
        <v>2.0981110336650843E-3</v>
      </c>
      <c r="AG26" s="18" cm="1">
        <f t="array" ref="AG26">(1+C26)*(1+INDEX(fx_rets,$AE26,INDEX(fx_ix,1,AG$3)))-1</f>
        <v>2.0324821923387582E-3</v>
      </c>
      <c r="AH26" s="18" cm="1">
        <f t="array" ref="AH26">(1+D26)*(1+INDEX(fx_rets,$AE26,INDEX(fx_ix,1,AH$3)))-1</f>
        <v>-5.3154525250461715E-3</v>
      </c>
      <c r="AI26" s="18" cm="1">
        <f t="array" ref="AI26">(1+E26)*(1+INDEX(fx_rets,$AE26,INDEX(fx_ix,1,AI$3)))-1</f>
        <v>-2.0560135829498227E-3</v>
      </c>
      <c r="AJ26" s="18" cm="1">
        <f t="array" ref="AJ26">(1+F26)*(1+INDEX(fx_rets,$AE26,INDEX(fx_ix,1,AJ$3)))-1</f>
        <v>-1.4717799813848242E-2</v>
      </c>
      <c r="AK26" s="18" cm="1">
        <f t="array" ref="AK26">(1+G26)*(1+INDEX(fx_rets,$AE26,INDEX(fx_ix,1,AK$3)))-1</f>
        <v>3.6613393659288285E-3</v>
      </c>
      <c r="AL26" s="18" cm="1">
        <f t="array" ref="AL26">(1+H26)*(1+INDEX(fx_rets,$AE26,INDEX(fx_ix,1,AL$3)))-1</f>
        <v>2.884417423124841E-3</v>
      </c>
      <c r="AM26" s="18" cm="1">
        <f t="array" ref="AM26">(1+I26)*(1+INDEX(fx_rets,$AE26,INDEX(fx_ix,1,AM$3)))-1</f>
        <v>-1.3271159149478295E-3</v>
      </c>
      <c r="AN26" s="18" cm="1">
        <f t="array" ref="AN26">(1+J26)*(1+INDEX(fx_rets,$AE26,INDEX(fx_ix,1,AN$3)))-1</f>
        <v>4.2933864463536864E-3</v>
      </c>
      <c r="AO26" s="18" cm="1">
        <f t="array" ref="AO26">(1+K26)*(1+INDEX(fx_rets,$AE26,INDEX(fx_ix,1,AO$3)))-1</f>
        <v>5.0765476169478685E-3</v>
      </c>
      <c r="AP26" s="18" cm="1">
        <f t="array" ref="AP26">(1+L26)*(1+INDEX(fx_rets,$AE26,INDEX(fx_ix,1,AP$3)))-1</f>
        <v>-2.0306355075763172E-3</v>
      </c>
      <c r="AQ26" s="18" cm="1">
        <f t="array" ref="AQ26">(1+M26)*(1+INDEX(fx_rets,$AE26,INDEX(fx_ix,1,AQ$3)))-1</f>
        <v>-3.7388745768721643E-3</v>
      </c>
      <c r="AR26" s="18" cm="1">
        <f t="array" ref="AR26">(1+N26)*(1+INDEX(fx_rets,$AE26,INDEX(fx_ix,1,AR$3)))-1</f>
        <v>-1.3762252535238106E-2</v>
      </c>
      <c r="AS26" s="18" cm="1">
        <f t="array" ref="AS26">(1+O26)*(1+INDEX(fx_rets,$AE26,INDEX(fx_ix,1,AS$3)))-1</f>
        <v>1.8083355155847469E-2</v>
      </c>
      <c r="AT26" s="18" cm="1">
        <f t="array" ref="AT26">(1+P26)*(1+INDEX(fx_rets,$AE26,INDEX(fx_ix,1,AT$3)))-1</f>
        <v>1.9333743757443456E-2</v>
      </c>
      <c r="AU26" s="18" cm="1">
        <f t="array" ref="AU26">(1+Q26)*(1+INDEX(fx_rets,$AE26,INDEX(fx_ix,1,AU$3)))-1</f>
        <v>2.2443850440681645E-2</v>
      </c>
      <c r="AV26" s="18" cm="1">
        <f t="array" ref="AV26">(1+R26)*(1+INDEX(fx_rets,$AE26,INDEX(fx_ix,1,AV$3)))-1</f>
        <v>-2.0427198239533206E-2</v>
      </c>
      <c r="AW26" s="18" cm="1">
        <f t="array" ref="AW26">(1+S26)*(1+INDEX(fx_rets,$AE26,INDEX(fx_ix,1,AW$3)))-1</f>
        <v>-6.0059384192567844E-2</v>
      </c>
      <c r="AX26" s="18" cm="1">
        <f t="array" ref="AX26">(1+T26)*(1+INDEX(fx_rets,$AE26,INDEX(fx_ix,1,AX$3)))-1</f>
        <v>-5.348766497110724E-2</v>
      </c>
      <c r="AY26" s="18" cm="1">
        <f t="array" ref="AY26">(1+U26)*(1+INDEX(fx_rets,$AE26,INDEX(fx_ix,1,AY$3)))-1</f>
        <v>3.2471287641624436E-3</v>
      </c>
      <c r="AZ26" s="18" cm="1">
        <f t="array" ref="AZ26">(1+V26)*(1+INDEX(fx_rets,$AE26,INDEX(fx_ix,1,AZ$3)))-1</f>
        <v>2.1327120395715493E-3</v>
      </c>
      <c r="BA26" s="18" cm="1">
        <f t="array" ref="BA26">(1+W26)*(1+INDEX(fx_rets,$AE26,INDEX(fx_ix,1,BA$3)))-1</f>
        <v>3.5471543763267999E-3</v>
      </c>
      <c r="BB26" s="18" cm="1">
        <f t="array" ref="BB26">(1+X26)*(1+INDEX(fx_rets,$AE26,INDEX(fx_ix,1,BB$3)))-1</f>
        <v>3.9637742718192648E-3</v>
      </c>
      <c r="BC26" s="18" cm="1">
        <f t="array" ref="BC26">(1+Y26)*(1+INDEX(fx_rets,$AE26,INDEX(fx_ix,1,BC$3)))-1</f>
        <v>1.8212886541727702E-2</v>
      </c>
      <c r="BD26" s="19">
        <v>21</v>
      </c>
      <c r="BE26" s="16">
        <f t="shared" si="0"/>
        <v>0</v>
      </c>
      <c r="BF26" s="19">
        <v>21</v>
      </c>
      <c r="BG26" s="18">
        <f t="shared" si="1"/>
        <v>2.0981110336650843E-3</v>
      </c>
      <c r="BH26" s="18">
        <f t="shared" si="2"/>
        <v>2.0324821923387582E-3</v>
      </c>
      <c r="BI26" s="18">
        <f t="shared" si="3"/>
        <v>-5.3154525250461715E-3</v>
      </c>
      <c r="BJ26" s="18">
        <f t="shared" si="4"/>
        <v>-2.0560135829498227E-3</v>
      </c>
      <c r="BK26" s="18">
        <f t="shared" si="5"/>
        <v>-1.4717799813848242E-2</v>
      </c>
      <c r="BL26" s="18">
        <f t="shared" si="6"/>
        <v>3.6613393659288285E-3</v>
      </c>
      <c r="BM26" s="18">
        <f t="shared" si="7"/>
        <v>2.884417423124841E-3</v>
      </c>
      <c r="BN26" s="18">
        <f t="shared" si="8"/>
        <v>-1.3271159149478295E-3</v>
      </c>
      <c r="BO26" s="18">
        <f t="shared" si="9"/>
        <v>4.2933864463536864E-3</v>
      </c>
      <c r="BP26" s="18">
        <f t="shared" si="10"/>
        <v>5.0765476169478685E-3</v>
      </c>
      <c r="BQ26" s="18">
        <f t="shared" si="11"/>
        <v>-2.0306355075763172E-3</v>
      </c>
      <c r="BR26" s="18">
        <f t="shared" si="12"/>
        <v>-3.7388745768721643E-3</v>
      </c>
      <c r="BS26" s="18">
        <f t="shared" si="13"/>
        <v>-1.3762252535238106E-2</v>
      </c>
      <c r="BT26" s="18">
        <f t="shared" si="14"/>
        <v>1.8083355155847469E-2</v>
      </c>
      <c r="BU26" s="18">
        <f t="shared" si="15"/>
        <v>1.9333743757443456E-2</v>
      </c>
      <c r="BV26" s="18">
        <f t="shared" si="16"/>
        <v>2.2443850440681645E-2</v>
      </c>
      <c r="BW26" s="18">
        <f t="shared" si="17"/>
        <v>-2.0427198239533206E-2</v>
      </c>
      <c r="BX26" s="18">
        <f t="shared" si="18"/>
        <v>-6.0059384192567844E-2</v>
      </c>
      <c r="BY26" s="18">
        <f t="shared" si="19"/>
        <v>-5.348766497110724E-2</v>
      </c>
      <c r="BZ26" s="18">
        <f t="shared" si="20"/>
        <v>3.2471287641624436E-3</v>
      </c>
      <c r="CA26" s="18">
        <f t="shared" si="21"/>
        <v>2.1327120395715493E-3</v>
      </c>
      <c r="CB26" s="18">
        <f t="shared" si="22"/>
        <v>3.5471543763267999E-3</v>
      </c>
      <c r="CC26" s="18">
        <f t="shared" si="23"/>
        <v>3.9637742718192648E-3</v>
      </c>
      <c r="CD26" s="18">
        <f t="shared" si="24"/>
        <v>1.8212886541727702E-2</v>
      </c>
      <c r="CE26" s="19">
        <v>21</v>
      </c>
      <c r="CF26" s="18">
        <f t="shared" ref="CF26:CL35" si="27">SUMPRODUCT(INDEX(port_wts,CF$3,),$BG26:$CD26)</f>
        <v>2.0324821923387582E-3</v>
      </c>
      <c r="CG26" s="18">
        <f t="shared" si="27"/>
        <v>2.0324821923387582E-3</v>
      </c>
      <c r="CH26" s="18">
        <f t="shared" si="27"/>
        <v>2.0324821923387582E-3</v>
      </c>
      <c r="CI26" s="18">
        <f t="shared" si="27"/>
        <v>0</v>
      </c>
      <c r="CJ26" s="18">
        <f t="shared" si="27"/>
        <v>0</v>
      </c>
      <c r="CK26" s="24">
        <f t="shared" si="27"/>
        <v>2.0324821923387582E-3</v>
      </c>
      <c r="CL26" s="24">
        <f t="shared" si="27"/>
        <v>0</v>
      </c>
    </row>
    <row r="27" spans="1:90" x14ac:dyDescent="0.2">
      <c r="A27" s="19">
        <v>22</v>
      </c>
      <c r="B27" s="16" cm="1">
        <f t="array" ref="B27">INDEX(asset_mu,1,B$3)+INDEX(asset_rets_norm,$A27,B$3)</f>
        <v>2.3291599247611426E-3</v>
      </c>
      <c r="C27" s="16" cm="1">
        <f t="array" ref="C27">INDEX(asset_mu,1,C$3)+INDEX(asset_rets_norm,$A27,C$3)</f>
        <v>4.3310122472819358E-3</v>
      </c>
      <c r="D27" s="16" cm="1">
        <f t="array" ref="D27">INDEX(asset_mu,1,D$3)+INDEX(asset_rets_norm,$A27,D$3)</f>
        <v>6.3110048742615315E-3</v>
      </c>
      <c r="E27" s="16" cm="1">
        <f t="array" ref="E27">INDEX(asset_mu,1,E$3)+INDEX(asset_rets_norm,$A27,E$3)</f>
        <v>6.2449505899618354E-3</v>
      </c>
      <c r="F27" s="16" cm="1">
        <f t="array" ref="F27">INDEX(asset_mu,1,F$3)+INDEX(asset_rets_norm,$A27,F$3)</f>
        <v>1.0320389453763306E-2</v>
      </c>
      <c r="G27" s="16" cm="1">
        <f t="array" ref="G27">INDEX(asset_mu,1,G$3)+INDEX(asset_rets_norm,$A27,G$3)</f>
        <v>2.0797273310347005E-3</v>
      </c>
      <c r="H27" s="16" cm="1">
        <f t="array" ref="H27">INDEX(asset_mu,1,H$3)+INDEX(asset_rets_norm,$A27,H$3)</f>
        <v>3.841518395416819E-3</v>
      </c>
      <c r="I27" s="16" cm="1">
        <f t="array" ref="I27">INDEX(asset_mu,1,I$3)+INDEX(asset_rets_norm,$A27,I$3)</f>
        <v>6.6152613568652308E-3</v>
      </c>
      <c r="J27" s="16" cm="1">
        <f t="array" ref="J27">INDEX(asset_mu,1,J$3)+INDEX(asset_rets_norm,$A27,J$3)</f>
        <v>2.6796326365647869E-3</v>
      </c>
      <c r="K27" s="16" cm="1">
        <f t="array" ref="K27">INDEX(asset_mu,1,K$3)+INDEX(asset_rets_norm,$A27,K$3)</f>
        <v>6.7998196324658136E-3</v>
      </c>
      <c r="L27" s="16" cm="1">
        <f t="array" ref="L27">INDEX(asset_mu,1,L$3)+INDEX(asset_rets_norm,$A27,L$3)</f>
        <v>1.4081796225622211E-2</v>
      </c>
      <c r="M27" s="16" cm="1">
        <f t="array" ref="M27">INDEX(asset_mu,1,M$3)+INDEX(asset_rets_norm,$A27,M$3)</f>
        <v>1.3201168578812972E-2</v>
      </c>
      <c r="N27" s="16" cm="1">
        <f t="array" ref="N27">INDEX(asset_mu,1,N$3)+INDEX(asset_rets_norm,$A27,N$3)</f>
        <v>2.0132584195525667E-2</v>
      </c>
      <c r="O27" s="16" cm="1">
        <f t="array" ref="O27">INDEX(asset_mu,1,O$3)+INDEX(asset_rets_norm,$A27,O$3)</f>
        <v>1.2039195550796122E-3</v>
      </c>
      <c r="P27" s="16" cm="1">
        <f t="array" ref="P27">INDEX(asset_mu,1,P$3)+INDEX(asset_rets_norm,$A27,P$3)</f>
        <v>2.3998395217821756E-3</v>
      </c>
      <c r="Q27" s="16" cm="1">
        <f t="array" ref="Q27">INDEX(asset_mu,1,Q$3)+INDEX(asset_rets_norm,$A27,Q$3)</f>
        <v>3.6692162846136524E-3</v>
      </c>
      <c r="R27" s="16" cm="1">
        <f t="array" ref="R27">INDEX(asset_mu,1,R$3)+INDEX(asset_rets_norm,$A27,R$3)</f>
        <v>4.3936705193123968E-2</v>
      </c>
      <c r="S27" s="16" cm="1">
        <f t="array" ref="S27">INDEX(asset_mu,1,S$3)+INDEX(asset_rets_norm,$A27,S$3)</f>
        <v>6.2361632584857829E-2</v>
      </c>
      <c r="T27" s="16" cm="1">
        <f t="array" ref="T27">INDEX(asset_mu,1,T$3)+INDEX(asset_rets_norm,$A27,T$3)</f>
        <v>6.6293450196986903E-2</v>
      </c>
      <c r="U27" s="16" cm="1">
        <f t="array" ref="U27">INDEX(asset_mu,1,U$3)+INDEX(asset_rets_norm,$A27,U$3)</f>
        <v>-6.9483381670273226E-3</v>
      </c>
      <c r="V27" s="16" cm="1">
        <f t="array" ref="V27">INDEX(asset_mu,1,V$3)+INDEX(asset_rets_norm,$A27,V$3)</f>
        <v>2.1330203729049901E-3</v>
      </c>
      <c r="W27" s="16" cm="1">
        <f t="array" ref="W27">INDEX(asset_mu,1,W$3)+INDEX(asset_rets_norm,$A27,W$3)</f>
        <v>1.969756527452988E-3</v>
      </c>
      <c r="X27" s="16" cm="1">
        <f t="array" ref="X27">INDEX(asset_mu,1,X$3)+INDEX(asset_rets_norm,$A27,X$3)</f>
        <v>2.5623768438972645E-3</v>
      </c>
      <c r="Y27" s="16" cm="1">
        <f t="array" ref="Y27">INDEX(asset_mu,1,Y$3)+INDEX(asset_rets_norm,$A27,Y$3)</f>
        <v>1.3727688861378665E-3</v>
      </c>
      <c r="Z27" s="19">
        <v>22</v>
      </c>
      <c r="AA27" s="16" cm="1">
        <f t="array" ref="AA27">INDEX(fx_mu,1,AA$3)+INDEX(fx_rets_norm,$A27,AA$3)</f>
        <v>0</v>
      </c>
      <c r="AB27" s="16" cm="1">
        <f t="array" ref="AB27">INDEX(fx_mu,1,AB$3)+INDEX(fx_rets_norm,$A27,AB$3)</f>
        <v>2.3310895395891821E-2</v>
      </c>
      <c r="AC27" s="16" cm="1">
        <f t="array" ref="AC27">INDEX(fx_mu,1,AC$3)+INDEX(fx_rets_norm,$A27,AC$3)</f>
        <v>3.2852950572474814E-4</v>
      </c>
      <c r="AD27" s="16" cm="1">
        <f t="array" ref="AD27">INDEX(fx_mu,1,AD$3)+INDEX(fx_rets_norm,$A27,AD$3)</f>
        <v>1.6479177115945029E-2</v>
      </c>
      <c r="AE27" s="19">
        <v>22</v>
      </c>
      <c r="AF27" s="18" cm="1">
        <f t="array" ref="AF27">(1+B27)*(1+INDEX(fx_rets,$AE27,INDEX(fx_ix,1,AF$3)))-1</f>
        <v>2.3291599247612371E-3</v>
      </c>
      <c r="AG27" s="18" cm="1">
        <f t="array" ref="AG27">(1+C27)*(1+INDEX(fx_rets,$AE27,INDEX(fx_ix,1,AG$3)))-1</f>
        <v>4.3310122472819401E-3</v>
      </c>
      <c r="AH27" s="18" cm="1">
        <f t="array" ref="AH27">(1+D27)*(1+INDEX(fx_rets,$AE27,INDEX(fx_ix,1,AH$3)))-1</f>
        <v>6.3110048742616165E-3</v>
      </c>
      <c r="AI27" s="18" cm="1">
        <f t="array" ref="AI27">(1+E27)*(1+INDEX(fx_rets,$AE27,INDEX(fx_ix,1,AI$3)))-1</f>
        <v>6.244950589961773E-3</v>
      </c>
      <c r="AJ27" s="18" cm="1">
        <f t="array" ref="AJ27">(1+F27)*(1+INDEX(fx_rets,$AE27,INDEX(fx_ix,1,AJ$3)))-1</f>
        <v>1.0320389453763346E-2</v>
      </c>
      <c r="AK27" s="18" cm="1">
        <f t="array" ref="AK27">(1+G27)*(1+INDEX(fx_rets,$AE27,INDEX(fx_ix,1,AK$3)))-1</f>
        <v>2.543910303319219E-2</v>
      </c>
      <c r="AL27" s="18" cm="1">
        <f t="array" ref="AL27">(1+H27)*(1+INDEX(fx_rets,$AE27,INDEX(fx_ix,1,AL$3)))-1</f>
        <v>2.7241963024785543E-2</v>
      </c>
      <c r="AM27" s="18" cm="1">
        <f t="array" ref="AM27">(1+I27)*(1+INDEX(fx_rets,$AE27,INDEX(fx_ix,1,AM$3)))-1</f>
        <v>3.008036441826345E-2</v>
      </c>
      <c r="AN27" s="18" cm="1">
        <f t="array" ref="AN27">(1+J27)*(1+INDEX(fx_rets,$AE27,INDEX(fx_ix,1,AN$3)))-1</f>
        <v>3.0090424806750171E-3</v>
      </c>
      <c r="AO27" s="18" cm="1">
        <f t="array" ref="AO27">(1+K27)*(1+INDEX(fx_rets,$AE27,INDEX(fx_ix,1,AO$3)))-1</f>
        <v>7.1305830795733716E-3</v>
      </c>
      <c r="AP27" s="18" cm="1">
        <f t="array" ref="AP27">(1+L27)*(1+INDEX(fx_rets,$AE27,INDEX(fx_ix,1,AP$3)))-1</f>
        <v>1.4414952016900573E-2</v>
      </c>
      <c r="AQ27" s="18" cm="1">
        <f t="array" ref="AQ27">(1+M27)*(1+INDEX(fx_rets,$AE27,INDEX(fx_ix,1,AQ$3)))-1</f>
        <v>1.3534035057925831E-2</v>
      </c>
      <c r="AR27" s="18" cm="1">
        <f t="array" ref="AR27">(1+N27)*(1+INDEX(fx_rets,$AE27,INDEX(fx_ix,1,AR$3)))-1</f>
        <v>2.0467727849185158E-2</v>
      </c>
      <c r="AS27" s="18" cm="1">
        <f t="array" ref="AS27">(1+O27)*(1+INDEX(fx_rets,$AE27,INDEX(fx_ix,1,AS$3)))-1</f>
        <v>1.7702936274606174E-2</v>
      </c>
      <c r="AT27" s="18" cm="1">
        <f t="array" ref="AT27">(1+P27)*(1+INDEX(fx_rets,$AE27,INDEX(fx_ix,1,AT$3)))-1</f>
        <v>1.8918564018256312E-2</v>
      </c>
      <c r="AU27" s="18" cm="1">
        <f t="array" ref="AU27">(1+Q27)*(1+INDEX(fx_rets,$AE27,INDEX(fx_ix,1,AU$3)))-1</f>
        <v>2.0208859065589557E-2</v>
      </c>
      <c r="AV27" s="18" cm="1">
        <f t="array" ref="AV27">(1+R27)*(1+INDEX(fx_rets,$AE27,INDEX(fx_ix,1,AV$3)))-1</f>
        <v>4.3936705193123871E-2</v>
      </c>
      <c r="AW27" s="18" cm="1">
        <f t="array" ref="AW27">(1+S27)*(1+INDEX(fx_rets,$AE27,INDEX(fx_ix,1,AW$3)))-1</f>
        <v>8.7126233474652315E-2</v>
      </c>
      <c r="AX27" s="18" cm="1">
        <f t="array" ref="AX27">(1+T27)*(1+INDEX(fx_rets,$AE27,INDEX(fx_ix,1,AX$3)))-1</f>
        <v>6.6643759057137597E-2</v>
      </c>
      <c r="AY27" s="18" cm="1">
        <f t="array" ref="AY27">(1+U27)*(1+INDEX(fx_rets,$AE27,INDEX(fx_ix,1,AY$3)))-1</f>
        <v>9.4163360536017038E-3</v>
      </c>
      <c r="AZ27" s="18" cm="1">
        <f t="array" ref="AZ27">(1+V27)*(1+INDEX(fx_rets,$AE27,INDEX(fx_ix,1,AZ$3)))-1</f>
        <v>2.1330203729050812E-3</v>
      </c>
      <c r="BA27" s="18" cm="1">
        <f t="array" ref="BA27">(1+W27)*(1+INDEX(fx_rets,$AE27,INDEX(fx_ix,1,BA$3)))-1</f>
        <v>2.5326568711711683E-2</v>
      </c>
      <c r="BB27" s="18" cm="1">
        <f t="array" ref="BB27">(1+X27)*(1+INDEX(fx_rets,$AE27,INDEX(fx_ix,1,BB$3)))-1</f>
        <v>2.8917481660200028E-3</v>
      </c>
      <c r="BC27" s="18" cm="1">
        <f t="array" ref="BC27">(1+Y27)*(1+INDEX(fx_rets,$AE27,INDEX(fx_ix,1,BC$3)))-1</f>
        <v>1.7874568103696697E-2</v>
      </c>
      <c r="BD27" s="19">
        <v>22</v>
      </c>
      <c r="BE27" s="16">
        <f t="shared" si="0"/>
        <v>0</v>
      </c>
      <c r="BF27" s="19">
        <v>22</v>
      </c>
      <c r="BG27" s="18">
        <f t="shared" si="1"/>
        <v>2.3291599247612371E-3</v>
      </c>
      <c r="BH27" s="18">
        <f t="shared" si="2"/>
        <v>4.3310122472819401E-3</v>
      </c>
      <c r="BI27" s="18">
        <f t="shared" si="3"/>
        <v>6.3110048742616165E-3</v>
      </c>
      <c r="BJ27" s="18">
        <f t="shared" si="4"/>
        <v>6.244950589961773E-3</v>
      </c>
      <c r="BK27" s="18">
        <f t="shared" si="5"/>
        <v>1.0320389453763346E-2</v>
      </c>
      <c r="BL27" s="18">
        <f t="shared" si="6"/>
        <v>2.543910303319219E-2</v>
      </c>
      <c r="BM27" s="18">
        <f t="shared" si="7"/>
        <v>2.7241963024785543E-2</v>
      </c>
      <c r="BN27" s="18">
        <f t="shared" si="8"/>
        <v>3.008036441826345E-2</v>
      </c>
      <c r="BO27" s="18">
        <f t="shared" si="9"/>
        <v>3.0090424806750171E-3</v>
      </c>
      <c r="BP27" s="18">
        <f t="shared" si="10"/>
        <v>7.1305830795733716E-3</v>
      </c>
      <c r="BQ27" s="18">
        <f t="shared" si="11"/>
        <v>1.4414952016900573E-2</v>
      </c>
      <c r="BR27" s="18">
        <f t="shared" si="12"/>
        <v>1.3534035057925831E-2</v>
      </c>
      <c r="BS27" s="18">
        <f t="shared" si="13"/>
        <v>2.0467727849185158E-2</v>
      </c>
      <c r="BT27" s="18">
        <f t="shared" si="14"/>
        <v>1.7702936274606174E-2</v>
      </c>
      <c r="BU27" s="18">
        <f t="shared" si="15"/>
        <v>1.8918564018256312E-2</v>
      </c>
      <c r="BV27" s="18">
        <f t="shared" si="16"/>
        <v>2.0208859065589557E-2</v>
      </c>
      <c r="BW27" s="18">
        <f t="shared" si="17"/>
        <v>4.3936705193123871E-2</v>
      </c>
      <c r="BX27" s="18">
        <f t="shared" si="18"/>
        <v>8.7126233474652315E-2</v>
      </c>
      <c r="BY27" s="18">
        <f t="shared" si="19"/>
        <v>6.6643759057137597E-2</v>
      </c>
      <c r="BZ27" s="18">
        <f t="shared" si="20"/>
        <v>9.4163360536017038E-3</v>
      </c>
      <c r="CA27" s="18">
        <f t="shared" si="21"/>
        <v>2.1330203729050812E-3</v>
      </c>
      <c r="CB27" s="18">
        <f t="shared" si="22"/>
        <v>2.5326568711711683E-2</v>
      </c>
      <c r="CC27" s="18">
        <f t="shared" si="23"/>
        <v>2.8917481660200028E-3</v>
      </c>
      <c r="CD27" s="18">
        <f t="shared" si="24"/>
        <v>1.7874568103696697E-2</v>
      </c>
      <c r="CE27" s="19">
        <v>22</v>
      </c>
      <c r="CF27" s="18">
        <f t="shared" si="27"/>
        <v>4.3310122472819401E-3</v>
      </c>
      <c r="CG27" s="18">
        <f t="shared" si="27"/>
        <v>4.3310122472819401E-3</v>
      </c>
      <c r="CH27" s="18">
        <f t="shared" si="27"/>
        <v>4.3310122472819401E-3</v>
      </c>
      <c r="CI27" s="18">
        <f t="shared" si="27"/>
        <v>0</v>
      </c>
      <c r="CJ27" s="18">
        <f t="shared" si="27"/>
        <v>0</v>
      </c>
      <c r="CK27" s="24">
        <f t="shared" si="27"/>
        <v>4.3310122472819401E-3</v>
      </c>
      <c r="CL27" s="24">
        <f t="shared" si="27"/>
        <v>0</v>
      </c>
    </row>
    <row r="28" spans="1:90" x14ac:dyDescent="0.2">
      <c r="A28" s="19">
        <v>23</v>
      </c>
      <c r="B28" s="16" cm="1">
        <f t="array" ref="B28">INDEX(asset_mu,1,B$3)+INDEX(asset_rets_norm,$A28,B$3)</f>
        <v>2.0882486897685513E-3</v>
      </c>
      <c r="C28" s="16" cm="1">
        <f t="array" ref="C28">INDEX(asset_mu,1,C$3)+INDEX(asset_rets_norm,$A28,C$3)</f>
        <v>1.8307524711905733E-3</v>
      </c>
      <c r="D28" s="16" cm="1">
        <f t="array" ref="D28">INDEX(asset_mu,1,D$3)+INDEX(asset_rets_norm,$A28,D$3)</f>
        <v>-2.321406235254982E-3</v>
      </c>
      <c r="E28" s="16" cm="1">
        <f t="array" ref="E28">INDEX(asset_mu,1,E$3)+INDEX(asset_rets_norm,$A28,E$3)</f>
        <v>2.2264535012635547E-3</v>
      </c>
      <c r="F28" s="16" cm="1">
        <f t="array" ref="F28">INDEX(asset_mu,1,F$3)+INDEX(asset_rets_norm,$A28,F$3)</f>
        <v>-1.6152574314078193E-3</v>
      </c>
      <c r="G28" s="16" cm="1">
        <f t="array" ref="G28">INDEX(asset_mu,1,G$3)+INDEX(asset_rets_norm,$A28,G$3)</f>
        <v>1.8711774818400946E-3</v>
      </c>
      <c r="H28" s="16" cm="1">
        <f t="array" ref="H28">INDEX(asset_mu,1,H$3)+INDEX(asset_rets_norm,$A28,H$3)</f>
        <v>1.996666113463295E-3</v>
      </c>
      <c r="I28" s="16" cm="1">
        <f t="array" ref="I28">INDEX(asset_mu,1,I$3)+INDEX(asset_rets_norm,$A28,I$3)</f>
        <v>-1.2107179511193344E-3</v>
      </c>
      <c r="J28" s="16" cm="1">
        <f t="array" ref="J28">INDEX(asset_mu,1,J$3)+INDEX(asset_rets_norm,$A28,J$3)</f>
        <v>2.4728520898902305E-3</v>
      </c>
      <c r="K28" s="16" cm="1">
        <f t="array" ref="K28">INDEX(asset_mu,1,K$3)+INDEX(asset_rets_norm,$A28,K$3)</f>
        <v>2.9114983653558959E-3</v>
      </c>
      <c r="L28" s="16" cm="1">
        <f t="array" ref="L28">INDEX(asset_mu,1,L$3)+INDEX(asset_rets_norm,$A28,L$3)</f>
        <v>-2.3727807616027562E-3</v>
      </c>
      <c r="M28" s="16" cm="1">
        <f t="array" ref="M28">INDEX(asset_mu,1,M$3)+INDEX(asset_rets_norm,$A28,M$3)</f>
        <v>3.1565546247312335E-3</v>
      </c>
      <c r="N28" s="16" cm="1">
        <f t="array" ref="N28">INDEX(asset_mu,1,N$3)+INDEX(asset_rets_norm,$A28,N$3)</f>
        <v>1.8482069283732912E-3</v>
      </c>
      <c r="O28" s="16" cm="1">
        <f t="array" ref="O28">INDEX(asset_mu,1,O$3)+INDEX(asset_rets_norm,$A28,O$3)</f>
        <v>1.184607920665347E-3</v>
      </c>
      <c r="P28" s="16" cm="1">
        <f t="array" ref="P28">INDEX(asset_mu,1,P$3)+INDEX(asset_rets_norm,$A28,P$3)</f>
        <v>2.2088989896785084E-3</v>
      </c>
      <c r="Q28" s="16" cm="1">
        <f t="array" ref="Q28">INDEX(asset_mu,1,Q$3)+INDEX(asset_rets_norm,$A28,Q$3)</f>
        <v>4.061592999953856E-3</v>
      </c>
      <c r="R28" s="16" cm="1">
        <f t="array" ref="R28">INDEX(asset_mu,1,R$3)+INDEX(asset_rets_norm,$A28,R$3)</f>
        <v>-3.6186194717241285E-2</v>
      </c>
      <c r="S28" s="16" cm="1">
        <f t="array" ref="S28">INDEX(asset_mu,1,S$3)+INDEX(asset_rets_norm,$A28,S$3)</f>
        <v>-1.8151294832998044E-2</v>
      </c>
      <c r="T28" s="16" cm="1">
        <f t="array" ref="T28">INDEX(asset_mu,1,T$3)+INDEX(asset_rets_norm,$A28,T$3)</f>
        <v>-3.0396013900695851E-2</v>
      </c>
      <c r="U28" s="16" cm="1">
        <f t="array" ref="U28">INDEX(asset_mu,1,U$3)+INDEX(asset_rets_norm,$A28,U$3)</f>
        <v>-2.6736133756597211E-2</v>
      </c>
      <c r="V28" s="16" cm="1">
        <f t="array" ref="V28">INDEX(asset_mu,1,V$3)+INDEX(asset_rets_norm,$A28,V$3)</f>
        <v>2.1264203729049903E-3</v>
      </c>
      <c r="W28" s="16" cm="1">
        <f t="array" ref="W28">INDEX(asset_mu,1,W$3)+INDEX(asset_rets_norm,$A28,W$3)</f>
        <v>1.9872565274529877E-3</v>
      </c>
      <c r="X28" s="16" cm="1">
        <f t="array" ref="X28">INDEX(asset_mu,1,X$3)+INDEX(asset_rets_norm,$A28,X$3)</f>
        <v>2.5658768438972645E-3</v>
      </c>
      <c r="Y28" s="16" cm="1">
        <f t="array" ref="Y28">INDEX(asset_mu,1,Y$3)+INDEX(asset_rets_norm,$A28,Y$3)</f>
        <v>1.3236022194711998E-3</v>
      </c>
      <c r="Z28" s="19">
        <v>23</v>
      </c>
      <c r="AA28" s="16" cm="1">
        <f t="array" ref="AA28">INDEX(fx_mu,1,AA$3)+INDEX(fx_rets_norm,$A28,AA$3)</f>
        <v>0</v>
      </c>
      <c r="AB28" s="16" cm="1">
        <f t="array" ref="AB28">INDEX(fx_mu,1,AB$3)+INDEX(fx_rets_norm,$A28,AB$3)</f>
        <v>-5.5181532607507765E-3</v>
      </c>
      <c r="AC28" s="16" cm="1">
        <f t="array" ref="AC28">INDEX(fx_mu,1,AC$3)+INDEX(fx_rets_norm,$A28,AC$3)</f>
        <v>2.0009506558642129E-2</v>
      </c>
      <c r="AD28" s="16" cm="1">
        <f t="array" ref="AD28">INDEX(fx_mu,1,AD$3)+INDEX(fx_rets_norm,$A28,AD$3)</f>
        <v>6.5221223233878547E-4</v>
      </c>
      <c r="AE28" s="19">
        <v>23</v>
      </c>
      <c r="AF28" s="18" cm="1">
        <f t="array" ref="AF28">(1+B28)*(1+INDEX(fx_rets,$AE28,INDEX(fx_ix,1,AF$3)))-1</f>
        <v>2.0882486897686459E-3</v>
      </c>
      <c r="AG28" s="18" cm="1">
        <f t="array" ref="AG28">(1+C28)*(1+INDEX(fx_rets,$AE28,INDEX(fx_ix,1,AG$3)))-1</f>
        <v>1.8307524711904666E-3</v>
      </c>
      <c r="AH28" s="18" cm="1">
        <f t="array" ref="AH28">(1+D28)*(1+INDEX(fx_rets,$AE28,INDEX(fx_ix,1,AH$3)))-1</f>
        <v>-2.321406235255008E-3</v>
      </c>
      <c r="AI28" s="18" cm="1">
        <f t="array" ref="AI28">(1+E28)*(1+INDEX(fx_rets,$AE28,INDEX(fx_ix,1,AI$3)))-1</f>
        <v>2.2264535012634923E-3</v>
      </c>
      <c r="AJ28" s="18" cm="1">
        <f t="array" ref="AJ28">(1+F28)*(1+INDEX(fx_rets,$AE28,INDEX(fx_ix,1,AJ$3)))-1</f>
        <v>-1.6152574314077794E-3</v>
      </c>
      <c r="AK28" s="18" cm="1">
        <f t="array" ref="AK28">(1+G28)*(1+INDEX(fx_rets,$AE28,INDEX(fx_ix,1,AK$3)))-1</f>
        <v>-3.6573012230335378E-3</v>
      </c>
      <c r="AL28" s="18" cm="1">
        <f t="array" ref="AL28">(1+H28)*(1+INDEX(fx_rets,$AE28,INDEX(fx_ix,1,AL$3)))-1</f>
        <v>-3.5325050569120497E-3</v>
      </c>
      <c r="AM28" s="18" cm="1">
        <f t="array" ref="AM28">(1+I28)*(1+INDEX(fx_rets,$AE28,INDEX(fx_ix,1,AM$3)))-1</f>
        <v>-6.7221902846603676E-3</v>
      </c>
      <c r="AN28" s="18" cm="1">
        <f t="array" ref="AN28">(1+J28)*(1+INDEX(fx_rets,$AE28,INDEX(fx_ix,1,AN$3)))-1</f>
        <v>2.2531839198643544E-2</v>
      </c>
      <c r="AO28" s="18" cm="1">
        <f t="array" ref="AO28">(1+K28)*(1+INDEX(fx_rets,$AE28,INDEX(fx_ix,1,AO$3)))-1</f>
        <v>2.2979262569635228E-2</v>
      </c>
      <c r="AP28" s="18" cm="1">
        <f t="array" ref="AP28">(1+L28)*(1+INDEX(fx_rets,$AE28,INDEX(fx_ix,1,AP$3)))-1</f>
        <v>1.7589247624827831E-2</v>
      </c>
      <c r="AQ28" s="18" cm="1">
        <f t="array" ref="AQ28">(1+M28)*(1+INDEX(fx_rets,$AE28,INDEX(fx_ix,1,AQ$3)))-1</f>
        <v>2.3229222283839501E-2</v>
      </c>
      <c r="AR28" s="18" cm="1">
        <f t="array" ref="AR28">(1+N28)*(1+INDEX(fx_rets,$AE28,INDEX(fx_ix,1,AR$3)))-1</f>
        <v>2.1894695195670444E-2</v>
      </c>
      <c r="AS28" s="18" cm="1">
        <f t="array" ref="AS28">(1+O28)*(1+INDEX(fx_rets,$AE28,INDEX(fx_ix,1,AS$3)))-1</f>
        <v>1.8375927687805937E-3</v>
      </c>
      <c r="AT28" s="18" cm="1">
        <f t="array" ref="AT28">(1+P28)*(1+INDEX(fx_rets,$AE28,INDEX(fx_ix,1,AT$3)))-1</f>
        <v>2.8625518929581428E-3</v>
      </c>
      <c r="AU28" s="18" cm="1">
        <f t="array" ref="AU28">(1+Q28)*(1+INDEX(fx_rets,$AE28,INDEX(fx_ix,1,AU$3)))-1</f>
        <v>4.7164542529298803E-3</v>
      </c>
      <c r="AV28" s="18" cm="1">
        <f t="array" ref="AV28">(1+R28)*(1+INDEX(fx_rets,$AE28,INDEX(fx_ix,1,AV$3)))-1</f>
        <v>-3.6186194717241271E-2</v>
      </c>
      <c r="AW28" s="18" cm="1">
        <f t="array" ref="AW28">(1+S28)*(1+INDEX(fx_rets,$AE28,INDEX(fx_ix,1,AW$3)))-1</f>
        <v>-2.3569286466979311E-2</v>
      </c>
      <c r="AX28" s="18" cm="1">
        <f t="array" ref="AX28">(1+T28)*(1+INDEX(fx_rets,$AE28,INDEX(fx_ix,1,AX$3)))-1</f>
        <v>-1.0994716581556263E-2</v>
      </c>
      <c r="AY28" s="18" cm="1">
        <f t="array" ref="AY28">(1+U28)*(1+INDEX(fx_rets,$AE28,INDEX(fx_ix,1,AY$3)))-1</f>
        <v>-2.6101359157740034E-2</v>
      </c>
      <c r="AZ28" s="18" cm="1">
        <f t="array" ref="AZ28">(1+V28)*(1+INDEX(fx_rets,$AE28,INDEX(fx_ix,1,AZ$3)))-1</f>
        <v>2.1264203729050024E-3</v>
      </c>
      <c r="BA28" s="18" cm="1">
        <f t="array" ref="BA28">(1+W28)*(1+INDEX(fx_rets,$AE28,INDEX(fx_ix,1,BA$3)))-1</f>
        <v>-3.5418627193847252E-3</v>
      </c>
      <c r="BB28" s="18" cm="1">
        <f t="array" ref="BB28">(1+X28)*(1+INDEX(fx_rets,$AE28,INDEX(fx_ix,1,BB$3)))-1</f>
        <v>2.2626725332075992E-2</v>
      </c>
      <c r="BC28" s="18" cm="1">
        <f t="array" ref="BC28">(1+Y28)*(1+INDEX(fx_rets,$AE28,INDEX(fx_ix,1,BC$3)))-1</f>
        <v>1.9766777213681141E-3</v>
      </c>
      <c r="BD28" s="19">
        <v>23</v>
      </c>
      <c r="BE28" s="16">
        <f t="shared" si="0"/>
        <v>0</v>
      </c>
      <c r="BF28" s="19">
        <v>23</v>
      </c>
      <c r="BG28" s="18">
        <f t="shared" si="1"/>
        <v>2.0882486897686459E-3</v>
      </c>
      <c r="BH28" s="18">
        <f t="shared" si="2"/>
        <v>1.8307524711904666E-3</v>
      </c>
      <c r="BI28" s="18">
        <f t="shared" si="3"/>
        <v>-2.321406235255008E-3</v>
      </c>
      <c r="BJ28" s="18">
        <f t="shared" si="4"/>
        <v>2.2264535012634923E-3</v>
      </c>
      <c r="BK28" s="18">
        <f t="shared" si="5"/>
        <v>-1.6152574314077794E-3</v>
      </c>
      <c r="BL28" s="18">
        <f t="shared" si="6"/>
        <v>-3.6573012230335378E-3</v>
      </c>
      <c r="BM28" s="18">
        <f t="shared" si="7"/>
        <v>-3.5325050569120497E-3</v>
      </c>
      <c r="BN28" s="18">
        <f t="shared" si="8"/>
        <v>-6.7221902846603676E-3</v>
      </c>
      <c r="BO28" s="18">
        <f t="shared" si="9"/>
        <v>2.2531839198643544E-2</v>
      </c>
      <c r="BP28" s="18">
        <f t="shared" si="10"/>
        <v>2.2979262569635228E-2</v>
      </c>
      <c r="BQ28" s="18">
        <f t="shared" si="11"/>
        <v>1.7589247624827831E-2</v>
      </c>
      <c r="BR28" s="18">
        <f t="shared" si="12"/>
        <v>2.3229222283839501E-2</v>
      </c>
      <c r="BS28" s="18">
        <f t="shared" si="13"/>
        <v>2.1894695195670444E-2</v>
      </c>
      <c r="BT28" s="18">
        <f t="shared" si="14"/>
        <v>1.8375927687805937E-3</v>
      </c>
      <c r="BU28" s="18">
        <f t="shared" si="15"/>
        <v>2.8625518929581428E-3</v>
      </c>
      <c r="BV28" s="18">
        <f t="shared" si="16"/>
        <v>4.7164542529298803E-3</v>
      </c>
      <c r="BW28" s="18">
        <f t="shared" si="17"/>
        <v>-3.6186194717241271E-2</v>
      </c>
      <c r="BX28" s="18">
        <f t="shared" si="18"/>
        <v>-2.3569286466979311E-2</v>
      </c>
      <c r="BY28" s="18">
        <f t="shared" si="19"/>
        <v>-1.0994716581556263E-2</v>
      </c>
      <c r="BZ28" s="18">
        <f t="shared" si="20"/>
        <v>-2.6101359157740034E-2</v>
      </c>
      <c r="CA28" s="18">
        <f t="shared" si="21"/>
        <v>2.1264203729050024E-3</v>
      </c>
      <c r="CB28" s="18">
        <f t="shared" si="22"/>
        <v>-3.5418627193847252E-3</v>
      </c>
      <c r="CC28" s="18">
        <f t="shared" si="23"/>
        <v>2.2626725332075992E-2</v>
      </c>
      <c r="CD28" s="18">
        <f t="shared" si="24"/>
        <v>1.9766777213681141E-3</v>
      </c>
      <c r="CE28" s="19">
        <v>23</v>
      </c>
      <c r="CF28" s="18">
        <f t="shared" si="27"/>
        <v>1.8307524711904666E-3</v>
      </c>
      <c r="CG28" s="18">
        <f t="shared" si="27"/>
        <v>1.8307524711904666E-3</v>
      </c>
      <c r="CH28" s="18">
        <f t="shared" si="27"/>
        <v>1.8307524711904666E-3</v>
      </c>
      <c r="CI28" s="18">
        <f t="shared" si="27"/>
        <v>0</v>
      </c>
      <c r="CJ28" s="18">
        <f t="shared" si="27"/>
        <v>0</v>
      </c>
      <c r="CK28" s="24">
        <f t="shared" si="27"/>
        <v>1.8307524711904666E-3</v>
      </c>
      <c r="CL28" s="24">
        <f t="shared" si="27"/>
        <v>0</v>
      </c>
    </row>
    <row r="29" spans="1:90" x14ac:dyDescent="0.2">
      <c r="A29" s="19">
        <v>24</v>
      </c>
      <c r="B29" s="16" cm="1">
        <f t="array" ref="B29">INDEX(asset_mu,1,B$3)+INDEX(asset_rets_norm,$A29,B$3)</f>
        <v>2.289724387848485E-3</v>
      </c>
      <c r="C29" s="16" cm="1">
        <f t="array" ref="C29">INDEX(asset_mu,1,C$3)+INDEX(asset_rets_norm,$A29,C$3)</f>
        <v>5.001830816164783E-3</v>
      </c>
      <c r="D29" s="16" cm="1">
        <f t="array" ref="D29">INDEX(asset_mu,1,D$3)+INDEX(asset_rets_norm,$A29,D$3)</f>
        <v>1.1994398849248271E-2</v>
      </c>
      <c r="E29" s="16" cm="1">
        <f t="array" ref="E29">INDEX(asset_mu,1,E$3)+INDEX(asset_rets_norm,$A29,E$3)</f>
        <v>6.1052883063058075E-3</v>
      </c>
      <c r="F29" s="16" cm="1">
        <f t="array" ref="F29">INDEX(asset_mu,1,F$3)+INDEX(asset_rets_norm,$A29,F$3)</f>
        <v>1.2838612324555814E-2</v>
      </c>
      <c r="G29" s="16" cm="1">
        <f t="array" ref="G29">INDEX(asset_mu,1,G$3)+INDEX(asset_rets_norm,$A29,G$3)</f>
        <v>2.1214394755255913E-3</v>
      </c>
      <c r="H29" s="16" cm="1">
        <f t="array" ref="H29">INDEX(asset_mu,1,H$3)+INDEX(asset_rets_norm,$A29,H$3)</f>
        <v>4.2700506497761678E-3</v>
      </c>
      <c r="I29" s="16" cm="1">
        <f t="array" ref="I29">INDEX(asset_mu,1,I$3)+INDEX(asset_rets_norm,$A29,I$3)</f>
        <v>9.058234559111188E-3</v>
      </c>
      <c r="J29" s="16" cm="1">
        <f t="array" ref="J29">INDEX(asset_mu,1,J$3)+INDEX(asset_rets_norm,$A29,J$3)</f>
        <v>2.6324406104303298E-3</v>
      </c>
      <c r="K29" s="16" cm="1">
        <f t="array" ref="K29">INDEX(asset_mu,1,K$3)+INDEX(asset_rets_norm,$A29,K$3)</f>
        <v>4.7620522531045808E-3</v>
      </c>
      <c r="L29" s="16" cm="1">
        <f t="array" ref="L29">INDEX(asset_mu,1,L$3)+INDEX(asset_rets_norm,$A29,L$3)</f>
        <v>7.9109000292000176E-3</v>
      </c>
      <c r="M29" s="16" cm="1">
        <f t="array" ref="M29">INDEX(asset_mu,1,M$3)+INDEX(asset_rets_norm,$A29,M$3)</f>
        <v>7.4499833732611263E-3</v>
      </c>
      <c r="N29" s="16" cm="1">
        <f t="array" ref="N29">INDEX(asset_mu,1,N$3)+INDEX(asset_rets_norm,$A29,N$3)</f>
        <v>8.8907729266566368E-3</v>
      </c>
      <c r="O29" s="16" cm="1">
        <f t="array" ref="O29">INDEX(asset_mu,1,O$3)+INDEX(asset_rets_norm,$A29,O$3)</f>
        <v>1.2425117064224433E-3</v>
      </c>
      <c r="P29" s="16" cm="1">
        <f t="array" ref="P29">INDEX(asset_mu,1,P$3)+INDEX(asset_rets_norm,$A29,P$3)</f>
        <v>2.3119931152336005E-3</v>
      </c>
      <c r="Q29" s="16" cm="1">
        <f t="array" ref="Q29">INDEX(asset_mu,1,Q$3)+INDEX(asset_rets_norm,$A29,Q$3)</f>
        <v>4.1232620988748804E-3</v>
      </c>
      <c r="R29" s="16" cm="1">
        <f t="array" ref="R29">INDEX(asset_mu,1,R$3)+INDEX(asset_rets_norm,$A29,R$3)</f>
        <v>2.4352120540475405E-2</v>
      </c>
      <c r="S29" s="16" cm="1">
        <f t="array" ref="S29">INDEX(asset_mu,1,S$3)+INDEX(asset_rets_norm,$A29,S$3)</f>
        <v>6.1870696781671453E-2</v>
      </c>
      <c r="T29" s="16" cm="1">
        <f t="array" ref="T29">INDEX(asset_mu,1,T$3)+INDEX(asset_rets_norm,$A29,T$3)</f>
        <v>8.7245641216590619E-3</v>
      </c>
      <c r="U29" s="16" cm="1">
        <f t="array" ref="U29">INDEX(asset_mu,1,U$3)+INDEX(asset_rets_norm,$A29,U$3)</f>
        <v>7.3398322153457221E-2</v>
      </c>
      <c r="V29" s="16" cm="1">
        <f t="array" ref="V29">INDEX(asset_mu,1,V$3)+INDEX(asset_rets_norm,$A29,V$3)</f>
        <v>2.1225287062383233E-3</v>
      </c>
      <c r="W29" s="16" cm="1">
        <f t="array" ref="W29">INDEX(asset_mu,1,W$3)+INDEX(asset_rets_norm,$A29,W$3)</f>
        <v>1.9821731941196546E-3</v>
      </c>
      <c r="X29" s="16" cm="1">
        <f t="array" ref="X29">INDEX(asset_mu,1,X$3)+INDEX(asset_rets_norm,$A29,X$3)</f>
        <v>2.5833768438972642E-3</v>
      </c>
      <c r="Y29" s="16" cm="1">
        <f t="array" ref="Y29">INDEX(asset_mu,1,Y$3)+INDEX(asset_rets_norm,$A29,Y$3)</f>
        <v>1.3387688861378664E-3</v>
      </c>
      <c r="Z29" s="19">
        <v>24</v>
      </c>
      <c r="AA29" s="16" cm="1">
        <f t="array" ref="AA29">INDEX(fx_mu,1,AA$3)+INDEX(fx_rets_norm,$A29,AA$3)</f>
        <v>0</v>
      </c>
      <c r="AB29" s="16" cm="1">
        <f t="array" ref="AB29">INDEX(fx_mu,1,AB$3)+INDEX(fx_rets_norm,$A29,AB$3)</f>
        <v>2.3825478140399484E-2</v>
      </c>
      <c r="AC29" s="16" cm="1">
        <f t="array" ref="AC29">INDEX(fx_mu,1,AC$3)+INDEX(fx_rets_norm,$A29,AC$3)</f>
        <v>4.4821723706322023E-2</v>
      </c>
      <c r="AD29" s="16" cm="1">
        <f t="array" ref="AD29">INDEX(fx_mu,1,AD$3)+INDEX(fx_rets_norm,$A29,AD$3)</f>
        <v>2.5886669583844299E-3</v>
      </c>
      <c r="AE29" s="19">
        <v>24</v>
      </c>
      <c r="AF29" s="18" cm="1">
        <f t="array" ref="AF29">(1+B29)*(1+INDEX(fx_rets,$AE29,INDEX(fx_ix,1,AF$3)))-1</f>
        <v>2.2897243878485796E-3</v>
      </c>
      <c r="AG29" s="18" cm="1">
        <f t="array" ref="AG29">(1+C29)*(1+INDEX(fx_rets,$AE29,INDEX(fx_ix,1,AG$3)))-1</f>
        <v>5.0018308161647873E-3</v>
      </c>
      <c r="AH29" s="18" cm="1">
        <f t="array" ref="AH29">(1+D29)*(1+INDEX(fx_rets,$AE29,INDEX(fx_ix,1,AH$3)))-1</f>
        <v>1.1994398849248356E-2</v>
      </c>
      <c r="AI29" s="18" cm="1">
        <f t="array" ref="AI29">(1+E29)*(1+INDEX(fx_rets,$AE29,INDEX(fx_ix,1,AI$3)))-1</f>
        <v>6.105288306305745E-3</v>
      </c>
      <c r="AJ29" s="18" cm="1">
        <f t="array" ref="AJ29">(1+F29)*(1+INDEX(fx_rets,$AE29,INDEX(fx_ix,1,AJ$3)))-1</f>
        <v>1.2838612324555854E-2</v>
      </c>
      <c r="AK29" s="18" cm="1">
        <f t="array" ref="AK29">(1+G29)*(1+INDEX(fx_rets,$AE29,INDEX(fx_ix,1,AK$3)))-1</f>
        <v>2.5997461925775456E-2</v>
      </c>
      <c r="AL29" s="18" cm="1">
        <f t="array" ref="AL29">(1+H29)*(1+INDEX(fx_rets,$AE29,INDEX(fx_ix,1,AL$3)))-1</f>
        <v>2.8197264788590193E-2</v>
      </c>
      <c r="AM29" s="18" cm="1">
        <f t="array" ref="AM29">(1+I29)*(1+INDEX(fx_rets,$AE29,INDEX(fx_ix,1,AM$3)))-1</f>
        <v>3.309952946898953E-2</v>
      </c>
      <c r="AN29" s="18" cm="1">
        <f t="array" ref="AN29">(1+J29)*(1+INDEX(fx_rets,$AE29,INDEX(fx_ix,1,AN$3)))-1</f>
        <v>4.7572154842466352E-2</v>
      </c>
      <c r="AO29" s="18" cm="1">
        <f t="array" ref="AO29">(1+K29)*(1+INDEX(fx_rets,$AE29,INDEX(fx_ix,1,AO$3)))-1</f>
        <v>4.9797219349790423E-2</v>
      </c>
      <c r="AP29" s="18" cm="1">
        <f t="array" ref="AP29">(1+L29)*(1+INDEX(fx_rets,$AE29,INDEX(fx_ix,1,AP$3)))-1</f>
        <v>5.3087203910898939E-2</v>
      </c>
      <c r="AQ29" s="18" cm="1">
        <f t="array" ref="AQ29">(1+M29)*(1+INDEX(fx_rets,$AE29,INDEX(fx_ix,1,AQ$3)))-1</f>
        <v>5.2605628175956154E-2</v>
      </c>
      <c r="AR29" s="18" cm="1">
        <f t="array" ref="AR29">(1+N29)*(1+INDEX(fx_rets,$AE29,INDEX(fx_ix,1,AR$3)))-1</f>
        <v>5.4110996400632994E-2</v>
      </c>
      <c r="AS29" s="18" cm="1">
        <f t="array" ref="AS29">(1+O29)*(1+INDEX(fx_rets,$AE29,INDEX(fx_ix,1,AS$3)))-1</f>
        <v>3.8343951138066767E-3</v>
      </c>
      <c r="AT29" s="18" cm="1">
        <f t="array" ref="AT29">(1+P29)*(1+INDEX(fx_rets,$AE29,INDEX(fx_ix,1,AT$3)))-1</f>
        <v>4.9066450538033379E-3</v>
      </c>
      <c r="AU29" s="18" cm="1">
        <f t="array" ref="AU29">(1+Q29)*(1+INDEX(fx_rets,$AE29,INDEX(fx_ix,1,AU$3)))-1</f>
        <v>6.7226028096154522E-3</v>
      </c>
      <c r="AV29" s="18" cm="1">
        <f t="array" ref="AV29">(1+R29)*(1+INDEX(fx_rets,$AE29,INDEX(fx_ix,1,AV$3)))-1</f>
        <v>2.4352120540475308E-2</v>
      </c>
      <c r="AW29" s="18" cm="1">
        <f t="array" ref="AW29">(1+S29)*(1+INDEX(fx_rets,$AE29,INDEX(fx_ix,1,AW$3)))-1</f>
        <v>8.7170273855773805E-2</v>
      </c>
      <c r="AX29" s="18" cm="1">
        <f t="array" ref="AX29">(1+T29)*(1+INDEX(fx_rets,$AE29,INDEX(fx_ix,1,AX$3)))-1</f>
        <v>5.3937337830500143E-2</v>
      </c>
      <c r="AY29" s="18" cm="1">
        <f t="array" ref="AY29">(1+U29)*(1+INDEX(fx_rets,$AE29,INDEX(fx_ix,1,AY$3)))-1</f>
        <v>7.6176992923201237E-2</v>
      </c>
      <c r="AZ29" s="18" cm="1">
        <f t="array" ref="AZ29">(1+V29)*(1+INDEX(fx_rets,$AE29,INDEX(fx_ix,1,AZ$3)))-1</f>
        <v>2.1225287062383025E-3</v>
      </c>
      <c r="BA29" s="18" cm="1">
        <f t="array" ref="BA29">(1+W29)*(1+INDEX(fx_rets,$AE29,INDEX(fx_ix,1,BA$3)))-1</f>
        <v>2.5854877558626033E-2</v>
      </c>
      <c r="BB29" s="18" cm="1">
        <f t="array" ref="BB29">(1+X29)*(1+INDEX(fx_rets,$AE29,INDEX(fx_ix,1,BB$3)))-1</f>
        <v>4.7520891953345634E-2</v>
      </c>
      <c r="BC29" s="18" cm="1">
        <f t="array" ref="BC29">(1+Y29)*(1+INDEX(fx_rets,$AE29,INDEX(fx_ix,1,BC$3)))-1</f>
        <v>3.9309014713027057E-3</v>
      </c>
      <c r="BD29" s="19">
        <v>24</v>
      </c>
      <c r="BE29" s="16">
        <f t="shared" si="0"/>
        <v>0</v>
      </c>
      <c r="BF29" s="19">
        <v>24</v>
      </c>
      <c r="BG29" s="18">
        <f t="shared" si="1"/>
        <v>2.2897243878485796E-3</v>
      </c>
      <c r="BH29" s="18">
        <f t="shared" si="2"/>
        <v>5.0018308161647873E-3</v>
      </c>
      <c r="BI29" s="18">
        <f t="shared" si="3"/>
        <v>1.1994398849248356E-2</v>
      </c>
      <c r="BJ29" s="18">
        <f t="shared" si="4"/>
        <v>6.105288306305745E-3</v>
      </c>
      <c r="BK29" s="18">
        <f t="shared" si="5"/>
        <v>1.2838612324555854E-2</v>
      </c>
      <c r="BL29" s="18">
        <f t="shared" si="6"/>
        <v>2.5997461925775456E-2</v>
      </c>
      <c r="BM29" s="18">
        <f t="shared" si="7"/>
        <v>2.8197264788590193E-2</v>
      </c>
      <c r="BN29" s="18">
        <f t="shared" si="8"/>
        <v>3.309952946898953E-2</v>
      </c>
      <c r="BO29" s="18">
        <f t="shared" si="9"/>
        <v>4.7572154842466352E-2</v>
      </c>
      <c r="BP29" s="18">
        <f t="shared" si="10"/>
        <v>4.9797219349790423E-2</v>
      </c>
      <c r="BQ29" s="18">
        <f t="shared" si="11"/>
        <v>5.3087203910898939E-2</v>
      </c>
      <c r="BR29" s="18">
        <f t="shared" si="12"/>
        <v>5.2605628175956154E-2</v>
      </c>
      <c r="BS29" s="18">
        <f t="shared" si="13"/>
        <v>5.4110996400632994E-2</v>
      </c>
      <c r="BT29" s="18">
        <f t="shared" si="14"/>
        <v>3.8343951138066767E-3</v>
      </c>
      <c r="BU29" s="18">
        <f t="shared" si="15"/>
        <v>4.9066450538033379E-3</v>
      </c>
      <c r="BV29" s="18">
        <f t="shared" si="16"/>
        <v>6.7226028096154522E-3</v>
      </c>
      <c r="BW29" s="18">
        <f t="shared" si="17"/>
        <v>2.4352120540475308E-2</v>
      </c>
      <c r="BX29" s="18">
        <f t="shared" si="18"/>
        <v>8.7170273855773805E-2</v>
      </c>
      <c r="BY29" s="18">
        <f t="shared" si="19"/>
        <v>5.3937337830500143E-2</v>
      </c>
      <c r="BZ29" s="18">
        <f t="shared" si="20"/>
        <v>7.6176992923201237E-2</v>
      </c>
      <c r="CA29" s="18">
        <f t="shared" si="21"/>
        <v>2.1225287062383025E-3</v>
      </c>
      <c r="CB29" s="18">
        <f t="shared" si="22"/>
        <v>2.5854877558626033E-2</v>
      </c>
      <c r="CC29" s="18">
        <f t="shared" si="23"/>
        <v>4.7520891953345634E-2</v>
      </c>
      <c r="CD29" s="18">
        <f t="shared" si="24"/>
        <v>3.9309014713027057E-3</v>
      </c>
      <c r="CE29" s="19">
        <v>24</v>
      </c>
      <c r="CF29" s="18">
        <f t="shared" si="27"/>
        <v>5.0018308161647873E-3</v>
      </c>
      <c r="CG29" s="18">
        <f t="shared" si="27"/>
        <v>5.0018308161647873E-3</v>
      </c>
      <c r="CH29" s="18">
        <f t="shared" si="27"/>
        <v>5.0018308161647873E-3</v>
      </c>
      <c r="CI29" s="18">
        <f t="shared" si="27"/>
        <v>0</v>
      </c>
      <c r="CJ29" s="18">
        <f t="shared" si="27"/>
        <v>0</v>
      </c>
      <c r="CK29" s="24">
        <f t="shared" si="27"/>
        <v>5.0018308161647873E-3</v>
      </c>
      <c r="CL29" s="24">
        <f t="shared" si="27"/>
        <v>0</v>
      </c>
    </row>
    <row r="30" spans="1:90" x14ac:dyDescent="0.2">
      <c r="A30" s="19">
        <v>25</v>
      </c>
      <c r="B30" s="16" cm="1">
        <f t="array" ref="B30">INDEX(asset_mu,1,B$3)+INDEX(asset_rets_norm,$A30,B$3)</f>
        <v>1.9555767828515367E-3</v>
      </c>
      <c r="C30" s="16" cm="1">
        <f t="array" ref="C30">INDEX(asset_mu,1,C$3)+INDEX(asset_rets_norm,$A30,C$3)</f>
        <v>3.7675566841575093E-3</v>
      </c>
      <c r="D30" s="16" cm="1">
        <f t="array" ref="D30">INDEX(asset_mu,1,D$3)+INDEX(asset_rets_norm,$A30,D$3)</f>
        <v>7.5105494882584927E-3</v>
      </c>
      <c r="E30" s="16" cm="1">
        <f t="array" ref="E30">INDEX(asset_mu,1,E$3)+INDEX(asset_rets_norm,$A30,E$3)</f>
        <v>5.9533935829053156E-3</v>
      </c>
      <c r="F30" s="16" cm="1">
        <f t="array" ref="F30">INDEX(asset_mu,1,F$3)+INDEX(asset_rets_norm,$A30,F$3)</f>
        <v>1.2054026432066061E-2</v>
      </c>
      <c r="G30" s="16" cm="1">
        <f t="array" ref="G30">INDEX(asset_mu,1,G$3)+INDEX(asset_rets_norm,$A30,G$3)</f>
        <v>2.0171530255266553E-3</v>
      </c>
      <c r="H30" s="16" cm="1">
        <f t="array" ref="H30">INDEX(asset_mu,1,H$3)+INDEX(asset_rets_norm,$A30,H$3)</f>
        <v>3.7553373868328892E-3</v>
      </c>
      <c r="I30" s="16" cm="1">
        <f t="array" ref="I30">INDEX(asset_mu,1,I$3)+INDEX(asset_rets_norm,$A30,I$3)</f>
        <v>7.6057960800876446E-3</v>
      </c>
      <c r="J30" s="16" cm="1">
        <f t="array" ref="J30">INDEX(asset_mu,1,J$3)+INDEX(asset_rets_norm,$A30,J$3)</f>
        <v>2.7261783240664071E-3</v>
      </c>
      <c r="K30" s="16" cm="1">
        <f t="array" ref="K30">INDEX(asset_mu,1,K$3)+INDEX(asset_rets_norm,$A30,K$3)</f>
        <v>5.7741897594142657E-3</v>
      </c>
      <c r="L30" s="16" cm="1">
        <f t="array" ref="L30">INDEX(asset_mu,1,L$3)+INDEX(asset_rets_norm,$A30,L$3)</f>
        <v>9.8719350630257375E-3</v>
      </c>
      <c r="M30" s="16" cm="1">
        <f t="array" ref="M30">INDEX(asset_mu,1,M$3)+INDEX(asset_rets_norm,$A30,M$3)</f>
        <v>1.1743635846751799E-2</v>
      </c>
      <c r="N30" s="16" cm="1">
        <f t="array" ref="N30">INDEX(asset_mu,1,N$3)+INDEX(asset_rets_norm,$A30,N$3)</f>
        <v>1.4874267139749158E-2</v>
      </c>
      <c r="O30" s="16" cm="1">
        <f t="array" ref="O30">INDEX(asset_mu,1,O$3)+INDEX(asset_rets_norm,$A30,O$3)</f>
        <v>1.1942450614507371E-3</v>
      </c>
      <c r="P30" s="16" cm="1">
        <f t="array" ref="P30">INDEX(asset_mu,1,P$3)+INDEX(asset_rets_norm,$A30,P$3)</f>
        <v>2.203668801139801E-3</v>
      </c>
      <c r="Q30" s="16" cm="1">
        <f t="array" ref="Q30">INDEX(asset_mu,1,Q$3)+INDEX(asset_rets_norm,$A30,Q$3)</f>
        <v>4.0201019640435211E-3</v>
      </c>
      <c r="R30" s="16" cm="1">
        <f t="array" ref="R30">INDEX(asset_mu,1,R$3)+INDEX(asset_rets_norm,$A30,R$3)</f>
        <v>3.9032796630379493E-2</v>
      </c>
      <c r="S30" s="16" cm="1">
        <f t="array" ref="S30">INDEX(asset_mu,1,S$3)+INDEX(asset_rets_norm,$A30,S$3)</f>
        <v>5.9166653304309258E-2</v>
      </c>
      <c r="T30" s="16" cm="1">
        <f t="array" ref="T30">INDEX(asset_mu,1,T$3)+INDEX(asset_rets_norm,$A30,T$3)</f>
        <v>4.2697588155028166E-2</v>
      </c>
      <c r="U30" s="16" cm="1">
        <f t="array" ref="U30">INDEX(asset_mu,1,U$3)+INDEX(asset_rets_norm,$A30,U$3)</f>
        <v>-1.5135207226544919E-2</v>
      </c>
      <c r="V30" s="16" cm="1">
        <f t="array" ref="V30">INDEX(asset_mu,1,V$3)+INDEX(asset_rets_norm,$A30,V$3)</f>
        <v>2.1198537062383236E-3</v>
      </c>
      <c r="W30" s="16" cm="1">
        <f t="array" ref="W30">INDEX(asset_mu,1,W$3)+INDEX(asset_rets_norm,$A30,W$3)</f>
        <v>1.9954231941196545E-3</v>
      </c>
      <c r="X30" s="16" cm="1">
        <f t="array" ref="X30">INDEX(asset_mu,1,X$3)+INDEX(asset_rets_norm,$A30,X$3)</f>
        <v>2.5698768438972642E-3</v>
      </c>
      <c r="Y30" s="16" cm="1">
        <f t="array" ref="Y30">INDEX(asset_mu,1,Y$3)+INDEX(asset_rets_norm,$A30,Y$3)</f>
        <v>1.2965188861378664E-3</v>
      </c>
      <c r="Z30" s="19">
        <v>25</v>
      </c>
      <c r="AA30" s="16" cm="1">
        <f t="array" ref="AA30">INDEX(fx_mu,1,AA$3)+INDEX(fx_rets_norm,$A30,AA$3)</f>
        <v>0</v>
      </c>
      <c r="AB30" s="16" cm="1">
        <f t="array" ref="AB30">INDEX(fx_mu,1,AB$3)+INDEX(fx_rets_norm,$A30,AB$3)</f>
        <v>4.9063025933491246E-3</v>
      </c>
      <c r="AC30" s="16" cm="1">
        <f t="array" ref="AC30">INDEX(fx_mu,1,AC$3)+INDEX(fx_rets_norm,$A30,AC$3)</f>
        <v>-8.5092748988121053E-3</v>
      </c>
      <c r="AD30" s="16" cm="1">
        <f t="array" ref="AD30">INDEX(fx_mu,1,AD$3)+INDEX(fx_rets_norm,$A30,AD$3)</f>
        <v>2.6912654172120817E-3</v>
      </c>
      <c r="AE30" s="19">
        <v>25</v>
      </c>
      <c r="AF30" s="18" cm="1">
        <f t="array" ref="AF30">(1+B30)*(1+INDEX(fx_rets,$AE30,INDEX(fx_ix,1,AF$3)))-1</f>
        <v>1.9555767828516313E-3</v>
      </c>
      <c r="AG30" s="18" cm="1">
        <f t="array" ref="AG30">(1+C30)*(1+INDEX(fx_rets,$AE30,INDEX(fx_ix,1,AG$3)))-1</f>
        <v>3.7675566841575137E-3</v>
      </c>
      <c r="AH30" s="18" cm="1">
        <f t="array" ref="AH30">(1+D30)*(1+INDEX(fx_rets,$AE30,INDEX(fx_ix,1,AH$3)))-1</f>
        <v>7.5105494882585777E-3</v>
      </c>
      <c r="AI30" s="18" cm="1">
        <f t="array" ref="AI30">(1+E30)*(1+INDEX(fx_rets,$AE30,INDEX(fx_ix,1,AI$3)))-1</f>
        <v>5.9533935829052531E-3</v>
      </c>
      <c r="AJ30" s="18" cm="1">
        <f t="array" ref="AJ30">(1+F30)*(1+INDEX(fx_rets,$AE30,INDEX(fx_ix,1,AJ$3)))-1</f>
        <v>1.2054026432066101E-2</v>
      </c>
      <c r="AK30" s="18" cm="1">
        <f t="array" ref="AK30">(1+G30)*(1+INDEX(fx_rets,$AE30,INDEX(fx_ix,1,AK$3)))-1</f>
        <v>6.9333523819961052E-3</v>
      </c>
      <c r="AL30" s="18" cm="1">
        <f t="array" ref="AL30">(1+H30)*(1+INDEX(fx_rets,$AE30,INDEX(fx_ix,1,AL$3)))-1</f>
        <v>8.6800648017419935E-3</v>
      </c>
      <c r="AM30" s="18" cm="1">
        <f t="array" ref="AM30">(1+I30)*(1+INDEX(fx_rets,$AE30,INDEX(fx_ix,1,AM$3)))-1</f>
        <v>1.2549415010469023E-2</v>
      </c>
      <c r="AN30" s="18" cm="1">
        <f t="array" ref="AN30">(1+J30)*(1+INDEX(fx_rets,$AE30,INDEX(fx_ix,1,AN$3)))-1</f>
        <v>-5.8062943755283758E-3</v>
      </c>
      <c r="AO30" s="18" cm="1">
        <f t="array" ref="AO30">(1+K30)*(1+INDEX(fx_rets,$AE30,INDEX(fx_ix,1,AO$3)))-1</f>
        <v>-2.7842193073785992E-3</v>
      </c>
      <c r="AP30" s="18" cm="1">
        <f t="array" ref="AP30">(1+L30)*(1+INDEX(fx_rets,$AE30,INDEX(fx_ix,1,AP$3)))-1</f>
        <v>1.2786571549789905E-3</v>
      </c>
      <c r="AQ30" s="18" cm="1">
        <f t="array" ref="AQ30">(1+M30)*(1+INDEX(fx_rets,$AE30,INDEX(fx_ix,1,AQ$3)))-1</f>
        <v>3.1344311222081256E-3</v>
      </c>
      <c r="AR30" s="18" cm="1">
        <f t="array" ref="AR30">(1+N30)*(1+INDEX(fx_rets,$AE30,INDEX(fx_ix,1,AR$3)))-1</f>
        <v>6.2384230129266527E-3</v>
      </c>
      <c r="AS30" s="18" cm="1">
        <f t="array" ref="AS30">(1+O30)*(1+INDEX(fx_rets,$AE30,INDEX(fx_ix,1,AS$3)))-1</f>
        <v>3.8887245090963862E-3</v>
      </c>
      <c r="AT30" s="18" cm="1">
        <f t="array" ref="AT30">(1+P30)*(1+INDEX(fx_rets,$AE30,INDEX(fx_ix,1,AT$3)))-1</f>
        <v>4.9008648759871765E-3</v>
      </c>
      <c r="AU30" s="18" cm="1">
        <f t="array" ref="AU30">(1+Q30)*(1+INDEX(fx_rets,$AE30,INDEX(fx_ix,1,AU$3)))-1</f>
        <v>6.7221865426450034E-3</v>
      </c>
      <c r="AV30" s="18" cm="1">
        <f t="array" ref="AV30">(1+R30)*(1+INDEX(fx_rets,$AE30,INDEX(fx_ix,1,AV$3)))-1</f>
        <v>3.9032796630379396E-2</v>
      </c>
      <c r="AW30" s="18" cm="1">
        <f t="array" ref="AW30">(1+S30)*(1+INDEX(fx_rets,$AE30,INDEX(fx_ix,1,AW$3)))-1</f>
        <v>6.4363245402204949E-2</v>
      </c>
      <c r="AX30" s="18" cm="1">
        <f t="array" ref="AX30">(1+T30)*(1+INDEX(fx_rets,$AE30,INDEX(fx_ix,1,AX$3)))-1</f>
        <v>3.3824987741088774E-2</v>
      </c>
      <c r="AY30" s="18" cm="1">
        <f t="array" ref="AY30">(1+U30)*(1+INDEX(fx_rets,$AE30,INDEX(fx_ix,1,AY$3)))-1</f>
        <v>-1.2484674669124063E-2</v>
      </c>
      <c r="AZ30" s="18" cm="1">
        <f t="array" ref="AZ30">(1+V30)*(1+INDEX(fx_rets,$AE30,INDEX(fx_ix,1,AZ$3)))-1</f>
        <v>2.1198537062383505E-3</v>
      </c>
      <c r="BA30" s="18" cm="1">
        <f t="array" ref="BA30">(1+W30)*(1+INDEX(fx_rets,$AE30,INDEX(fx_ix,1,BA$3)))-1</f>
        <v>6.9115159374608659E-3</v>
      </c>
      <c r="BB30" s="18" cm="1">
        <f t="array" ref="BB30">(1+X30)*(1+INDEX(fx_rets,$AE30,INDEX(fx_ix,1,BB$3)))-1</f>
        <v>-5.9612658434357035E-3</v>
      </c>
      <c r="BC30" s="18" cm="1">
        <f t="array" ref="BC30">(1+Y30)*(1+INDEX(fx_rets,$AE30,INDEX(fx_ix,1,BC$3)))-1</f>
        <v>3.9912735797908994E-3</v>
      </c>
      <c r="BD30" s="19">
        <v>25</v>
      </c>
      <c r="BE30" s="16">
        <f t="shared" si="0"/>
        <v>0</v>
      </c>
      <c r="BF30" s="19">
        <v>25</v>
      </c>
      <c r="BG30" s="18">
        <f t="shared" si="1"/>
        <v>1.9555767828516313E-3</v>
      </c>
      <c r="BH30" s="18">
        <f t="shared" si="2"/>
        <v>3.7675566841575137E-3</v>
      </c>
      <c r="BI30" s="18">
        <f t="shared" si="3"/>
        <v>7.5105494882585777E-3</v>
      </c>
      <c r="BJ30" s="18">
        <f t="shared" si="4"/>
        <v>5.9533935829052531E-3</v>
      </c>
      <c r="BK30" s="18">
        <f t="shared" si="5"/>
        <v>1.2054026432066101E-2</v>
      </c>
      <c r="BL30" s="18">
        <f t="shared" si="6"/>
        <v>6.9333523819961052E-3</v>
      </c>
      <c r="BM30" s="18">
        <f t="shared" si="7"/>
        <v>8.6800648017419935E-3</v>
      </c>
      <c r="BN30" s="18">
        <f t="shared" si="8"/>
        <v>1.2549415010469023E-2</v>
      </c>
      <c r="BO30" s="18">
        <f t="shared" si="9"/>
        <v>-5.8062943755283758E-3</v>
      </c>
      <c r="BP30" s="18">
        <f t="shared" si="10"/>
        <v>-2.7842193073785992E-3</v>
      </c>
      <c r="BQ30" s="18">
        <f t="shared" si="11"/>
        <v>1.2786571549789905E-3</v>
      </c>
      <c r="BR30" s="18">
        <f t="shared" si="12"/>
        <v>3.1344311222081256E-3</v>
      </c>
      <c r="BS30" s="18">
        <f t="shared" si="13"/>
        <v>6.2384230129266527E-3</v>
      </c>
      <c r="BT30" s="18">
        <f t="shared" si="14"/>
        <v>3.8887245090963862E-3</v>
      </c>
      <c r="BU30" s="18">
        <f t="shared" si="15"/>
        <v>4.9008648759871765E-3</v>
      </c>
      <c r="BV30" s="18">
        <f t="shared" si="16"/>
        <v>6.7221865426450034E-3</v>
      </c>
      <c r="BW30" s="18">
        <f t="shared" si="17"/>
        <v>3.9032796630379396E-2</v>
      </c>
      <c r="BX30" s="18">
        <f t="shared" si="18"/>
        <v>6.4363245402204949E-2</v>
      </c>
      <c r="BY30" s="18">
        <f t="shared" si="19"/>
        <v>3.3824987741088774E-2</v>
      </c>
      <c r="BZ30" s="18">
        <f t="shared" si="20"/>
        <v>-1.2484674669124063E-2</v>
      </c>
      <c r="CA30" s="18">
        <f t="shared" si="21"/>
        <v>2.1198537062383505E-3</v>
      </c>
      <c r="CB30" s="18">
        <f t="shared" si="22"/>
        <v>6.9115159374608659E-3</v>
      </c>
      <c r="CC30" s="18">
        <f t="shared" si="23"/>
        <v>-5.9612658434357035E-3</v>
      </c>
      <c r="CD30" s="18">
        <f t="shared" si="24"/>
        <v>3.9912735797908994E-3</v>
      </c>
      <c r="CE30" s="19">
        <v>25</v>
      </c>
      <c r="CF30" s="18">
        <f t="shared" si="27"/>
        <v>3.7675566841575137E-3</v>
      </c>
      <c r="CG30" s="18">
        <f t="shared" si="27"/>
        <v>3.7675566841575137E-3</v>
      </c>
      <c r="CH30" s="18">
        <f t="shared" si="27"/>
        <v>3.7675566841575137E-3</v>
      </c>
      <c r="CI30" s="18">
        <f t="shared" si="27"/>
        <v>0</v>
      </c>
      <c r="CJ30" s="18">
        <f t="shared" si="27"/>
        <v>0</v>
      </c>
      <c r="CK30" s="24">
        <f t="shared" si="27"/>
        <v>3.7675566841575137E-3</v>
      </c>
      <c r="CL30" s="24">
        <f t="shared" si="27"/>
        <v>0</v>
      </c>
    </row>
    <row r="31" spans="1:90" x14ac:dyDescent="0.2">
      <c r="A31" s="19">
        <v>26</v>
      </c>
      <c r="B31" s="16" cm="1">
        <f t="array" ref="B31">INDEX(asset_mu,1,B$3)+INDEX(asset_rets_norm,$A31,B$3)</f>
        <v>1.9801388651934535E-3</v>
      </c>
      <c r="C31" s="16" cm="1">
        <f t="array" ref="C31">INDEX(asset_mu,1,C$3)+INDEX(asset_rets_norm,$A31,C$3)</f>
        <v>3.6734674252301104E-3</v>
      </c>
      <c r="D31" s="16" cm="1">
        <f t="array" ref="D31">INDEX(asset_mu,1,D$3)+INDEX(asset_rets_norm,$A31,D$3)</f>
        <v>4.5856020178524342E-3</v>
      </c>
      <c r="E31" s="16" cm="1">
        <f t="array" ref="E31">INDEX(asset_mu,1,E$3)+INDEX(asset_rets_norm,$A31,E$3)</f>
        <v>4.4281349514333004E-3</v>
      </c>
      <c r="F31" s="16" cm="1">
        <f t="array" ref="F31">INDEX(asset_mu,1,F$3)+INDEX(asset_rets_norm,$A31,F$3)</f>
        <v>5.4577437258235984E-3</v>
      </c>
      <c r="G31" s="16" cm="1">
        <f t="array" ref="G31">INDEX(asset_mu,1,G$3)+INDEX(asset_rets_norm,$A31,G$3)</f>
        <v>2.0032498474052115E-3</v>
      </c>
      <c r="H31" s="16" cm="1">
        <f t="array" ref="H31">INDEX(asset_mu,1,H$3)+INDEX(asset_rets_norm,$A31,H$3)</f>
        <v>3.4449623354191532E-3</v>
      </c>
      <c r="I31" s="16" cm="1">
        <f t="array" ref="I31">INDEX(asset_mu,1,I$3)+INDEX(asset_rets_norm,$A31,I$3)</f>
        <v>3.9211553548500911E-3</v>
      </c>
      <c r="J31" s="16" cm="1">
        <f t="array" ref="J31">INDEX(asset_mu,1,J$3)+INDEX(asset_rets_norm,$A31,J$3)</f>
        <v>2.2756263979568634E-3</v>
      </c>
      <c r="K31" s="16" cm="1">
        <f t="array" ref="K31">INDEX(asset_mu,1,K$3)+INDEX(asset_rets_norm,$A31,K$3)</f>
        <v>4.2801093331168707E-3</v>
      </c>
      <c r="L31" s="16" cm="1">
        <f t="array" ref="L31">INDEX(asset_mu,1,L$3)+INDEX(asset_rets_norm,$A31,L$3)</f>
        <v>4.7195239097338349E-3</v>
      </c>
      <c r="M31" s="16" cm="1">
        <f t="array" ref="M31">INDEX(asset_mu,1,M$3)+INDEX(asset_rets_norm,$A31,M$3)</f>
        <v>5.1312750875296851E-3</v>
      </c>
      <c r="N31" s="16" cm="1">
        <f t="array" ref="N31">INDEX(asset_mu,1,N$3)+INDEX(asset_rets_norm,$A31,N$3)</f>
        <v>5.3112378514989008E-3</v>
      </c>
      <c r="O31" s="16" cm="1">
        <f t="array" ref="O31">INDEX(asset_mu,1,O$3)+INDEX(asset_rets_norm,$A31,O$3)</f>
        <v>1.2135379738281926E-3</v>
      </c>
      <c r="P31" s="16" cm="1">
        <f t="array" ref="P31">INDEX(asset_mu,1,P$3)+INDEX(asset_rets_norm,$A31,P$3)</f>
        <v>2.3943357231340102E-3</v>
      </c>
      <c r="Q31" s="16" cm="1">
        <f t="array" ref="Q31">INDEX(asset_mu,1,Q$3)+INDEX(asset_rets_norm,$A31,Q$3)</f>
        <v>3.9446746316502248E-3</v>
      </c>
      <c r="R31" s="16" cm="1">
        <f t="array" ref="R31">INDEX(asset_mu,1,R$3)+INDEX(asset_rets_norm,$A31,R$3)</f>
        <v>2.3223604450003918E-2</v>
      </c>
      <c r="S31" s="16" cm="1">
        <f t="array" ref="S31">INDEX(asset_mu,1,S$3)+INDEX(asset_rets_norm,$A31,S$3)</f>
        <v>4.8400942358058918E-3</v>
      </c>
      <c r="T31" s="16" cm="1">
        <f t="array" ref="T31">INDEX(asset_mu,1,T$3)+INDEX(asset_rets_norm,$A31,T$3)</f>
        <v>-1.0973776636152788E-2</v>
      </c>
      <c r="U31" s="16" cm="1">
        <f t="array" ref="U31">INDEX(asset_mu,1,U$3)+INDEX(asset_rets_norm,$A31,U$3)</f>
        <v>8.6809600751324059E-2</v>
      </c>
      <c r="V31" s="16" cm="1">
        <f t="array" ref="V31">INDEX(asset_mu,1,V$3)+INDEX(asset_rets_norm,$A31,V$3)</f>
        <v>2.1108120395716568E-3</v>
      </c>
      <c r="W31" s="16" cm="1">
        <f t="array" ref="W31">INDEX(asset_mu,1,W$3)+INDEX(asset_rets_norm,$A31,W$3)</f>
        <v>1.9980898607863213E-3</v>
      </c>
      <c r="X31" s="16" cm="1">
        <f t="array" ref="X31">INDEX(asset_mu,1,X$3)+INDEX(asset_rets_norm,$A31,X$3)</f>
        <v>2.5528768438972645E-3</v>
      </c>
      <c r="Y31" s="16" cm="1">
        <f t="array" ref="Y31">INDEX(asset_mu,1,Y$3)+INDEX(asset_rets_norm,$A31,Y$3)</f>
        <v>1.3122688861378663E-3</v>
      </c>
      <c r="Z31" s="19">
        <v>26</v>
      </c>
      <c r="AA31" s="16" cm="1">
        <f t="array" ref="AA31">INDEX(fx_mu,1,AA$3)+INDEX(fx_rets_norm,$A31,AA$3)</f>
        <v>0</v>
      </c>
      <c r="AB31" s="16" cm="1">
        <f t="array" ref="AB31">INDEX(fx_mu,1,AB$3)+INDEX(fx_rets_norm,$A31,AB$3)</f>
        <v>1.2391162993992159E-3</v>
      </c>
      <c r="AC31" s="16" cm="1">
        <f t="array" ref="AC31">INDEX(fx_mu,1,AC$3)+INDEX(fx_rets_norm,$A31,AC$3)</f>
        <v>2.1090930897882429E-2</v>
      </c>
      <c r="AD31" s="16" cm="1">
        <f t="array" ref="AD31">INDEX(fx_mu,1,AD$3)+INDEX(fx_rets_norm,$A31,AD$3)</f>
        <v>-3.6221920595203252E-2</v>
      </c>
      <c r="AE31" s="19">
        <v>26</v>
      </c>
      <c r="AF31" s="18" cm="1">
        <f t="array" ref="AF31">(1+B31)*(1+INDEX(fx_rets,$AE31,INDEX(fx_ix,1,AF$3)))-1</f>
        <v>1.9801388651934371E-3</v>
      </c>
      <c r="AG31" s="18" cm="1">
        <f t="array" ref="AG31">(1+C31)*(1+INDEX(fx_rets,$AE31,INDEX(fx_ix,1,AG$3)))-1</f>
        <v>3.6734674252301147E-3</v>
      </c>
      <c r="AH31" s="18" cm="1">
        <f t="array" ref="AH31">(1+D31)*(1+INDEX(fx_rets,$AE31,INDEX(fx_ix,1,AH$3)))-1</f>
        <v>4.5856020178525192E-3</v>
      </c>
      <c r="AI31" s="18" cm="1">
        <f t="array" ref="AI31">(1+E31)*(1+INDEX(fx_rets,$AE31,INDEX(fx_ix,1,AI$3)))-1</f>
        <v>4.428134951433238E-3</v>
      </c>
      <c r="AJ31" s="18" cm="1">
        <f t="array" ref="AJ31">(1+F31)*(1+INDEX(fx_rets,$AE31,INDEX(fx_ix,1,AJ$3)))-1</f>
        <v>5.4577437258236383E-3</v>
      </c>
      <c r="AK31" s="18" cm="1">
        <f t="array" ref="AK31">(1+G31)*(1+INDEX(fx_rets,$AE31,INDEX(fx_ix,1,AK$3)))-1</f>
        <v>3.2448484063420935E-3</v>
      </c>
      <c r="AL31" s="18" cm="1">
        <f t="array" ref="AL31">(1+H31)*(1+INDEX(fx_rets,$AE31,INDEX(fx_ix,1,AL$3)))-1</f>
        <v>4.6883473437990819E-3</v>
      </c>
      <c r="AM31" s="18" cm="1">
        <f t="array" ref="AM31">(1+I31)*(1+INDEX(fx_rets,$AE31,INDEX(fx_ix,1,AM$3)))-1</f>
        <v>5.165130421762143E-3</v>
      </c>
      <c r="AN31" s="18" cm="1">
        <f t="array" ref="AN31">(1+J31)*(1+INDEX(fx_rets,$AE31,INDEX(fx_ix,1,AN$3)))-1</f>
        <v>2.341455237494805E-2</v>
      </c>
      <c r="AO31" s="18" cm="1">
        <f t="array" ref="AO31">(1+K31)*(1+INDEX(fx_rets,$AE31,INDEX(fx_ix,1,AO$3)))-1</f>
        <v>2.5461311721179269E-2</v>
      </c>
      <c r="AP31" s="18" cm="1">
        <f t="array" ref="AP31">(1+L31)*(1+INDEX(fx_rets,$AE31,INDEX(fx_ix,1,AP$3)))-1</f>
        <v>2.5909993960267164E-2</v>
      </c>
      <c r="AQ31" s="18" cm="1">
        <f t="array" ref="AQ31">(1+M31)*(1+INDEX(fx_rets,$AE31,INDEX(fx_ix,1,AQ$3)))-1</f>
        <v>2.6330429353701224E-2</v>
      </c>
      <c r="AR31" s="18" cm="1">
        <f t="array" ref="AR31">(1+N31)*(1+INDEX(fx_rets,$AE31,INDEX(fx_ix,1,AR$3)))-1</f>
        <v>2.6514187699889558E-2</v>
      </c>
      <c r="AS31" s="18" cm="1">
        <f t="array" ref="AS31">(1+O31)*(1+INDEX(fx_rets,$AE31,INDEX(fx_ix,1,AS$3)))-1</f>
        <v>-3.5052339297502177E-2</v>
      </c>
      <c r="AT31" s="18" cm="1">
        <f t="array" ref="AT31">(1+P31)*(1+INDEX(fx_rets,$AE31,INDEX(fx_ix,1,AT$3)))-1</f>
        <v>-3.3914312310510897E-2</v>
      </c>
      <c r="AU31" s="18" cm="1">
        <f t="array" ref="AU31">(1+Q31)*(1+INDEX(fx_rets,$AE31,INDEX(fx_ix,1,AU$3)))-1</f>
        <v>-3.242012965483454E-2</v>
      </c>
      <c r="AV31" s="18" cm="1">
        <f t="array" ref="AV31">(1+R31)*(1+INDEX(fx_rets,$AE31,INDEX(fx_ix,1,AV$3)))-1</f>
        <v>2.3223604450003821E-2</v>
      </c>
      <c r="AW31" s="18" cm="1">
        <f t="array" ref="AW31">(1+S31)*(1+INDEX(fx_rets,$AE31,INDEX(fx_ix,1,AW$3)))-1</f>
        <v>6.0852079748634491E-3</v>
      </c>
      <c r="AX31" s="18" cm="1">
        <f t="array" ref="AX31">(1+T31)*(1+INDEX(fx_rets,$AE31,INDEX(fx_ix,1,AX$3)))-1</f>
        <v>9.8857070970077565E-3</v>
      </c>
      <c r="AY31" s="18" cm="1">
        <f t="array" ref="AY31">(1+U31)*(1+INDEX(fx_rets,$AE31,INDEX(fx_ix,1,AY$3)))-1</f>
        <v>4.7443269690805145E-2</v>
      </c>
      <c r="AZ31" s="18" cm="1">
        <f t="array" ref="AZ31">(1+V31)*(1+INDEX(fx_rets,$AE31,INDEX(fx_ix,1,AZ$3)))-1</f>
        <v>2.1108120395716412E-3</v>
      </c>
      <c r="BA31" s="18" cm="1">
        <f t="array" ref="BA31">(1+W31)*(1+INDEX(fx_rets,$AE31,INDEX(fx_ix,1,BA$3)))-1</f>
        <v>3.2396820258997483E-3</v>
      </c>
      <c r="BB31" s="18" cm="1">
        <f t="array" ref="BB31">(1+X31)*(1+INDEX(fx_rets,$AE31,INDEX(fx_ix,1,BB$3)))-1</f>
        <v>2.3697650290884997E-2</v>
      </c>
      <c r="BC31" s="18" cm="1">
        <f t="array" ref="BC31">(1+Y31)*(1+INDEX(fx_rets,$AE31,INDEX(fx_ix,1,BC$3)))-1</f>
        <v>-3.4957184608458647E-2</v>
      </c>
      <c r="BD31" s="19">
        <v>26</v>
      </c>
      <c r="BE31" s="16">
        <f t="shared" si="0"/>
        <v>0</v>
      </c>
      <c r="BF31" s="19">
        <v>26</v>
      </c>
      <c r="BG31" s="18">
        <f t="shared" si="1"/>
        <v>1.9801388651934371E-3</v>
      </c>
      <c r="BH31" s="18">
        <f t="shared" si="2"/>
        <v>3.6734674252301147E-3</v>
      </c>
      <c r="BI31" s="18">
        <f t="shared" si="3"/>
        <v>4.5856020178525192E-3</v>
      </c>
      <c r="BJ31" s="18">
        <f t="shared" si="4"/>
        <v>4.428134951433238E-3</v>
      </c>
      <c r="BK31" s="18">
        <f t="shared" si="5"/>
        <v>5.4577437258236383E-3</v>
      </c>
      <c r="BL31" s="18">
        <f t="shared" si="6"/>
        <v>3.2448484063420935E-3</v>
      </c>
      <c r="BM31" s="18">
        <f t="shared" si="7"/>
        <v>4.6883473437990819E-3</v>
      </c>
      <c r="BN31" s="18">
        <f t="shared" si="8"/>
        <v>5.165130421762143E-3</v>
      </c>
      <c r="BO31" s="18">
        <f t="shared" si="9"/>
        <v>2.341455237494805E-2</v>
      </c>
      <c r="BP31" s="18">
        <f t="shared" si="10"/>
        <v>2.5461311721179269E-2</v>
      </c>
      <c r="BQ31" s="18">
        <f t="shared" si="11"/>
        <v>2.5909993960267164E-2</v>
      </c>
      <c r="BR31" s="18">
        <f t="shared" si="12"/>
        <v>2.6330429353701224E-2</v>
      </c>
      <c r="BS31" s="18">
        <f t="shared" si="13"/>
        <v>2.6514187699889558E-2</v>
      </c>
      <c r="BT31" s="18">
        <f t="shared" si="14"/>
        <v>-3.5052339297502177E-2</v>
      </c>
      <c r="BU31" s="18">
        <f t="shared" si="15"/>
        <v>-3.3914312310510897E-2</v>
      </c>
      <c r="BV31" s="18">
        <f t="shared" si="16"/>
        <v>-3.242012965483454E-2</v>
      </c>
      <c r="BW31" s="18">
        <f t="shared" si="17"/>
        <v>2.3223604450003821E-2</v>
      </c>
      <c r="BX31" s="18">
        <f t="shared" si="18"/>
        <v>6.0852079748634491E-3</v>
      </c>
      <c r="BY31" s="18">
        <f t="shared" si="19"/>
        <v>9.8857070970077565E-3</v>
      </c>
      <c r="BZ31" s="18">
        <f t="shared" si="20"/>
        <v>4.7443269690805145E-2</v>
      </c>
      <c r="CA31" s="18">
        <f t="shared" si="21"/>
        <v>2.1108120395716412E-3</v>
      </c>
      <c r="CB31" s="18">
        <f t="shared" si="22"/>
        <v>3.2396820258997483E-3</v>
      </c>
      <c r="CC31" s="18">
        <f t="shared" si="23"/>
        <v>2.3697650290884997E-2</v>
      </c>
      <c r="CD31" s="18">
        <f t="shared" si="24"/>
        <v>-3.4957184608458647E-2</v>
      </c>
      <c r="CE31" s="19">
        <v>26</v>
      </c>
      <c r="CF31" s="18">
        <f t="shared" si="27"/>
        <v>3.6734674252301147E-3</v>
      </c>
      <c r="CG31" s="18">
        <f t="shared" si="27"/>
        <v>3.6734674252301147E-3</v>
      </c>
      <c r="CH31" s="18">
        <f t="shared" si="27"/>
        <v>3.6734674252301147E-3</v>
      </c>
      <c r="CI31" s="18">
        <f t="shared" si="27"/>
        <v>0</v>
      </c>
      <c r="CJ31" s="18">
        <f t="shared" si="27"/>
        <v>0</v>
      </c>
      <c r="CK31" s="24">
        <f t="shared" si="27"/>
        <v>3.6734674252301147E-3</v>
      </c>
      <c r="CL31" s="24">
        <f t="shared" si="27"/>
        <v>0</v>
      </c>
    </row>
    <row r="32" spans="1:90" x14ac:dyDescent="0.2">
      <c r="A32" s="19">
        <v>27</v>
      </c>
      <c r="B32" s="16" cm="1">
        <f t="array" ref="B32">INDEX(asset_mu,1,B$3)+INDEX(asset_rets_norm,$A32,B$3)</f>
        <v>2.2258017122308736E-3</v>
      </c>
      <c r="C32" s="16" cm="1">
        <f t="array" ref="C32">INDEX(asset_mu,1,C$3)+INDEX(asset_rets_norm,$A32,C$3)</f>
        <v>1.3786493150333935E-3</v>
      </c>
      <c r="D32" s="16" cm="1">
        <f t="array" ref="D32">INDEX(asset_mu,1,D$3)+INDEX(asset_rets_norm,$A32,D$3)</f>
        <v>-6.400893707554008E-3</v>
      </c>
      <c r="E32" s="16" cm="1">
        <f t="array" ref="E32">INDEX(asset_mu,1,E$3)+INDEX(asset_rets_norm,$A32,E$3)</f>
        <v>1.7657337348704963E-3</v>
      </c>
      <c r="F32" s="16" cm="1">
        <f t="array" ref="F32">INDEX(asset_mu,1,F$3)+INDEX(asset_rets_norm,$A32,F$3)</f>
        <v>-3.5708513055036483E-3</v>
      </c>
      <c r="G32" s="16" cm="1">
        <f t="array" ref="G32">INDEX(asset_mu,1,G$3)+INDEX(asset_rets_norm,$A32,G$3)</f>
        <v>1.8920406559495258E-3</v>
      </c>
      <c r="H32" s="16" cm="1">
        <f t="array" ref="H32">INDEX(asset_mu,1,H$3)+INDEX(asset_rets_norm,$A32,H$3)</f>
        <v>1.3298335980003388E-3</v>
      </c>
      <c r="I32" s="16" cm="1">
        <f t="array" ref="I32">INDEX(asset_mu,1,I$3)+INDEX(asset_rets_norm,$A32,I$3)</f>
        <v>-4.3955899922201846E-3</v>
      </c>
      <c r="J32" s="16" cm="1">
        <f t="array" ref="J32">INDEX(asset_mu,1,J$3)+INDEX(asset_rets_norm,$A32,J$3)</f>
        <v>2.8197981310500429E-3</v>
      </c>
      <c r="K32" s="16" cm="1">
        <f t="array" ref="K32">INDEX(asset_mu,1,K$3)+INDEX(asset_rets_norm,$A32,K$3)</f>
        <v>2.2687523453607519E-3</v>
      </c>
      <c r="L32" s="16" cm="1">
        <f t="array" ref="L32">INDEX(asset_mu,1,L$3)+INDEX(asset_rets_norm,$A32,L$3)</f>
        <v>-3.6432964887555108E-3</v>
      </c>
      <c r="M32" s="16" cm="1">
        <f t="array" ref="M32">INDEX(asset_mu,1,M$3)+INDEX(asset_rets_norm,$A32,M$3)</f>
        <v>3.700325921417935E-3</v>
      </c>
      <c r="N32" s="16" cm="1">
        <f t="array" ref="N32">INDEX(asset_mu,1,N$3)+INDEX(asset_rets_norm,$A32,N$3)</f>
        <v>-7.6949173610496059E-4</v>
      </c>
      <c r="O32" s="16" cm="1">
        <f t="array" ref="O32">INDEX(asset_mu,1,O$3)+INDEX(asset_rets_norm,$A32,O$3)</f>
        <v>1.136340623851727E-3</v>
      </c>
      <c r="P32" s="16" cm="1">
        <f t="array" ref="P32">INDEX(asset_mu,1,P$3)+INDEX(asset_rets_norm,$A32,P$3)</f>
        <v>1.8790029890081593E-3</v>
      </c>
      <c r="Q32" s="16" cm="1">
        <f t="array" ref="Q32">INDEX(asset_mu,1,Q$3)+INDEX(asset_rets_norm,$A32,Q$3)</f>
        <v>1.8117546291772201E-3</v>
      </c>
      <c r="R32" s="16" cm="1">
        <f t="array" ref="R32">INDEX(asset_mu,1,R$3)+INDEX(asset_rets_norm,$A32,R$3)</f>
        <v>1.8264843379206183E-2</v>
      </c>
      <c r="S32" s="16" cm="1">
        <f t="array" ref="S32">INDEX(asset_mu,1,S$3)+INDEX(asset_rets_norm,$A32,S$3)</f>
        <v>5.992201453987378E-3</v>
      </c>
      <c r="T32" s="16" cm="1">
        <f t="array" ref="T32">INDEX(asset_mu,1,T$3)+INDEX(asset_rets_norm,$A32,T$3)</f>
        <v>1.5852297655304104E-2</v>
      </c>
      <c r="U32" s="16" cm="1">
        <f t="array" ref="U32">INDEX(asset_mu,1,U$3)+INDEX(asset_rets_norm,$A32,U$3)</f>
        <v>3.3899011531984061E-2</v>
      </c>
      <c r="V32" s="16" cm="1">
        <f t="array" ref="V32">INDEX(asset_mu,1,V$3)+INDEX(asset_rets_norm,$A32,V$3)</f>
        <v>2.1110203729049898E-3</v>
      </c>
      <c r="W32" s="16" cm="1">
        <f t="array" ref="W32">INDEX(asset_mu,1,W$3)+INDEX(asset_rets_norm,$A32,W$3)</f>
        <v>2.0701731941196542E-3</v>
      </c>
      <c r="X32" s="16" cm="1">
        <f t="array" ref="X32">INDEX(asset_mu,1,X$3)+INDEX(asset_rets_norm,$A32,X$3)</f>
        <v>2.5434601772305974E-3</v>
      </c>
      <c r="Y32" s="16" cm="1">
        <f t="array" ref="Y32">INDEX(asset_mu,1,Y$3)+INDEX(asset_rets_norm,$A32,Y$3)</f>
        <v>1.1900188861378664E-3</v>
      </c>
      <c r="Z32" s="19">
        <v>27</v>
      </c>
      <c r="AA32" s="16" cm="1">
        <f t="array" ref="AA32">INDEX(fx_mu,1,AA$3)+INDEX(fx_rets_norm,$A32,AA$3)</f>
        <v>0</v>
      </c>
      <c r="AB32" s="16" cm="1">
        <f t="array" ref="AB32">INDEX(fx_mu,1,AB$3)+INDEX(fx_rets_norm,$A32,AB$3)</f>
        <v>1.1826450874747877E-2</v>
      </c>
      <c r="AC32" s="16" cm="1">
        <f t="array" ref="AC32">INDEX(fx_mu,1,AC$3)+INDEX(fx_rets_norm,$A32,AC$3)</f>
        <v>1.2222069732276172E-2</v>
      </c>
      <c r="AD32" s="16" cm="1">
        <f t="array" ref="AD32">INDEX(fx_mu,1,AD$3)+INDEX(fx_rets_norm,$A32,AD$3)</f>
        <v>-2.3646600954497346E-2</v>
      </c>
      <c r="AE32" s="19">
        <v>27</v>
      </c>
      <c r="AF32" s="18" cm="1">
        <f t="array" ref="AF32">(1+B32)*(1+INDEX(fx_rets,$AE32,INDEX(fx_ix,1,AF$3)))-1</f>
        <v>2.2258017122309681E-3</v>
      </c>
      <c r="AG32" s="18" cm="1">
        <f t="array" ref="AG32">(1+C32)*(1+INDEX(fx_rets,$AE32,INDEX(fx_ix,1,AG$3)))-1</f>
        <v>1.3786493150333978E-3</v>
      </c>
      <c r="AH32" s="18" cm="1">
        <f t="array" ref="AH32">(1+D32)*(1+INDEX(fx_rets,$AE32,INDEX(fx_ix,1,AH$3)))-1</f>
        <v>-6.400893707554034E-3</v>
      </c>
      <c r="AI32" s="18" cm="1">
        <f t="array" ref="AI32">(1+E32)*(1+INDEX(fx_rets,$AE32,INDEX(fx_ix,1,AI$3)))-1</f>
        <v>1.7657337348704338E-3</v>
      </c>
      <c r="AJ32" s="18" cm="1">
        <f t="array" ref="AJ32">(1+F32)*(1+INDEX(fx_rets,$AE32,INDEX(fx_ix,1,AJ$3)))-1</f>
        <v>-3.5708513055036084E-3</v>
      </c>
      <c r="AK32" s="18" cm="1">
        <f t="array" ref="AK32">(1+G32)*(1+INDEX(fx_rets,$AE32,INDEX(fx_ix,1,AK$3)))-1</f>
        <v>1.3740867656568012E-2</v>
      </c>
      <c r="AL32" s="18" cm="1">
        <f t="array" ref="AL32">(1+H32)*(1+INDEX(fx_rets,$AE32,INDEX(fx_ix,1,AL$3)))-1</f>
        <v>1.3172011684466467E-2</v>
      </c>
      <c r="AM32" s="18" cm="1">
        <f t="array" ref="AM32">(1+I32)*(1+INDEX(fx_rets,$AE32,INDEX(fx_ix,1,AM$3)))-1</f>
        <v>7.3788766534190753E-3</v>
      </c>
      <c r="AN32" s="18" cm="1">
        <f t="array" ref="AN32">(1+J32)*(1+INDEX(fx_rets,$AE32,INDEX(fx_ix,1,AN$3)))-1</f>
        <v>1.5076331632714712E-2</v>
      </c>
      <c r="AO32" s="18" cm="1">
        <f t="array" ref="AO32">(1+K32)*(1+INDEX(fx_rets,$AE32,INDEX(fx_ix,1,AO$3)))-1</f>
        <v>1.4518550927007157E-2</v>
      </c>
      <c r="AP32" s="18" cm="1">
        <f t="array" ref="AP32">(1+L32)*(1+INDEX(fx_rets,$AE32,INDEX(fx_ix,1,AP$3)))-1</f>
        <v>8.5342446197798072E-3</v>
      </c>
      <c r="AQ32" s="18" cm="1">
        <f t="array" ref="AQ32">(1+M32)*(1+INDEX(fx_rets,$AE32,INDEX(fx_ix,1,AQ$3)))-1</f>
        <v>1.5967621295137846E-2</v>
      </c>
      <c r="AR32" s="18" cm="1">
        <f t="array" ref="AR32">(1+N32)*(1+INDEX(fx_rets,$AE32,INDEX(fx_ix,1,AR$3)))-1</f>
        <v>1.1443173214514157E-2</v>
      </c>
      <c r="AS32" s="18" cm="1">
        <f t="array" ref="AS32">(1+O32)*(1+INDEX(fx_rets,$AE32,INDEX(fx_ix,1,AS$3)))-1</f>
        <v>-2.2537130923926174E-2</v>
      </c>
      <c r="AT32" s="18" cm="1">
        <f t="array" ref="AT32">(1+P32)*(1+INDEX(fx_rets,$AE32,INDEX(fx_ix,1,AT$3)))-1</f>
        <v>-2.1812029999362603E-2</v>
      </c>
      <c r="AU32" s="18" cm="1">
        <f t="array" ref="AU32">(1+Q32)*(1+INDEX(fx_rets,$AE32,INDEX(fx_ix,1,AU$3)))-1</f>
        <v>-2.1877688164063769E-2</v>
      </c>
      <c r="AV32" s="18" cm="1">
        <f t="array" ref="AV32">(1+R32)*(1+INDEX(fx_rets,$AE32,INDEX(fx_ix,1,AV$3)))-1</f>
        <v>1.8264843379206086E-2</v>
      </c>
      <c r="AW32" s="18" cm="1">
        <f t="array" ref="AW32">(1+S32)*(1+INDEX(fx_rets,$AE32,INDEX(fx_ix,1,AW$3)))-1</f>
        <v>1.7889518804862226E-2</v>
      </c>
      <c r="AX32" s="18" cm="1">
        <f t="array" ref="AX32">(1+T32)*(1+INDEX(fx_rets,$AE32,INDEX(fx_ix,1,AX$3)))-1</f>
        <v>2.826811527494022E-2</v>
      </c>
      <c r="AY32" s="18" cm="1">
        <f t="array" ref="AY32">(1+U32)*(1+INDEX(fx_rets,$AE32,INDEX(fx_ix,1,AY$3)))-1</f>
        <v>9.4508141790381472E-3</v>
      </c>
      <c r="AZ32" s="18" cm="1">
        <f t="array" ref="AZ32">(1+V32)*(1+INDEX(fx_rets,$AE32,INDEX(fx_ix,1,AZ$3)))-1</f>
        <v>2.1110203729048926E-3</v>
      </c>
      <c r="BA32" s="18" cm="1">
        <f t="array" ref="BA32">(1+W32)*(1+INDEX(fx_rets,$AE32,INDEX(fx_ix,1,BA$3)))-1</f>
        <v>1.3921106870450117E-2</v>
      </c>
      <c r="BB32" s="18" cm="1">
        <f t="array" ref="BB32">(1+X32)*(1+INDEX(fx_rets,$AE32,INDEX(fx_ix,1,BB$3)))-1</f>
        <v>1.4796616257154005E-2</v>
      </c>
      <c r="BC32" s="18" cm="1">
        <f t="array" ref="BC32">(1+Y32)*(1+INDEX(fx_rets,$AE32,INDEX(fx_ix,1,BC$3)))-1</f>
        <v>-2.2484721970088328E-2</v>
      </c>
      <c r="BD32" s="19">
        <v>27</v>
      </c>
      <c r="BE32" s="16">
        <f t="shared" si="0"/>
        <v>0</v>
      </c>
      <c r="BF32" s="19">
        <v>27</v>
      </c>
      <c r="BG32" s="18">
        <f t="shared" si="1"/>
        <v>2.2258017122309681E-3</v>
      </c>
      <c r="BH32" s="18">
        <f t="shared" si="2"/>
        <v>1.3786493150333978E-3</v>
      </c>
      <c r="BI32" s="18">
        <f t="shared" si="3"/>
        <v>-6.400893707554034E-3</v>
      </c>
      <c r="BJ32" s="18">
        <f t="shared" si="4"/>
        <v>1.7657337348704338E-3</v>
      </c>
      <c r="BK32" s="18">
        <f t="shared" si="5"/>
        <v>-3.5708513055036084E-3</v>
      </c>
      <c r="BL32" s="18">
        <f t="shared" si="6"/>
        <v>1.3740867656568012E-2</v>
      </c>
      <c r="BM32" s="18">
        <f t="shared" si="7"/>
        <v>1.3172011684466467E-2</v>
      </c>
      <c r="BN32" s="18">
        <f t="shared" si="8"/>
        <v>7.3788766534190753E-3</v>
      </c>
      <c r="BO32" s="18">
        <f t="shared" si="9"/>
        <v>1.5076331632714712E-2</v>
      </c>
      <c r="BP32" s="18">
        <f t="shared" si="10"/>
        <v>1.4518550927007157E-2</v>
      </c>
      <c r="BQ32" s="18">
        <f t="shared" si="11"/>
        <v>8.5342446197798072E-3</v>
      </c>
      <c r="BR32" s="18">
        <f t="shared" si="12"/>
        <v>1.5967621295137846E-2</v>
      </c>
      <c r="BS32" s="18">
        <f t="shared" si="13"/>
        <v>1.1443173214514157E-2</v>
      </c>
      <c r="BT32" s="18">
        <f t="shared" si="14"/>
        <v>-2.2537130923926174E-2</v>
      </c>
      <c r="BU32" s="18">
        <f t="shared" si="15"/>
        <v>-2.1812029999362603E-2</v>
      </c>
      <c r="BV32" s="18">
        <f t="shared" si="16"/>
        <v>-2.1877688164063769E-2</v>
      </c>
      <c r="BW32" s="18">
        <f t="shared" si="17"/>
        <v>1.8264843379206086E-2</v>
      </c>
      <c r="BX32" s="18">
        <f t="shared" si="18"/>
        <v>1.7889518804862226E-2</v>
      </c>
      <c r="BY32" s="18">
        <f t="shared" si="19"/>
        <v>2.826811527494022E-2</v>
      </c>
      <c r="BZ32" s="18">
        <f t="shared" si="20"/>
        <v>9.4508141790381472E-3</v>
      </c>
      <c r="CA32" s="18">
        <f t="shared" si="21"/>
        <v>2.1110203729048926E-3</v>
      </c>
      <c r="CB32" s="18">
        <f t="shared" si="22"/>
        <v>1.3921106870450117E-2</v>
      </c>
      <c r="CC32" s="18">
        <f t="shared" si="23"/>
        <v>1.4796616257154005E-2</v>
      </c>
      <c r="CD32" s="18">
        <f t="shared" si="24"/>
        <v>-2.2484721970088328E-2</v>
      </c>
      <c r="CE32" s="19">
        <v>27</v>
      </c>
      <c r="CF32" s="18">
        <f t="shared" si="27"/>
        <v>1.3786493150333978E-3</v>
      </c>
      <c r="CG32" s="18">
        <f t="shared" si="27"/>
        <v>1.3786493150333978E-3</v>
      </c>
      <c r="CH32" s="18">
        <f t="shared" si="27"/>
        <v>1.3786493150333978E-3</v>
      </c>
      <c r="CI32" s="18">
        <f t="shared" si="27"/>
        <v>0</v>
      </c>
      <c r="CJ32" s="18">
        <f t="shared" si="27"/>
        <v>0</v>
      </c>
      <c r="CK32" s="24">
        <f t="shared" si="27"/>
        <v>1.3786493150333978E-3</v>
      </c>
      <c r="CL32" s="24">
        <f t="shared" si="27"/>
        <v>0</v>
      </c>
    </row>
    <row r="33" spans="1:90" x14ac:dyDescent="0.2">
      <c r="A33" s="19">
        <v>28</v>
      </c>
      <c r="B33" s="16" cm="1">
        <f t="array" ref="B33">INDEX(asset_mu,1,B$3)+INDEX(asset_rets_norm,$A33,B$3)</f>
        <v>2.0931265310632106E-3</v>
      </c>
      <c r="C33" s="16" cm="1">
        <f t="array" ref="C33">INDEX(asset_mu,1,C$3)+INDEX(asset_rets_norm,$A33,C$3)</f>
        <v>4.3227777363425935E-3</v>
      </c>
      <c r="D33" s="16" cm="1">
        <f t="array" ref="D33">INDEX(asset_mu,1,D$3)+INDEX(asset_rets_norm,$A33,D$3)</f>
        <v>1.1224542266101393E-2</v>
      </c>
      <c r="E33" s="16" cm="1">
        <f t="array" ref="E33">INDEX(asset_mu,1,E$3)+INDEX(asset_rets_norm,$A33,E$3)</f>
        <v>5.0227438823136697E-3</v>
      </c>
      <c r="F33" s="16" cm="1">
        <f t="array" ref="F33">INDEX(asset_mu,1,F$3)+INDEX(asset_rets_norm,$A33,F$3)</f>
        <v>1.2006794975826423E-2</v>
      </c>
      <c r="G33" s="16" cm="1">
        <f t="array" ref="G33">INDEX(asset_mu,1,G$3)+INDEX(asset_rets_norm,$A33,G$3)</f>
        <v>2.2812956303293304E-3</v>
      </c>
      <c r="H33" s="16" cm="1">
        <f t="array" ref="H33">INDEX(asset_mu,1,H$3)+INDEX(asset_rets_norm,$A33,H$3)</f>
        <v>5.4348527982939418E-3</v>
      </c>
      <c r="I33" s="16" cm="1">
        <f t="array" ref="I33">INDEX(asset_mu,1,I$3)+INDEX(asset_rets_norm,$A33,I$3)</f>
        <v>1.5152597480039874E-2</v>
      </c>
      <c r="J33" s="16" cm="1">
        <f t="array" ref="J33">INDEX(asset_mu,1,J$3)+INDEX(asset_rets_norm,$A33,J$3)</f>
        <v>2.4256610934803012E-3</v>
      </c>
      <c r="K33" s="16" cm="1">
        <f t="array" ref="K33">INDEX(asset_mu,1,K$3)+INDEX(asset_rets_norm,$A33,K$3)</f>
        <v>6.7873328959383852E-3</v>
      </c>
      <c r="L33" s="16" cm="1">
        <f t="array" ref="L33">INDEX(asset_mu,1,L$3)+INDEX(asset_rets_norm,$A33,L$3)</f>
        <v>1.4947785632000931E-2</v>
      </c>
      <c r="M33" s="16" cm="1">
        <f t="array" ref="M33">INDEX(asset_mu,1,M$3)+INDEX(asset_rets_norm,$A33,M$3)</f>
        <v>8.9047594244329627E-3</v>
      </c>
      <c r="N33" s="16" cm="1">
        <f t="array" ref="N33">INDEX(asset_mu,1,N$3)+INDEX(asset_rets_norm,$A33,N$3)</f>
        <v>1.6131978563361911E-2</v>
      </c>
      <c r="O33" s="16" cm="1">
        <f t="array" ref="O33">INDEX(asset_mu,1,O$3)+INDEX(asset_rets_norm,$A33,O$3)</f>
        <v>1.2328234392890091E-3</v>
      </c>
      <c r="P33" s="16" cm="1">
        <f t="array" ref="P33">INDEX(asset_mu,1,P$3)+INDEX(asset_rets_norm,$A33,P$3)</f>
        <v>2.4148776340636047E-3</v>
      </c>
      <c r="Q33" s="16" cm="1">
        <f t="array" ref="Q33">INDEX(asset_mu,1,Q$3)+INDEX(asset_rets_norm,$A33,Q$3)</f>
        <v>4.4658308498892298E-3</v>
      </c>
      <c r="R33" s="16" cm="1">
        <f t="array" ref="R33">INDEX(asset_mu,1,R$3)+INDEX(asset_rets_norm,$A33,R$3)</f>
        <v>-4.1400349550804419E-2</v>
      </c>
      <c r="S33" s="16" cm="1">
        <f t="array" ref="S33">INDEX(asset_mu,1,S$3)+INDEX(asset_rets_norm,$A33,S$3)</f>
        <v>-3.182123649763946E-2</v>
      </c>
      <c r="T33" s="16" cm="1">
        <f t="array" ref="T33">INDEX(asset_mu,1,T$3)+INDEX(asset_rets_norm,$A33,T$3)</f>
        <v>-3.4321792838057086E-2</v>
      </c>
      <c r="U33" s="16" cm="1">
        <f t="array" ref="U33">INDEX(asset_mu,1,U$3)+INDEX(asset_rets_norm,$A33,U$3)</f>
        <v>-9.080039995730714E-2</v>
      </c>
      <c r="V33" s="16" cm="1">
        <f t="array" ref="V33">INDEX(asset_mu,1,V$3)+INDEX(asset_rets_norm,$A33,V$3)</f>
        <v>2.1105620395716566E-3</v>
      </c>
      <c r="W33" s="16" cm="1">
        <f t="array" ref="W33">INDEX(asset_mu,1,W$3)+INDEX(asset_rets_norm,$A33,W$3)</f>
        <v>2.0825898607863213E-3</v>
      </c>
      <c r="X33" s="16" cm="1">
        <f t="array" ref="X33">INDEX(asset_mu,1,X$3)+INDEX(asset_rets_norm,$A33,X$3)</f>
        <v>2.5274601772305979E-3</v>
      </c>
      <c r="Y33" s="16" cm="1">
        <f t="array" ref="Y33">INDEX(asset_mu,1,Y$3)+INDEX(asset_rets_norm,$A33,Y$3)</f>
        <v>1.3101022194711997E-3</v>
      </c>
      <c r="Z33" s="19">
        <v>28</v>
      </c>
      <c r="AA33" s="16" cm="1">
        <f t="array" ref="AA33">INDEX(fx_mu,1,AA$3)+INDEX(fx_rets_norm,$A33,AA$3)</f>
        <v>0</v>
      </c>
      <c r="AB33" s="16" cm="1">
        <f t="array" ref="AB33">INDEX(fx_mu,1,AB$3)+INDEX(fx_rets_norm,$A33,AB$3)</f>
        <v>-1.7915433489024687E-2</v>
      </c>
      <c r="AC33" s="16" cm="1">
        <f t="array" ref="AC33">INDEX(fx_mu,1,AC$3)+INDEX(fx_rets_norm,$A33,AC$3)</f>
        <v>-6.4362147278358012E-3</v>
      </c>
      <c r="AD33" s="16" cm="1">
        <f t="array" ref="AD33">INDEX(fx_mu,1,AD$3)+INDEX(fx_rets_norm,$A33,AD$3)</f>
        <v>3.5652527887303762E-2</v>
      </c>
      <c r="AE33" s="19">
        <v>28</v>
      </c>
      <c r="AF33" s="18" cm="1">
        <f t="array" ref="AF33">(1+B33)*(1+INDEX(fx_rets,$AE33,INDEX(fx_ix,1,AF$3)))-1</f>
        <v>2.0931265310633052E-3</v>
      </c>
      <c r="AG33" s="18" cm="1">
        <f t="array" ref="AG33">(1+C33)*(1+INDEX(fx_rets,$AE33,INDEX(fx_ix,1,AG$3)))-1</f>
        <v>4.3227777363425979E-3</v>
      </c>
      <c r="AH33" s="18" cm="1">
        <f t="array" ref="AH33">(1+D33)*(1+INDEX(fx_rets,$AE33,INDEX(fx_ix,1,AH$3)))-1</f>
        <v>1.1224542266101478E-2</v>
      </c>
      <c r="AI33" s="18" cm="1">
        <f t="array" ref="AI33">(1+E33)*(1+INDEX(fx_rets,$AE33,INDEX(fx_ix,1,AI$3)))-1</f>
        <v>5.0227438823136072E-3</v>
      </c>
      <c r="AJ33" s="18" cm="1">
        <f t="array" ref="AJ33">(1+F33)*(1+INDEX(fx_rets,$AE33,INDEX(fx_ix,1,AJ$3)))-1</f>
        <v>1.2006794975826462E-2</v>
      </c>
      <c r="AK33" s="18" cm="1">
        <f t="array" ref="AK33">(1+G33)*(1+INDEX(fx_rets,$AE33,INDEX(fx_ix,1,AK$3)))-1</f>
        <v>-1.5675008258829393E-2</v>
      </c>
      <c r="AL33" s="18" cm="1">
        <f t="array" ref="AL33">(1+H33)*(1+INDEX(fx_rets,$AE33,INDEX(fx_ix,1,AL$3)))-1</f>
        <v>-1.2577948434561281E-2</v>
      </c>
      <c r="AM33" s="18" cm="1">
        <f t="array" ref="AM33">(1+I33)*(1+INDEX(fx_rets,$AE33,INDEX(fx_ix,1,AM$3)))-1</f>
        <v>-3.0343013613243208E-3</v>
      </c>
      <c r="AN33" s="18" cm="1">
        <f t="array" ref="AN33">(1+J33)*(1+INDEX(fx_rets,$AE33,INDEX(fx_ix,1,AN$3)))-1</f>
        <v>-4.0261657100101322E-3</v>
      </c>
      <c r="AO33" s="18" cm="1">
        <f t="array" ref="AO33">(1+K33)*(1+INDEX(fx_rets,$AE33,INDEX(fx_ix,1,AO$3)))-1</f>
        <v>3.0743343615502461E-4</v>
      </c>
      <c r="AP33" s="18" cm="1">
        <f t="array" ref="AP33">(1+L33)*(1+INDEX(fx_rets,$AE33,INDEX(fx_ix,1,AP$3)))-1</f>
        <v>8.415363746131721E-3</v>
      </c>
      <c r="AQ33" s="18" cm="1">
        <f t="array" ref="AQ33">(1+M33)*(1+INDEX(fx_rets,$AE33,INDEX(fx_ix,1,AQ$3)))-1</f>
        <v>2.4112317528417471E-3</v>
      </c>
      <c r="AR33" s="18" cm="1">
        <f t="array" ref="AR33">(1+N33)*(1+INDEX(fx_rets,$AE33,INDEX(fx_ix,1,AR$3)))-1</f>
        <v>9.5919349575075419E-3</v>
      </c>
      <c r="AS33" s="18" cm="1">
        <f t="array" ref="AS33">(1+O33)*(1+INDEX(fx_rets,$AE33,INDEX(fx_ix,1,AS$3)))-1</f>
        <v>3.6929304598642076E-2</v>
      </c>
      <c r="AT33" s="18" cm="1">
        <f t="array" ref="AT33">(1+P33)*(1+INDEX(fx_rets,$AE33,INDEX(fx_ix,1,AT$3)))-1</f>
        <v>3.8153502013560159E-2</v>
      </c>
      <c r="AU33" s="18" cm="1">
        <f t="array" ref="AU33">(1+Q33)*(1+INDEX(fx_rets,$AE33,INDEX(fx_ix,1,AU$3)))-1</f>
        <v>4.0277576896108558E-2</v>
      </c>
      <c r="AV33" s="18" cm="1">
        <f t="array" ref="AV33">(1+R33)*(1+INDEX(fx_rets,$AE33,INDEX(fx_ix,1,AV$3)))-1</f>
        <v>-4.1400349550804405E-2</v>
      </c>
      <c r="AW33" s="18" cm="1">
        <f t="array" ref="AW33">(1+S33)*(1+INDEX(fx_rets,$AE33,INDEX(fx_ix,1,AW$3)))-1</f>
        <v>-4.9166578740652112E-2</v>
      </c>
      <c r="AX33" s="18" cm="1">
        <f t="array" ref="AX33">(1+T33)*(1+INDEX(fx_rets,$AE33,INDEX(fx_ix,1,AX$3)))-1</f>
        <v>-4.0537105137342877E-2</v>
      </c>
      <c r="AY33" s="18" cm="1">
        <f t="array" ref="AY33">(1+U33)*(1+INDEX(fx_rets,$AE33,INDEX(fx_ix,1,AY$3)))-1</f>
        <v>-5.838513586165972E-2</v>
      </c>
      <c r="AZ33" s="18" cm="1">
        <f t="array" ref="AZ33">(1+V33)*(1+INDEX(fx_rets,$AE33,INDEX(fx_ix,1,AZ$3)))-1</f>
        <v>2.1105620395716063E-3</v>
      </c>
      <c r="BA33" s="18" cm="1">
        <f t="array" ref="BA33">(1+W33)*(1+INDEX(fx_rets,$AE33,INDEX(fx_ix,1,BA$3)))-1</f>
        <v>-1.5870154128374225E-2</v>
      </c>
      <c r="BB33" s="18" cm="1">
        <f t="array" ref="BB33">(1+X33)*(1+INDEX(fx_rets,$AE33,INDEX(fx_ix,1,BB$3)))-1</f>
        <v>-3.9250218270220349E-3</v>
      </c>
      <c r="BC33" s="18" cm="1">
        <f t="array" ref="BC33">(1+Y33)*(1+INDEX(fx_rets,$AE33,INDEX(fx_ix,1,BC$3)))-1</f>
        <v>3.7009338562689731E-2</v>
      </c>
      <c r="BD33" s="19">
        <v>28</v>
      </c>
      <c r="BE33" s="16">
        <f t="shared" si="0"/>
        <v>0</v>
      </c>
      <c r="BF33" s="19">
        <v>28</v>
      </c>
      <c r="BG33" s="18">
        <f t="shared" si="1"/>
        <v>2.0931265310633052E-3</v>
      </c>
      <c r="BH33" s="18">
        <f t="shared" si="2"/>
        <v>4.3227777363425979E-3</v>
      </c>
      <c r="BI33" s="18">
        <f t="shared" si="3"/>
        <v>1.1224542266101478E-2</v>
      </c>
      <c r="BJ33" s="18">
        <f t="shared" si="4"/>
        <v>5.0227438823136072E-3</v>
      </c>
      <c r="BK33" s="18">
        <f t="shared" si="5"/>
        <v>1.2006794975826462E-2</v>
      </c>
      <c r="BL33" s="18">
        <f t="shared" si="6"/>
        <v>-1.5675008258829393E-2</v>
      </c>
      <c r="BM33" s="18">
        <f t="shared" si="7"/>
        <v>-1.2577948434561281E-2</v>
      </c>
      <c r="BN33" s="18">
        <f t="shared" si="8"/>
        <v>-3.0343013613243208E-3</v>
      </c>
      <c r="BO33" s="18">
        <f t="shared" si="9"/>
        <v>-4.0261657100101322E-3</v>
      </c>
      <c r="BP33" s="18">
        <f t="shared" si="10"/>
        <v>3.0743343615502461E-4</v>
      </c>
      <c r="BQ33" s="18">
        <f t="shared" si="11"/>
        <v>8.415363746131721E-3</v>
      </c>
      <c r="BR33" s="18">
        <f t="shared" si="12"/>
        <v>2.4112317528417471E-3</v>
      </c>
      <c r="BS33" s="18">
        <f t="shared" si="13"/>
        <v>9.5919349575075419E-3</v>
      </c>
      <c r="BT33" s="18">
        <f t="shared" si="14"/>
        <v>3.6929304598642076E-2</v>
      </c>
      <c r="BU33" s="18">
        <f t="shared" si="15"/>
        <v>3.8153502013560159E-2</v>
      </c>
      <c r="BV33" s="18">
        <f t="shared" si="16"/>
        <v>4.0277576896108558E-2</v>
      </c>
      <c r="BW33" s="18">
        <f t="shared" si="17"/>
        <v>-4.1400349550804405E-2</v>
      </c>
      <c r="BX33" s="18">
        <f t="shared" si="18"/>
        <v>-4.9166578740652112E-2</v>
      </c>
      <c r="BY33" s="18">
        <f t="shared" si="19"/>
        <v>-4.0537105137342877E-2</v>
      </c>
      <c r="BZ33" s="18">
        <f t="shared" si="20"/>
        <v>-5.838513586165972E-2</v>
      </c>
      <c r="CA33" s="18">
        <f t="shared" si="21"/>
        <v>2.1105620395716063E-3</v>
      </c>
      <c r="CB33" s="18">
        <f t="shared" si="22"/>
        <v>-1.5870154128374225E-2</v>
      </c>
      <c r="CC33" s="18">
        <f t="shared" si="23"/>
        <v>-3.9250218270220349E-3</v>
      </c>
      <c r="CD33" s="18">
        <f t="shared" si="24"/>
        <v>3.7009338562689731E-2</v>
      </c>
      <c r="CE33" s="19">
        <v>28</v>
      </c>
      <c r="CF33" s="18">
        <f t="shared" si="27"/>
        <v>4.3227777363425979E-3</v>
      </c>
      <c r="CG33" s="18">
        <f t="shared" si="27"/>
        <v>4.3227777363425979E-3</v>
      </c>
      <c r="CH33" s="18">
        <f t="shared" si="27"/>
        <v>4.3227777363425979E-3</v>
      </c>
      <c r="CI33" s="18">
        <f t="shared" si="27"/>
        <v>0</v>
      </c>
      <c r="CJ33" s="18">
        <f t="shared" si="27"/>
        <v>0</v>
      </c>
      <c r="CK33" s="24">
        <f t="shared" si="27"/>
        <v>4.3227777363425979E-3</v>
      </c>
      <c r="CL33" s="24">
        <f t="shared" si="27"/>
        <v>0</v>
      </c>
    </row>
    <row r="34" spans="1:90" x14ac:dyDescent="0.2">
      <c r="A34" s="19">
        <v>29</v>
      </c>
      <c r="B34" s="16" cm="1">
        <f t="array" ref="B34">INDEX(asset_mu,1,B$3)+INDEX(asset_rets_norm,$A34,B$3)</f>
        <v>2.1373270648145258E-3</v>
      </c>
      <c r="C34" s="16" cm="1">
        <f t="array" ref="C34">INDEX(asset_mu,1,C$3)+INDEX(asset_rets_norm,$A34,C$3)</f>
        <v>3.6452199400325248E-3</v>
      </c>
      <c r="D34" s="16" cm="1">
        <f t="array" ref="D34">INDEX(asset_mu,1,D$3)+INDEX(asset_rets_norm,$A34,D$3)</f>
        <v>5.2010253080256013E-3</v>
      </c>
      <c r="E34" s="16" cm="1">
        <f t="array" ref="E34">INDEX(asset_mu,1,E$3)+INDEX(asset_rets_norm,$A34,E$3)</f>
        <v>4.7207493625627886E-3</v>
      </c>
      <c r="F34" s="16" cm="1">
        <f t="array" ref="F34">INDEX(asset_mu,1,F$3)+INDEX(asset_rets_norm,$A34,F$3)</f>
        <v>7.6079095651022267E-3</v>
      </c>
      <c r="G34" s="16" cm="1">
        <f t="array" ref="G34">INDEX(asset_mu,1,G$3)+INDEX(asset_rets_norm,$A34,G$3)</f>
        <v>1.8642632804545508E-3</v>
      </c>
      <c r="H34" s="16" cm="1">
        <f t="array" ref="H34">INDEX(asset_mu,1,H$3)+INDEX(asset_rets_norm,$A34,H$3)</f>
        <v>2.2317438744634747E-3</v>
      </c>
      <c r="I34" s="16" cm="1">
        <f t="array" ref="I34">INDEX(asset_mu,1,I$3)+INDEX(asset_rets_norm,$A34,I$3)</f>
        <v>2.9120126304628562E-3</v>
      </c>
      <c r="J34" s="16" cm="1">
        <f t="array" ref="J34">INDEX(asset_mu,1,J$3)+INDEX(asset_rets_norm,$A34,J$3)</f>
        <v>2.7631660105502651E-3</v>
      </c>
      <c r="K34" s="16" cm="1">
        <f t="array" ref="K34">INDEX(asset_mu,1,K$3)+INDEX(asset_rets_norm,$A34,K$3)</f>
        <v>5.0139286335392488E-3</v>
      </c>
      <c r="L34" s="16" cm="1">
        <f t="array" ref="L34">INDEX(asset_mu,1,L$3)+INDEX(asset_rets_norm,$A34,L$3)</f>
        <v>7.7990587670143541E-3</v>
      </c>
      <c r="M34" s="16" cm="1">
        <f t="array" ref="M34">INDEX(asset_mu,1,M$3)+INDEX(asset_rets_norm,$A34,M$3)</f>
        <v>6.7526188645750549E-3</v>
      </c>
      <c r="N34" s="16" cm="1">
        <f t="array" ref="N34">INDEX(asset_mu,1,N$3)+INDEX(asset_rets_norm,$A34,N$3)</f>
        <v>7.8073534019510501E-3</v>
      </c>
      <c r="O34" s="16" cm="1">
        <f t="array" ref="O34">INDEX(asset_mu,1,O$3)+INDEX(asset_rets_norm,$A34,O$3)</f>
        <v>1.2038684303855784E-3</v>
      </c>
      <c r="P34" s="16" cm="1">
        <f t="array" ref="P34">INDEX(asset_mu,1,P$3)+INDEX(asset_rets_norm,$A34,P$3)</f>
        <v>2.3477738592930109E-3</v>
      </c>
      <c r="Q34" s="16" cm="1">
        <f t="array" ref="Q34">INDEX(asset_mu,1,Q$3)+INDEX(asset_rets_norm,$A34,Q$3)</f>
        <v>3.9396316640149644E-3</v>
      </c>
      <c r="R34" s="16" cm="1">
        <f t="array" ref="R34">INDEX(asset_mu,1,R$3)+INDEX(asset_rets_norm,$A34,R$3)</f>
        <v>3.8430485456731542E-2</v>
      </c>
      <c r="S34" s="16" cm="1">
        <f t="array" ref="S34">INDEX(asset_mu,1,S$3)+INDEX(asset_rets_norm,$A34,S$3)</f>
        <v>4.3629231429154758E-2</v>
      </c>
      <c r="T34" s="16" cm="1">
        <f t="array" ref="T34">INDEX(asset_mu,1,T$3)+INDEX(asset_rets_norm,$A34,T$3)</f>
        <v>4.700470107009086E-2</v>
      </c>
      <c r="U34" s="16" cm="1">
        <f t="array" ref="U34">INDEX(asset_mu,1,U$3)+INDEX(asset_rets_norm,$A34,U$3)</f>
        <v>-1.1215712771696182E-2</v>
      </c>
      <c r="V34" s="16" cm="1">
        <f t="array" ref="V34">INDEX(asset_mu,1,V$3)+INDEX(asset_rets_norm,$A34,V$3)</f>
        <v>2.1012287062383232E-3</v>
      </c>
      <c r="W34" s="16" cm="1">
        <f t="array" ref="W34">INDEX(asset_mu,1,W$3)+INDEX(asset_rets_norm,$A34,W$3)</f>
        <v>2.0509231941196544E-3</v>
      </c>
      <c r="X34" s="16" cm="1">
        <f t="array" ref="X34">INDEX(asset_mu,1,X$3)+INDEX(asset_rets_norm,$A34,X$3)</f>
        <v>2.5500435105639306E-3</v>
      </c>
      <c r="Y34" s="16" cm="1">
        <f t="array" ref="Y34">INDEX(asset_mu,1,Y$3)+INDEX(asset_rets_norm,$A34,Y$3)</f>
        <v>1.3077688861378664E-3</v>
      </c>
      <c r="Z34" s="19">
        <v>29</v>
      </c>
      <c r="AA34" s="16" cm="1">
        <f t="array" ref="AA34">INDEX(fx_mu,1,AA$3)+INDEX(fx_rets_norm,$A34,AA$3)</f>
        <v>0</v>
      </c>
      <c r="AB34" s="16" cm="1">
        <f t="array" ref="AB34">INDEX(fx_mu,1,AB$3)+INDEX(fx_rets_norm,$A34,AB$3)</f>
        <v>2.4018703121143185E-2</v>
      </c>
      <c r="AC34" s="16" cm="1">
        <f t="array" ref="AC34">INDEX(fx_mu,1,AC$3)+INDEX(fx_rets_norm,$A34,AC$3)</f>
        <v>1.9219403869951621E-2</v>
      </c>
      <c r="AD34" s="16" cm="1">
        <f t="array" ref="AD34">INDEX(fx_mu,1,AD$3)+INDEX(fx_rets_norm,$A34,AD$3)</f>
        <v>5.963835367940414E-3</v>
      </c>
      <c r="AE34" s="19">
        <v>29</v>
      </c>
      <c r="AF34" s="18" cm="1">
        <f t="array" ref="AF34">(1+B34)*(1+INDEX(fx_rets,$AE34,INDEX(fx_ix,1,AF$3)))-1</f>
        <v>2.1373270648146203E-3</v>
      </c>
      <c r="AG34" s="18" cm="1">
        <f t="array" ref="AG34">(1+C34)*(1+INDEX(fx_rets,$AE34,INDEX(fx_ix,1,AG$3)))-1</f>
        <v>3.6452199400325291E-3</v>
      </c>
      <c r="AH34" s="18" cm="1">
        <f t="array" ref="AH34">(1+D34)*(1+INDEX(fx_rets,$AE34,INDEX(fx_ix,1,AH$3)))-1</f>
        <v>5.2010253080256863E-3</v>
      </c>
      <c r="AI34" s="18" cm="1">
        <f t="array" ref="AI34">(1+E34)*(1+INDEX(fx_rets,$AE34,INDEX(fx_ix,1,AI$3)))-1</f>
        <v>4.7207493625627261E-3</v>
      </c>
      <c r="AJ34" s="18" cm="1">
        <f t="array" ref="AJ34">(1+F34)*(1+INDEX(fx_rets,$AE34,INDEX(fx_ix,1,AJ$3)))-1</f>
        <v>7.6079095651022666E-3</v>
      </c>
      <c r="AK34" s="18" cm="1">
        <f t="array" ref="AK34">(1+G34)*(1+INDEX(fx_rets,$AE34,INDEX(fx_ix,1,AK$3)))-1</f>
        <v>2.5927743587870644E-2</v>
      </c>
      <c r="AL34" s="18" cm="1">
        <f t="array" ref="AL34">(1+H34)*(1+INDEX(fx_rets,$AE34,INDEX(fx_ix,1,AL$3)))-1</f>
        <v>2.6304050589169847E-2</v>
      </c>
      <c r="AM34" s="18" cm="1">
        <f t="array" ref="AM34">(1+I34)*(1+INDEX(fx_rets,$AE34,INDEX(fx_ix,1,AM$3)))-1</f>
        <v>2.7000658518462117E-2</v>
      </c>
      <c r="AN34" s="18" cm="1">
        <f t="array" ref="AN34">(1+J34)*(1+INDEX(fx_rets,$AE34,INDEX(fx_ix,1,AN$3)))-1</f>
        <v>2.2035676284018368E-2</v>
      </c>
      <c r="AO34" s="18" cm="1">
        <f t="array" ref="AO34">(1+K34)*(1+INDEX(fx_rets,$AE34,INDEX(fx_ix,1,AO$3)))-1</f>
        <v>2.4329697222873925E-2</v>
      </c>
      <c r="AP34" s="18" cm="1">
        <f t="array" ref="AP34">(1+L34)*(1+INDEX(fx_rets,$AE34,INDEX(fx_ix,1,AP$3)))-1</f>
        <v>2.7168355897214669E-2</v>
      </c>
      <c r="AQ34" s="18" cm="1">
        <f t="array" ref="AQ34">(1+M34)*(1+INDEX(fx_rets,$AE34,INDEX(fx_ix,1,AQ$3)))-1</f>
        <v>2.6101804043664689E-2</v>
      </c>
      <c r="AR34" s="18" cm="1">
        <f t="array" ref="AR34">(1+N34)*(1+INDEX(fx_rets,$AE34,INDEX(fx_ix,1,AR$3)))-1</f>
        <v>2.7176809950090197E-2</v>
      </c>
      <c r="AS34" s="18" cm="1">
        <f t="array" ref="AS34">(1+O34)*(1+INDEX(fx_rets,$AE34,INDEX(fx_ix,1,AS$3)))-1</f>
        <v>7.1748834714495668E-3</v>
      </c>
      <c r="AT34" s="18" cm="1">
        <f t="array" ref="AT34">(1+P34)*(1+INDEX(fx_rets,$AE34,INDEX(fx_ix,1,AT$3)))-1</f>
        <v>8.3256109640112985E-3</v>
      </c>
      <c r="AU34" s="18" cm="1">
        <f t="array" ref="AU34">(1+Q34)*(1+INDEX(fx_rets,$AE34,INDEX(fx_ix,1,AU$3)))-1</f>
        <v>9.9269623466098356E-3</v>
      </c>
      <c r="AV34" s="18" cm="1">
        <f t="array" ref="AV34">(1+R34)*(1+INDEX(fx_rets,$AE34,INDEX(fx_ix,1,AV$3)))-1</f>
        <v>3.8430485456731445E-2</v>
      </c>
      <c r="AW34" s="18" cm="1">
        <f t="array" ref="AW34">(1+S34)*(1+INDEX(fx_rets,$AE34,INDEX(fx_ix,1,AW$3)))-1</f>
        <v>6.869585210739837E-2</v>
      </c>
      <c r="AX34" s="18" cm="1">
        <f t="array" ref="AX34">(1+T34)*(1+INDEX(fx_rets,$AE34,INDEX(fx_ix,1,AX$3)))-1</f>
        <v>6.7127507273694986E-2</v>
      </c>
      <c r="AY34" s="18" cm="1">
        <f t="array" ref="AY34">(1+U34)*(1+INDEX(fx_rets,$AE34,INDEX(fx_ix,1,AY$3)))-1</f>
        <v>-5.3187660682604276E-3</v>
      </c>
      <c r="AZ34" s="18" cm="1">
        <f t="array" ref="AZ34">(1+V34)*(1+INDEX(fx_rets,$AE34,INDEX(fx_ix,1,AZ$3)))-1</f>
        <v>2.1012287062383006E-3</v>
      </c>
      <c r="BA34" s="18" cm="1">
        <f t="array" ref="BA34">(1+W34)*(1+INDEX(fx_rets,$AE34,INDEX(fx_ix,1,BA$3)))-1</f>
        <v>2.6118886830586607E-2</v>
      </c>
      <c r="BB34" s="18" cm="1">
        <f t="array" ref="BB34">(1+X34)*(1+INDEX(fx_rets,$AE34,INDEX(fx_ix,1,BB$3)))-1</f>
        <v>2.1818457696630933E-2</v>
      </c>
      <c r="BC34" s="18" cm="1">
        <f t="array" ref="BC34">(1+Y34)*(1+INDEX(fx_rets,$AE34,INDEX(fx_ix,1,BC$3)))-1</f>
        <v>7.2794035724144113E-3</v>
      </c>
      <c r="BD34" s="19">
        <v>29</v>
      </c>
      <c r="BE34" s="16">
        <f t="shared" si="0"/>
        <v>0</v>
      </c>
      <c r="BF34" s="19">
        <v>29</v>
      </c>
      <c r="BG34" s="18">
        <f t="shared" si="1"/>
        <v>2.1373270648146203E-3</v>
      </c>
      <c r="BH34" s="18">
        <f t="shared" si="2"/>
        <v>3.6452199400325291E-3</v>
      </c>
      <c r="BI34" s="18">
        <f t="shared" si="3"/>
        <v>5.2010253080256863E-3</v>
      </c>
      <c r="BJ34" s="18">
        <f t="shared" si="4"/>
        <v>4.7207493625627261E-3</v>
      </c>
      <c r="BK34" s="18">
        <f t="shared" si="5"/>
        <v>7.6079095651022666E-3</v>
      </c>
      <c r="BL34" s="18">
        <f t="shared" si="6"/>
        <v>2.5927743587870644E-2</v>
      </c>
      <c r="BM34" s="18">
        <f t="shared" si="7"/>
        <v>2.6304050589169847E-2</v>
      </c>
      <c r="BN34" s="18">
        <f t="shared" si="8"/>
        <v>2.7000658518462117E-2</v>
      </c>
      <c r="BO34" s="18">
        <f t="shared" si="9"/>
        <v>2.2035676284018368E-2</v>
      </c>
      <c r="BP34" s="18">
        <f t="shared" si="10"/>
        <v>2.4329697222873925E-2</v>
      </c>
      <c r="BQ34" s="18">
        <f t="shared" si="11"/>
        <v>2.7168355897214669E-2</v>
      </c>
      <c r="BR34" s="18">
        <f t="shared" si="12"/>
        <v>2.6101804043664689E-2</v>
      </c>
      <c r="BS34" s="18">
        <f t="shared" si="13"/>
        <v>2.7176809950090197E-2</v>
      </c>
      <c r="BT34" s="18">
        <f t="shared" si="14"/>
        <v>7.1748834714495668E-3</v>
      </c>
      <c r="BU34" s="18">
        <f t="shared" si="15"/>
        <v>8.3256109640112985E-3</v>
      </c>
      <c r="BV34" s="18">
        <f t="shared" si="16"/>
        <v>9.9269623466098356E-3</v>
      </c>
      <c r="BW34" s="18">
        <f t="shared" si="17"/>
        <v>3.8430485456731445E-2</v>
      </c>
      <c r="BX34" s="18">
        <f t="shared" si="18"/>
        <v>6.869585210739837E-2</v>
      </c>
      <c r="BY34" s="18">
        <f t="shared" si="19"/>
        <v>6.7127507273694986E-2</v>
      </c>
      <c r="BZ34" s="18">
        <f t="shared" si="20"/>
        <v>-5.3187660682604276E-3</v>
      </c>
      <c r="CA34" s="18">
        <f t="shared" si="21"/>
        <v>2.1012287062383006E-3</v>
      </c>
      <c r="CB34" s="18">
        <f t="shared" si="22"/>
        <v>2.6118886830586607E-2</v>
      </c>
      <c r="CC34" s="18">
        <f t="shared" si="23"/>
        <v>2.1818457696630933E-2</v>
      </c>
      <c r="CD34" s="18">
        <f t="shared" si="24"/>
        <v>7.2794035724144113E-3</v>
      </c>
      <c r="CE34" s="19">
        <v>29</v>
      </c>
      <c r="CF34" s="18">
        <f t="shared" si="27"/>
        <v>3.6452199400325291E-3</v>
      </c>
      <c r="CG34" s="18">
        <f t="shared" si="27"/>
        <v>3.6452199400325291E-3</v>
      </c>
      <c r="CH34" s="18">
        <f t="shared" si="27"/>
        <v>3.6452199400325291E-3</v>
      </c>
      <c r="CI34" s="18">
        <f t="shared" si="27"/>
        <v>0</v>
      </c>
      <c r="CJ34" s="18">
        <f t="shared" si="27"/>
        <v>0</v>
      </c>
      <c r="CK34" s="24">
        <f t="shared" si="27"/>
        <v>3.6452199400325291E-3</v>
      </c>
      <c r="CL34" s="24">
        <f t="shared" si="27"/>
        <v>0</v>
      </c>
    </row>
    <row r="35" spans="1:90" x14ac:dyDescent="0.2">
      <c r="A35" s="19">
        <v>30</v>
      </c>
      <c r="B35" s="16" cm="1">
        <f t="array" ref="B35">INDEX(asset_mu,1,B$3)+INDEX(asset_rets_norm,$A35,B$3)</f>
        <v>2.3239396262765442E-3</v>
      </c>
      <c r="C35" s="16" cm="1">
        <f t="array" ref="C35">INDEX(asset_mu,1,C$3)+INDEX(asset_rets_norm,$A35,C$3)</f>
        <v>1.6341888089490509E-3</v>
      </c>
      <c r="D35" s="16" cm="1">
        <f t="array" ref="D35">INDEX(asset_mu,1,D$3)+INDEX(asset_rets_norm,$A35,D$3)</f>
        <v>-2.9922227796430351E-3</v>
      </c>
      <c r="E35" s="16" cm="1">
        <f t="array" ref="E35">INDEX(asset_mu,1,E$3)+INDEX(asset_rets_norm,$A35,E$3)</f>
        <v>1.7672831307207829E-3</v>
      </c>
      <c r="F35" s="16" cm="1">
        <f t="array" ref="F35">INDEX(asset_mu,1,F$3)+INDEX(asset_rets_norm,$A35,F$3)</f>
        <v>-1.8778165876382324E-3</v>
      </c>
      <c r="G35" s="16" cm="1">
        <f t="array" ref="G35">INDEX(asset_mu,1,G$3)+INDEX(asset_rets_norm,$A35,G$3)</f>
        <v>2.1005425289151421E-3</v>
      </c>
      <c r="H35" s="16" cm="1">
        <f t="array" ref="H35">INDEX(asset_mu,1,H$3)+INDEX(asset_rets_norm,$A35,H$3)</f>
        <v>2.8749104542779218E-3</v>
      </c>
      <c r="I35" s="16" cm="1">
        <f t="array" ref="I35">INDEX(asset_mu,1,I$3)+INDEX(asset_rets_norm,$A35,I$3)</f>
        <v>4.718900785076684E-3</v>
      </c>
      <c r="J35" s="16" cm="1">
        <f t="array" ref="J35">INDEX(asset_mu,1,J$3)+INDEX(asset_rets_norm,$A35,J$3)</f>
        <v>2.6223605372128742E-3</v>
      </c>
      <c r="K35" s="16" cm="1">
        <f t="array" ref="K35">INDEX(asset_mu,1,K$3)+INDEX(asset_rets_norm,$A35,K$3)</f>
        <v>3.520474623395802E-3</v>
      </c>
      <c r="L35" s="16" cm="1">
        <f t="array" ref="L35">INDEX(asset_mu,1,L$3)+INDEX(asset_rets_norm,$A35,L$3)</f>
        <v>4.7816240631525109E-3</v>
      </c>
      <c r="M35" s="16" cm="1">
        <f t="array" ref="M35">INDEX(asset_mu,1,M$3)+INDEX(asset_rets_norm,$A35,M$3)</f>
        <v>4.6234523833797335E-3</v>
      </c>
      <c r="N35" s="16" cm="1">
        <f t="array" ref="N35">INDEX(asset_mu,1,N$3)+INDEX(asset_rets_norm,$A35,N$3)</f>
        <v>4.2190837759231766E-3</v>
      </c>
      <c r="O35" s="16" cm="1">
        <f t="array" ref="O35">INDEX(asset_mu,1,O$3)+INDEX(asset_rets_norm,$A35,O$3)</f>
        <v>1.2617390782029491E-3</v>
      </c>
      <c r="P35" s="16" cm="1">
        <f t="array" ref="P35">INDEX(asset_mu,1,P$3)+INDEX(asset_rets_norm,$A35,P$3)</f>
        <v>2.0181195180512413E-3</v>
      </c>
      <c r="Q35" s="16" cm="1">
        <f t="array" ref="Q35">INDEX(asset_mu,1,Q$3)+INDEX(asset_rets_norm,$A35,Q$3)</f>
        <v>2.8251773865666909E-3</v>
      </c>
      <c r="R35" s="16" cm="1">
        <f t="array" ref="R35">INDEX(asset_mu,1,R$3)+INDEX(asset_rets_norm,$A35,R$3)</f>
        <v>1.4421276469321776E-3</v>
      </c>
      <c r="S35" s="16" cm="1">
        <f t="array" ref="S35">INDEX(asset_mu,1,S$3)+INDEX(asset_rets_norm,$A35,S$3)</f>
        <v>2.6760226857530656E-3</v>
      </c>
      <c r="T35" s="16" cm="1">
        <f t="array" ref="T35">INDEX(asset_mu,1,T$3)+INDEX(asset_rets_norm,$A35,T$3)</f>
        <v>-2.9995142742476999E-2</v>
      </c>
      <c r="U35" s="16" cm="1">
        <f t="array" ref="U35">INDEX(asset_mu,1,U$3)+INDEX(asset_rets_norm,$A35,U$3)</f>
        <v>-7.1824334835878124E-3</v>
      </c>
      <c r="V35" s="16" cm="1">
        <f t="array" ref="V35">INDEX(asset_mu,1,V$3)+INDEX(asset_rets_norm,$A35,V$3)</f>
        <v>2.10039537290499E-3</v>
      </c>
      <c r="W35" s="16" cm="1">
        <f t="array" ref="W35">INDEX(asset_mu,1,W$3)+INDEX(asset_rets_norm,$A35,W$3)</f>
        <v>2.0762565274529878E-3</v>
      </c>
      <c r="X35" s="16" cm="1">
        <f t="array" ref="X35">INDEX(asset_mu,1,X$3)+INDEX(asset_rets_norm,$A35,X$3)</f>
        <v>2.5498768438972641E-3</v>
      </c>
      <c r="Y35" s="16" cm="1">
        <f t="array" ref="Y35">INDEX(asset_mu,1,Y$3)+INDEX(asset_rets_norm,$A35,Y$3)</f>
        <v>1.3027688861378664E-3</v>
      </c>
      <c r="Z35" s="19">
        <v>30</v>
      </c>
      <c r="AA35" s="16" cm="1">
        <f t="array" ref="AA35">INDEX(fx_mu,1,AA$3)+INDEX(fx_rets_norm,$A35,AA$3)</f>
        <v>0</v>
      </c>
      <c r="AB35" s="16" cm="1">
        <f t="array" ref="AB35">INDEX(fx_mu,1,AB$3)+INDEX(fx_rets_norm,$A35,AB$3)</f>
        <v>-1.6451402793413691E-3</v>
      </c>
      <c r="AC35" s="16" cm="1">
        <f t="array" ref="AC35">INDEX(fx_mu,1,AC$3)+INDEX(fx_rets_norm,$A35,AC$3)</f>
        <v>-4.199862153248593E-3</v>
      </c>
      <c r="AD35" s="16" cm="1">
        <f t="array" ref="AD35">INDEX(fx_mu,1,AD$3)+INDEX(fx_rets_norm,$A35,AD$3)</f>
        <v>-1.0246290722406251E-2</v>
      </c>
      <c r="AE35" s="19">
        <v>30</v>
      </c>
      <c r="AF35" s="18" cm="1">
        <f t="array" ref="AF35">(1+B35)*(1+INDEX(fx_rets,$AE35,INDEX(fx_ix,1,AF$3)))-1</f>
        <v>2.3239396262766387E-3</v>
      </c>
      <c r="AG35" s="18" cm="1">
        <f t="array" ref="AG35">(1+C35)*(1+INDEX(fx_rets,$AE35,INDEX(fx_ix,1,AG$3)))-1</f>
        <v>1.6341888089490553E-3</v>
      </c>
      <c r="AH35" s="18" cm="1">
        <f t="array" ref="AH35">(1+D35)*(1+INDEX(fx_rets,$AE35,INDEX(fx_ix,1,AH$3)))-1</f>
        <v>-2.9922227796430612E-3</v>
      </c>
      <c r="AI35" s="18" cm="1">
        <f t="array" ref="AI35">(1+E35)*(1+INDEX(fx_rets,$AE35,INDEX(fx_ix,1,AI$3)))-1</f>
        <v>1.7672831307207204E-3</v>
      </c>
      <c r="AJ35" s="18" cm="1">
        <f t="array" ref="AJ35">(1+F35)*(1+INDEX(fx_rets,$AE35,INDEX(fx_ix,1,AJ$3)))-1</f>
        <v>-1.8778165876381925E-3</v>
      </c>
      <c r="AK35" s="18" cm="1">
        <f t="array" ref="AK35">(1+G35)*(1+INDEX(fx_rets,$AE35,INDEX(fx_ix,1,AK$3)))-1</f>
        <v>4.5194656245106657E-4</v>
      </c>
      <c r="AL35" s="18" cm="1">
        <f t="array" ref="AL35">(1+H35)*(1+INDEX(fx_rets,$AE35,INDEX(fx_ix,1,AL$3)))-1</f>
        <v>1.2250405439488965E-3</v>
      </c>
      <c r="AM35" s="18" cm="1">
        <f t="array" ref="AM35">(1+I35)*(1+INDEX(fx_rets,$AE35,INDEX(fx_ix,1,AM$3)))-1</f>
        <v>3.0659972519795353E-3</v>
      </c>
      <c r="AN35" s="18" cm="1">
        <f t="array" ref="AN35">(1+J35)*(1+INDEX(fx_rets,$AE35,INDEX(fx_ix,1,AN$3)))-1</f>
        <v>-1.5885151688082022E-3</v>
      </c>
      <c r="AO35" s="18" cm="1">
        <f t="array" ref="AO35">(1+K35)*(1+INDEX(fx_rets,$AE35,INDEX(fx_ix,1,AO$3)))-1</f>
        <v>-6.9417303798502417E-4</v>
      </c>
      <c r="AP35" s="18" cm="1">
        <f t="array" ref="AP35">(1+L35)*(1+INDEX(fx_rets,$AE35,INDEX(fx_ix,1,AP$3)))-1</f>
        <v>5.6167974796994535E-4</v>
      </c>
      <c r="AQ35" s="18" cm="1">
        <f t="array" ref="AQ35">(1+M35)*(1+INDEX(fx_rets,$AE35,INDEX(fx_ix,1,AQ$3)))-1</f>
        <v>4.0417236744882956E-4</v>
      </c>
      <c r="AR35" s="18" cm="1">
        <f t="array" ref="AR35">(1+N35)*(1+INDEX(fx_rets,$AE35,INDEX(fx_ix,1,AR$3)))-1</f>
        <v>1.5020524026798654E-6</v>
      </c>
      <c r="AS35" s="18" cm="1">
        <f t="array" ref="AS35">(1+O35)*(1+INDEX(fx_rets,$AE35,INDEX(fx_ix,1,AS$3)))-1</f>
        <v>-8.9974797896142933E-3</v>
      </c>
      <c r="AT35" s="18" cm="1">
        <f t="array" ref="AT35">(1+P35)*(1+INDEX(fx_rets,$AE35,INDEX(fx_ix,1,AT$3)))-1</f>
        <v>-8.2488494436494531E-3</v>
      </c>
      <c r="AU35" s="18" cm="1">
        <f t="array" ref="AU35">(1+Q35)*(1+INDEX(fx_rets,$AE35,INDEX(fx_ix,1,AU$3)))-1</f>
        <v>-7.4500609246846983E-3</v>
      </c>
      <c r="AV35" s="18" cm="1">
        <f t="array" ref="AV35">(1+R35)*(1+INDEX(fx_rets,$AE35,INDEX(fx_ix,1,AV$3)))-1</f>
        <v>1.4421276469320787E-3</v>
      </c>
      <c r="AW35" s="18" cm="1">
        <f t="array" ref="AW35">(1+S35)*(1+INDEX(fx_rets,$AE35,INDEX(fx_ix,1,AW$3)))-1</f>
        <v>1.0264799737027541E-3</v>
      </c>
      <c r="AX35" s="18" cm="1">
        <f t="array" ref="AX35">(1+T35)*(1+INDEX(fx_rets,$AE35,INDEX(fx_ix,1,AX$3)))-1</f>
        <v>-3.4069029430940145E-2</v>
      </c>
      <c r="AY35" s="18" cm="1">
        <f t="array" ref="AY35">(1+U35)*(1+INDEX(fx_rets,$AE35,INDEX(fx_ix,1,AY$3)))-1</f>
        <v>-1.7355130904426863E-2</v>
      </c>
      <c r="AZ35" s="18" cm="1">
        <f t="array" ref="AZ35">(1+V35)*(1+INDEX(fx_rets,$AE35,INDEX(fx_ix,1,AZ$3)))-1</f>
        <v>2.1003953729050728E-3</v>
      </c>
      <c r="BA35" s="18" cm="1">
        <f t="array" ref="BA35">(1+W35)*(1+INDEX(fx_rets,$AE35,INDEX(fx_ix,1,BA$3)))-1</f>
        <v>4.2770051486806793E-4</v>
      </c>
      <c r="BB35" s="18" cm="1">
        <f t="array" ref="BB35">(1+X35)*(1+INDEX(fx_rets,$AE35,INDEX(fx_ix,1,BB$3)))-1</f>
        <v>-1.6606944406035717E-3</v>
      </c>
      <c r="BC35" s="18" cm="1">
        <f t="array" ref="BC35">(1+Y35)*(1+INDEX(fx_rets,$AE35,INDEX(fx_ix,1,BC$3)))-1</f>
        <v>-8.9568703850199105E-3</v>
      </c>
      <c r="BD35" s="19">
        <v>30</v>
      </c>
      <c r="BE35" s="16">
        <f t="shared" si="0"/>
        <v>0</v>
      </c>
      <c r="BF35" s="19">
        <v>30</v>
      </c>
      <c r="BG35" s="18">
        <f t="shared" si="1"/>
        <v>2.3239396262766387E-3</v>
      </c>
      <c r="BH35" s="18">
        <f t="shared" si="2"/>
        <v>1.6341888089490553E-3</v>
      </c>
      <c r="BI35" s="18">
        <f t="shared" si="3"/>
        <v>-2.9922227796430612E-3</v>
      </c>
      <c r="BJ35" s="18">
        <f t="shared" si="4"/>
        <v>1.7672831307207204E-3</v>
      </c>
      <c r="BK35" s="18">
        <f t="shared" si="5"/>
        <v>-1.8778165876381925E-3</v>
      </c>
      <c r="BL35" s="18">
        <f t="shared" si="6"/>
        <v>4.5194656245106657E-4</v>
      </c>
      <c r="BM35" s="18">
        <f t="shared" si="7"/>
        <v>1.2250405439488965E-3</v>
      </c>
      <c r="BN35" s="18">
        <f t="shared" si="8"/>
        <v>3.0659972519795353E-3</v>
      </c>
      <c r="BO35" s="18">
        <f t="shared" si="9"/>
        <v>-1.5885151688082022E-3</v>
      </c>
      <c r="BP35" s="18">
        <f t="shared" si="10"/>
        <v>-6.9417303798502417E-4</v>
      </c>
      <c r="BQ35" s="18">
        <f t="shared" si="11"/>
        <v>5.6167974796994535E-4</v>
      </c>
      <c r="BR35" s="18">
        <f t="shared" si="12"/>
        <v>4.0417236744882956E-4</v>
      </c>
      <c r="BS35" s="18">
        <f t="shared" si="13"/>
        <v>1.5020524026798654E-6</v>
      </c>
      <c r="BT35" s="18">
        <f t="shared" si="14"/>
        <v>-8.9974797896142933E-3</v>
      </c>
      <c r="BU35" s="18">
        <f t="shared" si="15"/>
        <v>-8.2488494436494531E-3</v>
      </c>
      <c r="BV35" s="18">
        <f t="shared" si="16"/>
        <v>-7.4500609246846983E-3</v>
      </c>
      <c r="BW35" s="18">
        <f t="shared" si="17"/>
        <v>1.4421276469320787E-3</v>
      </c>
      <c r="BX35" s="18">
        <f t="shared" si="18"/>
        <v>1.0264799737027541E-3</v>
      </c>
      <c r="BY35" s="18">
        <f t="shared" si="19"/>
        <v>-3.4069029430940145E-2</v>
      </c>
      <c r="BZ35" s="18">
        <f t="shared" si="20"/>
        <v>-1.7355130904426863E-2</v>
      </c>
      <c r="CA35" s="18">
        <f t="shared" si="21"/>
        <v>2.1003953729050728E-3</v>
      </c>
      <c r="CB35" s="18">
        <f t="shared" si="22"/>
        <v>4.2770051486806793E-4</v>
      </c>
      <c r="CC35" s="18">
        <f t="shared" si="23"/>
        <v>-1.6606944406035717E-3</v>
      </c>
      <c r="CD35" s="18">
        <f t="shared" si="24"/>
        <v>-8.9568703850199105E-3</v>
      </c>
      <c r="CE35" s="19">
        <v>30</v>
      </c>
      <c r="CF35" s="18">
        <f t="shared" si="27"/>
        <v>1.6341888089490553E-3</v>
      </c>
      <c r="CG35" s="18">
        <f t="shared" si="27"/>
        <v>1.6341888089490553E-3</v>
      </c>
      <c r="CH35" s="18">
        <f t="shared" si="27"/>
        <v>1.6341888089490553E-3</v>
      </c>
      <c r="CI35" s="18">
        <f t="shared" si="27"/>
        <v>0</v>
      </c>
      <c r="CJ35" s="18">
        <f t="shared" si="27"/>
        <v>0</v>
      </c>
      <c r="CK35" s="24">
        <f t="shared" si="27"/>
        <v>1.6341888089490553E-3</v>
      </c>
      <c r="CL35" s="24">
        <f t="shared" si="27"/>
        <v>0</v>
      </c>
    </row>
    <row r="36" spans="1:90" x14ac:dyDescent="0.2">
      <c r="A36" s="19">
        <v>31</v>
      </c>
      <c r="B36" s="16" cm="1">
        <f t="array" ref="B36">INDEX(asset_mu,1,B$3)+INDEX(asset_rets_norm,$A36,B$3)</f>
        <v>2.206010293235877E-3</v>
      </c>
      <c r="C36" s="16" cm="1">
        <f t="array" ref="C36">INDEX(asset_mu,1,C$3)+INDEX(asset_rets_norm,$A36,C$3)</f>
        <v>4.0654308335881196E-3</v>
      </c>
      <c r="D36" s="16" cm="1">
        <f t="array" ref="D36">INDEX(asset_mu,1,D$3)+INDEX(asset_rets_norm,$A36,D$3)</f>
        <v>7.070328463871926E-3</v>
      </c>
      <c r="E36" s="16" cm="1">
        <f t="array" ref="E36">INDEX(asset_mu,1,E$3)+INDEX(asset_rets_norm,$A36,E$3)</f>
        <v>4.4970810371916595E-3</v>
      </c>
      <c r="F36" s="16" cm="1">
        <f t="array" ref="F36">INDEX(asset_mu,1,F$3)+INDEX(asset_rets_norm,$A36,F$3)</f>
        <v>7.9206398384025923E-3</v>
      </c>
      <c r="G36" s="16" cm="1">
        <f t="array" ref="G36">INDEX(asset_mu,1,G$3)+INDEX(asset_rets_norm,$A36,G$3)</f>
        <v>1.857315941650642E-3</v>
      </c>
      <c r="H36" s="16" cm="1">
        <f t="array" ref="H36">INDEX(asset_mu,1,H$3)+INDEX(asset_rets_norm,$A36,H$3)</f>
        <v>2.9214725595975359E-3</v>
      </c>
      <c r="I36" s="16" cm="1">
        <f t="array" ref="I36">INDEX(asset_mu,1,I$3)+INDEX(asset_rets_norm,$A36,I$3)</f>
        <v>5.3384806404012542E-3</v>
      </c>
      <c r="J36" s="16" cm="1">
        <f t="array" ref="J36">INDEX(asset_mu,1,J$3)+INDEX(asset_rets_norm,$A36,J$3)</f>
        <v>2.800231304886268E-3</v>
      </c>
      <c r="K36" s="16" cm="1">
        <f t="array" ref="K36">INDEX(asset_mu,1,K$3)+INDEX(asset_rets_norm,$A36,K$3)</f>
        <v>5.625901465385357E-3</v>
      </c>
      <c r="L36" s="16" cm="1">
        <f t="array" ref="L36">INDEX(asset_mu,1,L$3)+INDEX(asset_rets_norm,$A36,L$3)</f>
        <v>8.2416723150026006E-3</v>
      </c>
      <c r="M36" s="16" cm="1">
        <f t="array" ref="M36">INDEX(asset_mu,1,M$3)+INDEX(asset_rets_norm,$A36,M$3)</f>
        <v>8.1363412614197557E-3</v>
      </c>
      <c r="N36" s="16" cm="1">
        <f t="array" ref="N36">INDEX(asset_mu,1,N$3)+INDEX(asset_rets_norm,$A36,N$3)</f>
        <v>1.0455354764602581E-2</v>
      </c>
      <c r="O36" s="16" cm="1">
        <f t="array" ref="O36">INDEX(asset_mu,1,O$3)+INDEX(asset_rets_norm,$A36,O$3)</f>
        <v>1.1652684574340532E-3</v>
      </c>
      <c r="P36" s="16" cm="1">
        <f t="array" ref="P36">INDEX(asset_mu,1,P$3)+INDEX(asset_rets_norm,$A36,P$3)</f>
        <v>2.0902115781471931E-3</v>
      </c>
      <c r="Q36" s="16" cm="1">
        <f t="array" ref="Q36">INDEX(asset_mu,1,Q$3)+INDEX(asset_rets_norm,$A36,Q$3)</f>
        <v>3.4347939414511421E-3</v>
      </c>
      <c r="R36" s="16" cm="1">
        <f t="array" ref="R36">INDEX(asset_mu,1,R$3)+INDEX(asset_rets_norm,$A36,R$3)</f>
        <v>5.1079228212512658E-4</v>
      </c>
      <c r="S36" s="16" cm="1">
        <f t="array" ref="S36">INDEX(asset_mu,1,S$3)+INDEX(asset_rets_norm,$A36,S$3)</f>
        <v>1.0384591552503708E-2</v>
      </c>
      <c r="T36" s="16" cm="1">
        <f t="array" ref="T36">INDEX(asset_mu,1,T$3)+INDEX(asset_rets_norm,$A36,T$3)</f>
        <v>2.8569571570131014E-2</v>
      </c>
      <c r="U36" s="16" cm="1">
        <f t="array" ref="U36">INDEX(asset_mu,1,U$3)+INDEX(asset_rets_norm,$A36,U$3)</f>
        <v>-4.1610384954240617E-2</v>
      </c>
      <c r="V36" s="16" cm="1">
        <f t="array" ref="V36">INDEX(asset_mu,1,V$3)+INDEX(asset_rets_norm,$A36,V$3)</f>
        <v>2.0974787062383233E-3</v>
      </c>
      <c r="W36" s="16" cm="1">
        <f t="array" ref="W36">INDEX(asset_mu,1,W$3)+INDEX(asset_rets_norm,$A36,W$3)</f>
        <v>2.1185065274529876E-3</v>
      </c>
      <c r="X36" s="16" cm="1">
        <f t="array" ref="X36">INDEX(asset_mu,1,X$3)+INDEX(asset_rets_norm,$A36,X$3)</f>
        <v>2.5435435105639311E-3</v>
      </c>
      <c r="Y36" s="16" cm="1">
        <f t="array" ref="Y36">INDEX(asset_mu,1,Y$3)+INDEX(asset_rets_norm,$A36,Y$3)</f>
        <v>1.2831022194711998E-3</v>
      </c>
      <c r="Z36" s="19">
        <v>31</v>
      </c>
      <c r="AA36" s="16" cm="1">
        <f t="array" ref="AA36">INDEX(fx_mu,1,AA$3)+INDEX(fx_rets_norm,$A36,AA$3)</f>
        <v>0</v>
      </c>
      <c r="AB36" s="16" cm="1">
        <f t="array" ref="AB36">INDEX(fx_mu,1,AB$3)+INDEX(fx_rets_norm,$A36,AB$3)</f>
        <v>7.9066954173916439E-3</v>
      </c>
      <c r="AC36" s="16" cm="1">
        <f t="array" ref="AC36">INDEX(fx_mu,1,AC$3)+INDEX(fx_rets_norm,$A36,AC$3)</f>
        <v>1.3117902809550538E-2</v>
      </c>
      <c r="AD36" s="16" cm="1">
        <f t="array" ref="AD36">INDEX(fx_mu,1,AD$3)+INDEX(fx_rets_norm,$A36,AD$3)</f>
        <v>1.3289370108802254E-2</v>
      </c>
      <c r="AE36" s="19">
        <v>31</v>
      </c>
      <c r="AF36" s="18" cm="1">
        <f t="array" ref="AF36">(1+B36)*(1+INDEX(fx_rets,$AE36,INDEX(fx_ix,1,AF$3)))-1</f>
        <v>2.2060102932359715E-3</v>
      </c>
      <c r="AG36" s="18" cm="1">
        <f t="array" ref="AG36">(1+C36)*(1+INDEX(fx_rets,$AE36,INDEX(fx_ix,1,AG$3)))-1</f>
        <v>4.065430833588124E-3</v>
      </c>
      <c r="AH36" s="18" cm="1">
        <f t="array" ref="AH36">(1+D36)*(1+INDEX(fx_rets,$AE36,INDEX(fx_ix,1,AH$3)))-1</f>
        <v>7.070328463872011E-3</v>
      </c>
      <c r="AI36" s="18" cm="1">
        <f t="array" ref="AI36">(1+E36)*(1+INDEX(fx_rets,$AE36,INDEX(fx_ix,1,AI$3)))-1</f>
        <v>4.497081037191597E-3</v>
      </c>
      <c r="AJ36" s="18" cm="1">
        <f t="array" ref="AJ36">(1+F36)*(1+INDEX(fx_rets,$AE36,INDEX(fx_ix,1,AJ$3)))-1</f>
        <v>7.9206398384026322E-3</v>
      </c>
      <c r="AK36" s="18" cm="1">
        <f t="array" ref="AK36">(1+G36)*(1+INDEX(fx_rets,$AE36,INDEX(fx_ix,1,AK$3)))-1</f>
        <v>9.7786965904866907E-3</v>
      </c>
      <c r="AL36" s="18" cm="1">
        <f t="array" ref="AL36">(1+H36)*(1+INDEX(fx_rets,$AE36,INDEX(fx_ix,1,AL$3)))-1</f>
        <v>1.0851267170688184E-2</v>
      </c>
      <c r="AM36" s="18" cm="1">
        <f t="array" ref="AM36">(1+I36)*(1+INDEX(fx_rets,$AE36,INDEX(fx_ix,1,AM$3)))-1</f>
        <v>1.3287385798208318E-2</v>
      </c>
      <c r="AN36" s="18" cm="1">
        <f t="array" ref="AN36">(1+J36)*(1+INDEX(fx_rets,$AE36,INDEX(fx_ix,1,AN$3)))-1</f>
        <v>1.5954867276538609E-2</v>
      </c>
      <c r="AO36" s="18" cm="1">
        <f t="array" ref="AO36">(1+K36)*(1+INDEX(fx_rets,$AE36,INDEX(fx_ix,1,AO$3)))-1</f>
        <v>1.8817604303575042E-2</v>
      </c>
      <c r="AP36" s="18" cm="1">
        <f t="array" ref="AP36">(1+L36)*(1+INDEX(fx_rets,$AE36,INDEX(fx_ix,1,AP$3)))-1</f>
        <v>2.1467688580969257E-2</v>
      </c>
      <c r="AQ36" s="18" cm="1">
        <f t="array" ref="AQ36">(1+M36)*(1+INDEX(fx_rets,$AE36,INDEX(fx_ix,1,AQ$3)))-1</f>
        <v>2.1360975804862736E-2</v>
      </c>
      <c r="AR36" s="18" cm="1">
        <f t="array" ref="AR36">(1+N36)*(1+INDEX(fx_rets,$AE36,INDEX(fx_ix,1,AR$3)))-1</f>
        <v>2.3710409901794627E-2</v>
      </c>
      <c r="AS36" s="18" cm="1">
        <f t="array" ref="AS36">(1+O36)*(1+INDEX(fx_rets,$AE36,INDEX(fx_ix,1,AS$3)))-1</f>
        <v>1.4470124250043348E-2</v>
      </c>
      <c r="AT36" s="18" cm="1">
        <f t="array" ref="AT36">(1+P36)*(1+INDEX(fx_rets,$AE36,INDEX(fx_ix,1,AT$3)))-1</f>
        <v>1.5407359282217037E-2</v>
      </c>
      <c r="AU36" s="18" cm="1">
        <f t="array" ref="AU36">(1+Q36)*(1+INDEX(fx_rets,$AE36,INDEX(fx_ix,1,AU$3)))-1</f>
        <v>1.6769810298188803E-2</v>
      </c>
      <c r="AV36" s="18" cm="1">
        <f t="array" ref="AV36">(1+R36)*(1+INDEX(fx_rets,$AE36,INDEX(fx_ix,1,AV$3)))-1</f>
        <v>5.107922821250277E-4</v>
      </c>
      <c r="AW36" s="18" cm="1">
        <f t="array" ref="AW36">(1+S36)*(1+INDEX(fx_rets,$AE36,INDEX(fx_ix,1,AW$3)))-1</f>
        <v>1.8373394772334795E-2</v>
      </c>
      <c r="AX36" s="18" cm="1">
        <f t="array" ref="AX36">(1+T36)*(1+INDEX(fx_rets,$AE36,INDEX(fx_ix,1,AX$3)))-1</f>
        <v>4.2062247242849127E-2</v>
      </c>
      <c r="AY36" s="18" cm="1">
        <f t="array" ref="AY36">(1+U36)*(1+INDEX(fx_rets,$AE36,INDEX(fx_ix,1,AY$3)))-1</f>
        <v>-2.887399065146512E-2</v>
      </c>
      <c r="AZ36" s="18" cm="1">
        <f t="array" ref="AZ36">(1+V36)*(1+INDEX(fx_rets,$AE36,INDEX(fx_ix,1,AZ$3)))-1</f>
        <v>2.0974787062382205E-3</v>
      </c>
      <c r="BA36" s="18" cm="1">
        <f t="array" ref="BA36">(1+W36)*(1+INDEX(fx_rets,$AE36,INDEX(fx_ix,1,BA$3)))-1</f>
        <v>1.0041952330696935E-2</v>
      </c>
      <c r="BB36" s="18" cm="1">
        <f t="array" ref="BB36">(1+X36)*(1+INDEX(fx_rets,$AE36,INDEX(fx_ix,1,BB$3)))-1</f>
        <v>1.5694812276677794E-2</v>
      </c>
      <c r="BC36" s="18" cm="1">
        <f t="array" ref="BC36">(1+Y36)*(1+INDEX(fx_rets,$AE36,INDEX(fx_ix,1,BC$3)))-1</f>
        <v>1.4589523948555394E-2</v>
      </c>
      <c r="BD36" s="19">
        <v>31</v>
      </c>
      <c r="BE36" s="16">
        <f t="shared" si="0"/>
        <v>0</v>
      </c>
      <c r="BF36" s="19">
        <v>31</v>
      </c>
      <c r="BG36" s="18">
        <f t="shared" si="1"/>
        <v>2.2060102932359715E-3</v>
      </c>
      <c r="BH36" s="18">
        <f t="shared" si="2"/>
        <v>4.065430833588124E-3</v>
      </c>
      <c r="BI36" s="18">
        <f t="shared" si="3"/>
        <v>7.070328463872011E-3</v>
      </c>
      <c r="BJ36" s="18">
        <f t="shared" si="4"/>
        <v>4.497081037191597E-3</v>
      </c>
      <c r="BK36" s="18">
        <f t="shared" si="5"/>
        <v>7.9206398384026322E-3</v>
      </c>
      <c r="BL36" s="18">
        <f t="shared" si="6"/>
        <v>9.7786965904866907E-3</v>
      </c>
      <c r="BM36" s="18">
        <f t="shared" si="7"/>
        <v>1.0851267170688184E-2</v>
      </c>
      <c r="BN36" s="18">
        <f t="shared" si="8"/>
        <v>1.3287385798208318E-2</v>
      </c>
      <c r="BO36" s="18">
        <f t="shared" si="9"/>
        <v>1.5954867276538609E-2</v>
      </c>
      <c r="BP36" s="18">
        <f t="shared" si="10"/>
        <v>1.8817604303575042E-2</v>
      </c>
      <c r="BQ36" s="18">
        <f t="shared" si="11"/>
        <v>2.1467688580969257E-2</v>
      </c>
      <c r="BR36" s="18">
        <f t="shared" si="12"/>
        <v>2.1360975804862736E-2</v>
      </c>
      <c r="BS36" s="18">
        <f t="shared" si="13"/>
        <v>2.3710409901794627E-2</v>
      </c>
      <c r="BT36" s="18">
        <f t="shared" si="14"/>
        <v>1.4470124250043348E-2</v>
      </c>
      <c r="BU36" s="18">
        <f t="shared" si="15"/>
        <v>1.5407359282217037E-2</v>
      </c>
      <c r="BV36" s="18">
        <f t="shared" si="16"/>
        <v>1.6769810298188803E-2</v>
      </c>
      <c r="BW36" s="18">
        <f t="shared" si="17"/>
        <v>5.107922821250277E-4</v>
      </c>
      <c r="BX36" s="18">
        <f t="shared" si="18"/>
        <v>1.8373394772334795E-2</v>
      </c>
      <c r="BY36" s="18">
        <f t="shared" si="19"/>
        <v>4.2062247242849127E-2</v>
      </c>
      <c r="BZ36" s="18">
        <f t="shared" si="20"/>
        <v>-2.887399065146512E-2</v>
      </c>
      <c r="CA36" s="18">
        <f t="shared" si="21"/>
        <v>2.0974787062382205E-3</v>
      </c>
      <c r="CB36" s="18">
        <f t="shared" si="22"/>
        <v>1.0041952330696935E-2</v>
      </c>
      <c r="CC36" s="18">
        <f t="shared" si="23"/>
        <v>1.5694812276677794E-2</v>
      </c>
      <c r="CD36" s="18">
        <f t="shared" si="24"/>
        <v>1.4589523948555394E-2</v>
      </c>
      <c r="CE36" s="19">
        <v>31</v>
      </c>
      <c r="CF36" s="18">
        <f t="shared" ref="CF36:CL45" si="28">SUMPRODUCT(INDEX(port_wts,CF$3,),$BG36:$CD36)</f>
        <v>4.065430833588124E-3</v>
      </c>
      <c r="CG36" s="18">
        <f t="shared" si="28"/>
        <v>4.065430833588124E-3</v>
      </c>
      <c r="CH36" s="18">
        <f t="shared" si="28"/>
        <v>4.065430833588124E-3</v>
      </c>
      <c r="CI36" s="18">
        <f t="shared" si="28"/>
        <v>0</v>
      </c>
      <c r="CJ36" s="18">
        <f t="shared" si="28"/>
        <v>0</v>
      </c>
      <c r="CK36" s="24">
        <f t="shared" si="28"/>
        <v>4.065430833588124E-3</v>
      </c>
      <c r="CL36" s="24">
        <f t="shared" si="28"/>
        <v>0</v>
      </c>
    </row>
    <row r="37" spans="1:90" x14ac:dyDescent="0.2">
      <c r="A37" s="19">
        <v>32</v>
      </c>
      <c r="B37" s="16" cm="1">
        <f t="array" ref="B37">INDEX(asset_mu,1,B$3)+INDEX(asset_rets_norm,$A37,B$3)</f>
        <v>2.0587097979078038E-3</v>
      </c>
      <c r="C37" s="16" cm="1">
        <f t="array" ref="C37">INDEX(asset_mu,1,C$3)+INDEX(asset_rets_norm,$A37,C$3)</f>
        <v>4.5786044258306858E-3</v>
      </c>
      <c r="D37" s="16" cm="1">
        <f t="array" ref="D37">INDEX(asset_mu,1,D$3)+INDEX(asset_rets_norm,$A37,D$3)</f>
        <v>1.0157012502802458E-2</v>
      </c>
      <c r="E37" s="16" cm="1">
        <f t="array" ref="E37">INDEX(asset_mu,1,E$3)+INDEX(asset_rets_norm,$A37,E$3)</f>
        <v>5.6884173937448781E-3</v>
      </c>
      <c r="F37" s="16" cm="1">
        <f t="array" ref="F37">INDEX(asset_mu,1,F$3)+INDEX(asset_rets_norm,$A37,F$3)</f>
        <v>1.1310963414957036E-2</v>
      </c>
      <c r="G37" s="16" cm="1">
        <f t="array" ref="G37">INDEX(asset_mu,1,G$3)+INDEX(asset_rets_norm,$A37,G$3)</f>
        <v>2.5105742536542216E-3</v>
      </c>
      <c r="H37" s="16" cm="1">
        <f t="array" ref="H37">INDEX(asset_mu,1,H$3)+INDEX(asset_rets_norm,$A37,H$3)</f>
        <v>4.7650096993192767E-3</v>
      </c>
      <c r="I37" s="16" cm="1">
        <f t="array" ref="I37">INDEX(asset_mu,1,I$3)+INDEX(asset_rets_norm,$A37,I$3)</f>
        <v>9.4268587866842991E-3</v>
      </c>
      <c r="J37" s="16" cm="1">
        <f t="array" ref="J37">INDEX(asset_mu,1,J$3)+INDEX(asset_rets_norm,$A37,J$3)</f>
        <v>2.5471543512913795E-3</v>
      </c>
      <c r="K37" s="16" cm="1">
        <f t="array" ref="K37">INDEX(asset_mu,1,K$3)+INDEX(asset_rets_norm,$A37,K$3)</f>
        <v>5.5487422912245113E-3</v>
      </c>
      <c r="L37" s="16" cm="1">
        <f t="array" ref="L37">INDEX(asset_mu,1,L$3)+INDEX(asset_rets_norm,$A37,L$3)</f>
        <v>1.0034562539431456E-2</v>
      </c>
      <c r="M37" s="16" cm="1">
        <f t="array" ref="M37">INDEX(asset_mu,1,M$3)+INDEX(asset_rets_norm,$A37,M$3)</f>
        <v>6.7574771082068883E-3</v>
      </c>
      <c r="N37" s="16" cm="1">
        <f t="array" ref="N37">INDEX(asset_mu,1,N$3)+INDEX(asset_rets_norm,$A37,N$3)</f>
        <v>1.1269676097049102E-2</v>
      </c>
      <c r="O37" s="16" cm="1">
        <f t="array" ref="O37">INDEX(asset_mu,1,O$3)+INDEX(asset_rets_norm,$A37,O$3)</f>
        <v>1.1556216283129738E-3</v>
      </c>
      <c r="P37" s="16" cm="1">
        <f t="array" ref="P37">INDEX(asset_mu,1,P$3)+INDEX(asset_rets_norm,$A37,P$3)</f>
        <v>2.177745292797394E-3</v>
      </c>
      <c r="Q37" s="16" cm="1">
        <f t="array" ref="Q37">INDEX(asset_mu,1,Q$3)+INDEX(asset_rets_norm,$A37,Q$3)</f>
        <v>3.6182065594038805E-3</v>
      </c>
      <c r="R37" s="16" cm="1">
        <f t="array" ref="R37">INDEX(asset_mu,1,R$3)+INDEX(asset_rets_norm,$A37,R$3)</f>
        <v>1.6217437812627064E-2</v>
      </c>
      <c r="S37" s="16" cm="1">
        <f t="array" ref="S37">INDEX(asset_mu,1,S$3)+INDEX(asset_rets_norm,$A37,S$3)</f>
        <v>1.3195972491326313E-2</v>
      </c>
      <c r="T37" s="16" cm="1">
        <f t="array" ref="T37">INDEX(asset_mu,1,T$3)+INDEX(asset_rets_norm,$A37,T$3)</f>
        <v>1.0548812215728842E-2</v>
      </c>
      <c r="U37" s="16" cm="1">
        <f t="array" ref="U37">INDEX(asset_mu,1,U$3)+INDEX(asset_rets_norm,$A37,U$3)</f>
        <v>1.6659033605300425E-2</v>
      </c>
      <c r="V37" s="16" cm="1">
        <f t="array" ref="V37">INDEX(asset_mu,1,V$3)+INDEX(asset_rets_norm,$A37,V$3)</f>
        <v>2.0962287062383234E-3</v>
      </c>
      <c r="W37" s="16" cm="1">
        <f t="array" ref="W37">INDEX(asset_mu,1,W$3)+INDEX(asset_rets_norm,$A37,W$3)</f>
        <v>2.1172565274529876E-3</v>
      </c>
      <c r="X37" s="16" cm="1">
        <f t="array" ref="X37">INDEX(asset_mu,1,X$3)+INDEX(asset_rets_norm,$A37,X$3)</f>
        <v>2.5493768438972645E-3</v>
      </c>
      <c r="Y37" s="16" cm="1">
        <f t="array" ref="Y37">INDEX(asset_mu,1,Y$3)+INDEX(asset_rets_norm,$A37,Y$3)</f>
        <v>1.2595188861378665E-3</v>
      </c>
      <c r="Z37" s="19">
        <v>32</v>
      </c>
      <c r="AA37" s="16" cm="1">
        <f t="array" ref="AA37">INDEX(fx_mu,1,AA$3)+INDEX(fx_rets_norm,$A37,AA$3)</f>
        <v>0</v>
      </c>
      <c r="AB37" s="16" cm="1">
        <f t="array" ref="AB37">INDEX(fx_mu,1,AB$3)+INDEX(fx_rets_norm,$A37,AB$3)</f>
        <v>-1.6209758493012202E-2</v>
      </c>
      <c r="AC37" s="16" cm="1">
        <f t="array" ref="AC37">INDEX(fx_mu,1,AC$3)+INDEX(fx_rets_norm,$A37,AC$3)</f>
        <v>-6.0708703565347105E-3</v>
      </c>
      <c r="AD37" s="16" cm="1">
        <f t="array" ref="AD37">INDEX(fx_mu,1,AD$3)+INDEX(fx_rets_norm,$A37,AD$3)</f>
        <v>8.2245283709424383E-3</v>
      </c>
      <c r="AE37" s="19">
        <v>32</v>
      </c>
      <c r="AF37" s="18" cm="1">
        <f t="array" ref="AF37">(1+B37)*(1+INDEX(fx_rets,$AE37,INDEX(fx_ix,1,AF$3)))-1</f>
        <v>2.0587097979078983E-3</v>
      </c>
      <c r="AG37" s="18" cm="1">
        <f t="array" ref="AG37">(1+C37)*(1+INDEX(fx_rets,$AE37,INDEX(fx_ix,1,AG$3)))-1</f>
        <v>4.5786044258306902E-3</v>
      </c>
      <c r="AH37" s="18" cm="1">
        <f t="array" ref="AH37">(1+D37)*(1+INDEX(fx_rets,$AE37,INDEX(fx_ix,1,AH$3)))-1</f>
        <v>1.0157012502802543E-2</v>
      </c>
      <c r="AI37" s="18" cm="1">
        <f t="array" ref="AI37">(1+E37)*(1+INDEX(fx_rets,$AE37,INDEX(fx_ix,1,AI$3)))-1</f>
        <v>5.6884173937448157E-3</v>
      </c>
      <c r="AJ37" s="18" cm="1">
        <f t="array" ref="AJ37">(1+F37)*(1+INDEX(fx_rets,$AE37,INDEX(fx_ix,1,AJ$3)))-1</f>
        <v>1.1310963414957076E-2</v>
      </c>
      <c r="AK37" s="18" cm="1">
        <f t="array" ref="AK37">(1+G37)*(1+INDEX(fx_rets,$AE37,INDEX(fx_ix,1,AK$3)))-1</f>
        <v>-1.3739880041688468E-2</v>
      </c>
      <c r="AL37" s="18" cm="1">
        <f t="array" ref="AL37">(1+H37)*(1+INDEX(fx_rets,$AE37,INDEX(fx_ix,1,AL$3)))-1</f>
        <v>-1.1521988450135745E-2</v>
      </c>
      <c r="AM37" s="18" cm="1">
        <f t="array" ref="AM37">(1+I37)*(1+INDEX(fx_rets,$AE37,INDEX(fx_ix,1,AM$3)))-1</f>
        <v>-6.9357068106077335E-3</v>
      </c>
      <c r="AN37" s="18" cm="1">
        <f t="array" ref="AN37">(1+J37)*(1+INDEX(fx_rets,$AE37,INDEX(fx_ix,1,AN$3)))-1</f>
        <v>-3.5391794490881034E-3</v>
      </c>
      <c r="AO37" s="18" cm="1">
        <f t="array" ref="AO37">(1+K37)*(1+INDEX(fx_rets,$AE37,INDEX(fx_ix,1,AO$3)))-1</f>
        <v>-5.5581376040203523E-4</v>
      </c>
      <c r="AP37" s="18" cm="1">
        <f t="array" ref="AP37">(1+L37)*(1+INDEX(fx_rets,$AE37,INDEX(fx_ix,1,AP$3)))-1</f>
        <v>3.9027736546350944E-3</v>
      </c>
      <c r="AQ37" s="18" cm="1">
        <f t="array" ref="AQ37">(1+M37)*(1+INDEX(fx_rets,$AE37,INDEX(fx_ix,1,AQ$3)))-1</f>
        <v>6.4558298421091287E-4</v>
      </c>
      <c r="AR37" s="18" cm="1">
        <f t="array" ref="AR37">(1+N37)*(1+INDEX(fx_rets,$AE37,INDEX(fx_ix,1,AR$3)))-1</f>
        <v>5.1303889979690265E-3</v>
      </c>
      <c r="AS37" s="18" cm="1">
        <f t="array" ref="AS37">(1+O37)*(1+INDEX(fx_rets,$AE37,INDEX(fx_ix,1,AS$3)))-1</f>
        <v>9.389654442123474E-3</v>
      </c>
      <c r="AT37" s="18" cm="1">
        <f t="array" ref="AT37">(1+P37)*(1+INDEX(fx_rets,$AE37,INDEX(fx_ix,1,AT$3)))-1</f>
        <v>1.0420184591684922E-2</v>
      </c>
      <c r="AU37" s="18" cm="1">
        <f t="array" ref="AU37">(1+Q37)*(1+INDEX(fx_rets,$AE37,INDEX(fx_ix,1,AU$3)))-1</f>
        <v>1.1872492972845983E-2</v>
      </c>
      <c r="AV37" s="18" cm="1">
        <f t="array" ref="AV37">(1+R37)*(1+INDEX(fx_rets,$AE37,INDEX(fx_ix,1,AV$3)))-1</f>
        <v>1.6217437812626967E-2</v>
      </c>
      <c r="AW37" s="18" cm="1">
        <f t="array" ref="AW37">(1+S37)*(1+INDEX(fx_rets,$AE37,INDEX(fx_ix,1,AW$3)))-1</f>
        <v>-3.2276895288508856E-3</v>
      </c>
      <c r="AX37" s="18" cm="1">
        <f t="array" ref="AX37">(1+T37)*(1+INDEX(fx_rets,$AE37,INDEX(fx_ix,1,AX$3)))-1</f>
        <v>4.4139013878170541E-3</v>
      </c>
      <c r="AY37" s="18" cm="1">
        <f t="array" ref="AY37">(1+U37)*(1+INDEX(fx_rets,$AE37,INDEX(fx_ix,1,AY$3)))-1</f>
        <v>2.502057467076213E-2</v>
      </c>
      <c r="AZ37" s="18" cm="1">
        <f t="array" ref="AZ37">(1+V37)*(1+INDEX(fx_rets,$AE37,INDEX(fx_ix,1,AZ$3)))-1</f>
        <v>2.0962287062382678E-3</v>
      </c>
      <c r="BA37" s="18" cm="1">
        <f t="array" ref="BA37">(1+W37)*(1+INDEX(fx_rets,$AE37,INDEX(fx_ix,1,BA$3)))-1</f>
        <v>-1.4126822182537024E-2</v>
      </c>
      <c r="BB37" s="18" cm="1">
        <f t="array" ref="BB37">(1+X37)*(1+INDEX(fx_rets,$AE37,INDEX(fx_ix,1,BB$3)))-1</f>
        <v>-3.5369704489466303E-3</v>
      </c>
      <c r="BC37" s="18" cm="1">
        <f t="array" ref="BC37">(1+Y37)*(1+INDEX(fx_rets,$AE37,INDEX(fx_ix,1,BC$3)))-1</f>
        <v>9.4944062058930356E-3</v>
      </c>
      <c r="BD37" s="19">
        <v>32</v>
      </c>
      <c r="BE37" s="16">
        <f t="shared" si="0"/>
        <v>0</v>
      </c>
      <c r="BF37" s="19">
        <v>32</v>
      </c>
      <c r="BG37" s="18">
        <f t="shared" si="1"/>
        <v>2.0587097979078983E-3</v>
      </c>
      <c r="BH37" s="18">
        <f t="shared" si="2"/>
        <v>4.5786044258306902E-3</v>
      </c>
      <c r="BI37" s="18">
        <f t="shared" si="3"/>
        <v>1.0157012502802543E-2</v>
      </c>
      <c r="BJ37" s="18">
        <f t="shared" si="4"/>
        <v>5.6884173937448157E-3</v>
      </c>
      <c r="BK37" s="18">
        <f t="shared" si="5"/>
        <v>1.1310963414957076E-2</v>
      </c>
      <c r="BL37" s="18">
        <f t="shared" si="6"/>
        <v>-1.3739880041688468E-2</v>
      </c>
      <c r="BM37" s="18">
        <f t="shared" si="7"/>
        <v>-1.1521988450135745E-2</v>
      </c>
      <c r="BN37" s="18">
        <f t="shared" si="8"/>
        <v>-6.9357068106077335E-3</v>
      </c>
      <c r="BO37" s="18">
        <f t="shared" si="9"/>
        <v>-3.5391794490881034E-3</v>
      </c>
      <c r="BP37" s="18">
        <f t="shared" si="10"/>
        <v>-5.5581376040203523E-4</v>
      </c>
      <c r="BQ37" s="18">
        <f t="shared" si="11"/>
        <v>3.9027736546350944E-3</v>
      </c>
      <c r="BR37" s="18">
        <f t="shared" si="12"/>
        <v>6.4558298421091287E-4</v>
      </c>
      <c r="BS37" s="18">
        <f t="shared" si="13"/>
        <v>5.1303889979690265E-3</v>
      </c>
      <c r="BT37" s="18">
        <f t="shared" si="14"/>
        <v>9.389654442123474E-3</v>
      </c>
      <c r="BU37" s="18">
        <f t="shared" si="15"/>
        <v>1.0420184591684922E-2</v>
      </c>
      <c r="BV37" s="18">
        <f t="shared" si="16"/>
        <v>1.1872492972845983E-2</v>
      </c>
      <c r="BW37" s="18">
        <f t="shared" si="17"/>
        <v>1.6217437812626967E-2</v>
      </c>
      <c r="BX37" s="18">
        <f t="shared" si="18"/>
        <v>-3.2276895288508856E-3</v>
      </c>
      <c r="BY37" s="18">
        <f t="shared" si="19"/>
        <v>4.4139013878170541E-3</v>
      </c>
      <c r="BZ37" s="18">
        <f t="shared" si="20"/>
        <v>2.502057467076213E-2</v>
      </c>
      <c r="CA37" s="18">
        <f t="shared" si="21"/>
        <v>2.0962287062382678E-3</v>
      </c>
      <c r="CB37" s="18">
        <f t="shared" si="22"/>
        <v>-1.4126822182537024E-2</v>
      </c>
      <c r="CC37" s="18">
        <f t="shared" si="23"/>
        <v>-3.5369704489466303E-3</v>
      </c>
      <c r="CD37" s="18">
        <f t="shared" si="24"/>
        <v>9.4944062058930356E-3</v>
      </c>
      <c r="CE37" s="19">
        <v>32</v>
      </c>
      <c r="CF37" s="18">
        <f t="shared" si="28"/>
        <v>4.5786044258306902E-3</v>
      </c>
      <c r="CG37" s="18">
        <f t="shared" si="28"/>
        <v>4.5786044258306902E-3</v>
      </c>
      <c r="CH37" s="18">
        <f t="shared" si="28"/>
        <v>4.5786044258306902E-3</v>
      </c>
      <c r="CI37" s="18">
        <f t="shared" si="28"/>
        <v>0</v>
      </c>
      <c r="CJ37" s="18">
        <f t="shared" si="28"/>
        <v>0</v>
      </c>
      <c r="CK37" s="24">
        <f t="shared" si="28"/>
        <v>4.5786044258306902E-3</v>
      </c>
      <c r="CL37" s="24">
        <f t="shared" si="28"/>
        <v>0</v>
      </c>
    </row>
    <row r="38" spans="1:90" x14ac:dyDescent="0.2">
      <c r="A38" s="19">
        <v>33</v>
      </c>
      <c r="B38" s="16" cm="1">
        <f t="array" ref="B38">INDEX(asset_mu,1,B$3)+INDEX(asset_rets_norm,$A38,B$3)</f>
        <v>2.1077936235928295E-3</v>
      </c>
      <c r="C38" s="16" cm="1">
        <f t="array" ref="C38">INDEX(asset_mu,1,C$3)+INDEX(asset_rets_norm,$A38,C$3)</f>
        <v>2.2972889328074465E-3</v>
      </c>
      <c r="D38" s="16" cm="1">
        <f t="array" ref="D38">INDEX(asset_mu,1,D$3)+INDEX(asset_rets_norm,$A38,D$3)</f>
        <v>1.2640261880416935E-3</v>
      </c>
      <c r="E38" s="16" cm="1">
        <f t="array" ref="E38">INDEX(asset_mu,1,E$3)+INDEX(asset_rets_norm,$A38,E$3)</f>
        <v>2.5497191858821558E-3</v>
      </c>
      <c r="F38" s="16" cm="1">
        <f t="array" ref="F38">INDEX(asset_mu,1,F$3)+INDEX(asset_rets_norm,$A38,F$3)</f>
        <v>2.5192094721393104E-3</v>
      </c>
      <c r="G38" s="16" cm="1">
        <f t="array" ref="G38">INDEX(asset_mu,1,G$3)+INDEX(asset_rets_norm,$A38,G$3)</f>
        <v>2.3783142736528958E-3</v>
      </c>
      <c r="H38" s="16" cm="1">
        <f t="array" ref="H38">INDEX(asset_mu,1,H$3)+INDEX(asset_rets_norm,$A38,H$3)</f>
        <v>3.7500055444637174E-3</v>
      </c>
      <c r="I38" s="16" cm="1">
        <f t="array" ref="I38">INDEX(asset_mu,1,I$3)+INDEX(asset_rets_norm,$A38,I$3)</f>
        <v>5.7770879630957717E-3</v>
      </c>
      <c r="J38" s="16" cm="1">
        <f t="array" ref="J38">INDEX(asset_mu,1,J$3)+INDEX(asset_rets_norm,$A38,J$3)</f>
        <v>2.2943473804342127E-3</v>
      </c>
      <c r="K38" s="16" cm="1">
        <f t="array" ref="K38">INDEX(asset_mu,1,K$3)+INDEX(asset_rets_norm,$A38,K$3)</f>
        <v>1.6380238414426531E-3</v>
      </c>
      <c r="L38" s="16" cm="1">
        <f t="array" ref="L38">INDEX(asset_mu,1,L$3)+INDEX(asset_rets_norm,$A38,L$3)</f>
        <v>4.2056802519984011E-4</v>
      </c>
      <c r="M38" s="16" cm="1">
        <f t="array" ref="M38">INDEX(asset_mu,1,M$3)+INDEX(asset_rets_norm,$A38,M$3)</f>
        <v>2.9766898892033431E-3</v>
      </c>
      <c r="N38" s="16" cm="1">
        <f t="array" ref="N38">INDEX(asset_mu,1,N$3)+INDEX(asset_rets_norm,$A38,N$3)</f>
        <v>1.6219102635217694E-3</v>
      </c>
      <c r="O38" s="16" cm="1">
        <f t="array" ref="O38">INDEX(asset_mu,1,O$3)+INDEX(asset_rets_norm,$A38,O$3)</f>
        <v>1.213484929383134E-3</v>
      </c>
      <c r="P38" s="16" cm="1">
        <f t="array" ref="P38">INDEX(asset_mu,1,P$3)+INDEX(asset_rets_norm,$A38,P$3)</f>
        <v>2.3527743623362064E-3</v>
      </c>
      <c r="Q38" s="16" cm="1">
        <f t="array" ref="Q38">INDEX(asset_mu,1,Q$3)+INDEX(asset_rets_norm,$A38,Q$3)</f>
        <v>3.8715862439786088E-3</v>
      </c>
      <c r="R38" s="16" cm="1">
        <f t="array" ref="R38">INDEX(asset_mu,1,R$3)+INDEX(asset_rets_norm,$A38,R$3)</f>
        <v>1.3652504805043863E-2</v>
      </c>
      <c r="S38" s="16" cm="1">
        <f t="array" ref="S38">INDEX(asset_mu,1,S$3)+INDEX(asset_rets_norm,$A38,S$3)</f>
        <v>-6.2941456083499547E-3</v>
      </c>
      <c r="T38" s="16" cm="1">
        <f t="array" ref="T38">INDEX(asset_mu,1,T$3)+INDEX(asset_rets_norm,$A38,T$3)</f>
        <v>-1.3654998284853226E-2</v>
      </c>
      <c r="U38" s="16" cm="1">
        <f t="array" ref="U38">INDEX(asset_mu,1,U$3)+INDEX(asset_rets_norm,$A38,U$3)</f>
        <v>2.9911588383894197E-2</v>
      </c>
      <c r="V38" s="16" cm="1">
        <f t="array" ref="V38">INDEX(asset_mu,1,V$3)+INDEX(asset_rets_norm,$A38,V$3)</f>
        <v>2.0966453729049902E-3</v>
      </c>
      <c r="W38" s="16" cm="1">
        <f t="array" ref="W38">INDEX(asset_mu,1,W$3)+INDEX(asset_rets_norm,$A38,W$3)</f>
        <v>2.1098398607863212E-3</v>
      </c>
      <c r="X38" s="16" cm="1">
        <f t="array" ref="X38">INDEX(asset_mu,1,X$3)+INDEX(asset_rets_norm,$A38,X$3)</f>
        <v>2.5484601772305976E-3</v>
      </c>
      <c r="Y38" s="16" cm="1">
        <f t="array" ref="Y38">INDEX(asset_mu,1,Y$3)+INDEX(asset_rets_norm,$A38,Y$3)</f>
        <v>1.2574355528045332E-3</v>
      </c>
      <c r="Z38" s="19">
        <v>33</v>
      </c>
      <c r="AA38" s="16" cm="1">
        <f t="array" ref="AA38">INDEX(fx_mu,1,AA$3)+INDEX(fx_rets_norm,$A38,AA$3)</f>
        <v>0</v>
      </c>
      <c r="AB38" s="16" cm="1">
        <f t="array" ref="AB38">INDEX(fx_mu,1,AB$3)+INDEX(fx_rets_norm,$A38,AB$3)</f>
        <v>4.8022664947753348E-3</v>
      </c>
      <c r="AC38" s="16" cm="1">
        <f t="array" ref="AC38">INDEX(fx_mu,1,AC$3)+INDEX(fx_rets_norm,$A38,AC$3)</f>
        <v>2.133057886174243E-2</v>
      </c>
      <c r="AD38" s="16" cm="1">
        <f t="array" ref="AD38">INDEX(fx_mu,1,AD$3)+INDEX(fx_rets_norm,$A38,AD$3)</f>
        <v>7.9485196175191758E-3</v>
      </c>
      <c r="AE38" s="19">
        <v>33</v>
      </c>
      <c r="AF38" s="18" cm="1">
        <f t="array" ref="AF38">(1+B38)*(1+INDEX(fx_rets,$AE38,INDEX(fx_ix,1,AF$3)))-1</f>
        <v>2.107793623592924E-3</v>
      </c>
      <c r="AG38" s="18" cm="1">
        <f t="array" ref="AG38">(1+C38)*(1+INDEX(fx_rets,$AE38,INDEX(fx_ix,1,AG$3)))-1</f>
        <v>2.2972889328074508E-3</v>
      </c>
      <c r="AH38" s="18" cm="1">
        <f t="array" ref="AH38">(1+D38)*(1+INDEX(fx_rets,$AE38,INDEX(fx_ix,1,AH$3)))-1</f>
        <v>1.264026188041667E-3</v>
      </c>
      <c r="AI38" s="18" cm="1">
        <f t="array" ref="AI38">(1+E38)*(1+INDEX(fx_rets,$AE38,INDEX(fx_ix,1,AI$3)))-1</f>
        <v>2.5497191858820933E-3</v>
      </c>
      <c r="AJ38" s="18" cm="1">
        <f t="array" ref="AJ38">(1+F38)*(1+INDEX(fx_rets,$AE38,INDEX(fx_ix,1,AJ$3)))-1</f>
        <v>2.5192094721393499E-3</v>
      </c>
      <c r="AK38" s="18" cm="1">
        <f t="array" ref="AK38">(1+G38)*(1+INDEX(fx_rets,$AE38,INDEX(fx_ix,1,AK$3)))-1</f>
        <v>7.1920020673785778E-3</v>
      </c>
      <c r="AL38" s="18" cm="1">
        <f t="array" ref="AL38">(1+H38)*(1+INDEX(fx_rets,$AE38,INDEX(fx_ix,1,AL$3)))-1</f>
        <v>8.5702805652203562E-3</v>
      </c>
      <c r="AM38" s="18" cm="1">
        <f t="array" ref="AM38">(1+I38)*(1+INDEX(fx_rets,$AE38,INDEX(fx_ix,1,AM$3)))-1</f>
        <v>1.0607097573833713E-2</v>
      </c>
      <c r="AN38" s="18" cm="1">
        <f t="array" ref="AN38">(1+J38)*(1+INDEX(fx_rets,$AE38,INDEX(fx_ix,1,AN$3)))-1</f>
        <v>2.367386599991117E-2</v>
      </c>
      <c r="AO38" s="18" cm="1">
        <f t="array" ref="AO38">(1+K38)*(1+INDEX(fx_rets,$AE38,INDEX(fx_ix,1,AO$3)))-1</f>
        <v>2.3003542699912227E-2</v>
      </c>
      <c r="AP38" s="18" cm="1">
        <f t="array" ref="AP38">(1+L38)*(1+INDEX(fx_rets,$AE38,INDEX(fx_ix,1,AP$3)))-1</f>
        <v>2.1760117846370441E-2</v>
      </c>
      <c r="AQ38" s="18" cm="1">
        <f t="array" ref="AQ38">(1+M38)*(1+INDEX(fx_rets,$AE38,INDEX(fx_ix,1,AQ$3)))-1</f>
        <v>2.4370763269374374E-2</v>
      </c>
      <c r="AR38" s="18" cm="1">
        <f t="array" ref="AR38">(1+N38)*(1+INDEX(fx_rets,$AE38,INDEX(fx_ix,1,AR$3)))-1</f>
        <v>2.2987085410046904E-2</v>
      </c>
      <c r="AS38" s="18" cm="1">
        <f t="array" ref="AS38">(1+O38)*(1+INDEX(fx_rets,$AE38,INDEX(fx_ix,1,AS$3)))-1</f>
        <v>9.1716499556691033E-3</v>
      </c>
      <c r="AT38" s="18" cm="1">
        <f t="array" ref="AT38">(1+P38)*(1+INDEX(fx_rets,$AE38,INDEX(fx_ix,1,AT$3)))-1</f>
        <v>1.031999505302994E-2</v>
      </c>
      <c r="AU38" s="18" cm="1">
        <f t="array" ref="AU38">(1+Q38)*(1+INDEX(fx_rets,$AE38,INDEX(fx_ix,1,AU$3)))-1</f>
        <v>1.1850879240708823E-2</v>
      </c>
      <c r="AV38" s="18" cm="1">
        <f t="array" ref="AV38">(1+R38)*(1+INDEX(fx_rets,$AE38,INDEX(fx_ix,1,AV$3)))-1</f>
        <v>1.3652504805043764E-2</v>
      </c>
      <c r="AW38" s="18" cm="1">
        <f t="array" ref="AW38">(1+S38)*(1+INDEX(fx_rets,$AE38,INDEX(fx_ix,1,AW$3)))-1</f>
        <v>-1.5221052781428934E-3</v>
      </c>
      <c r="AX38" s="18" cm="1">
        <f t="array" ref="AX38">(1+T38)*(1+INDEX(fx_rets,$AE38,INDEX(fx_ix,1,AX$3)))-1</f>
        <v>7.3843115591170072E-3</v>
      </c>
      <c r="AY38" s="18" cm="1">
        <f t="array" ref="AY38">(1+U38)*(1+INDEX(fx_rets,$AE38,INDEX(fx_ix,1,AY$3)))-1</f>
        <v>3.8097860848473886E-2</v>
      </c>
      <c r="AZ38" s="18" cm="1">
        <f t="array" ref="AZ38">(1+V38)*(1+INDEX(fx_rets,$AE38,INDEX(fx_ix,1,AZ$3)))-1</f>
        <v>2.0966453729049928E-3</v>
      </c>
      <c r="BA38" s="18" cm="1">
        <f t="array" ref="BA38">(1+W38)*(1+INDEX(fx_rets,$AE38,INDEX(fx_ix,1,BA$3)))-1</f>
        <v>6.9222383688345435E-3</v>
      </c>
      <c r="BB38" s="18" cm="1">
        <f t="array" ref="BB38">(1+X38)*(1+INDEX(fx_rets,$AE38,INDEX(fx_ix,1,BB$3)))-1</f>
        <v>2.3933399169759451E-2</v>
      </c>
      <c r="BC38" s="18" cm="1">
        <f t="array" ref="BC38">(1+Y38)*(1+INDEX(fx_rets,$AE38,INDEX(fx_ix,1,BC$3)))-1</f>
        <v>9.21594992148278E-3</v>
      </c>
      <c r="BD38" s="19">
        <v>33</v>
      </c>
      <c r="BE38" s="16">
        <f t="shared" si="0"/>
        <v>0</v>
      </c>
      <c r="BF38" s="19">
        <v>33</v>
      </c>
      <c r="BG38" s="18">
        <f t="shared" si="1"/>
        <v>2.107793623592924E-3</v>
      </c>
      <c r="BH38" s="18">
        <f t="shared" si="2"/>
        <v>2.2972889328074508E-3</v>
      </c>
      <c r="BI38" s="18">
        <f t="shared" si="3"/>
        <v>1.264026188041667E-3</v>
      </c>
      <c r="BJ38" s="18">
        <f t="shared" si="4"/>
        <v>2.5497191858820933E-3</v>
      </c>
      <c r="BK38" s="18">
        <f t="shared" si="5"/>
        <v>2.5192094721393499E-3</v>
      </c>
      <c r="BL38" s="18">
        <f t="shared" si="6"/>
        <v>7.1920020673785778E-3</v>
      </c>
      <c r="BM38" s="18">
        <f t="shared" si="7"/>
        <v>8.5702805652203562E-3</v>
      </c>
      <c r="BN38" s="18">
        <f t="shared" si="8"/>
        <v>1.0607097573833713E-2</v>
      </c>
      <c r="BO38" s="18">
        <f t="shared" si="9"/>
        <v>2.367386599991117E-2</v>
      </c>
      <c r="BP38" s="18">
        <f t="shared" si="10"/>
        <v>2.3003542699912227E-2</v>
      </c>
      <c r="BQ38" s="18">
        <f t="shared" si="11"/>
        <v>2.1760117846370441E-2</v>
      </c>
      <c r="BR38" s="18">
        <f t="shared" si="12"/>
        <v>2.4370763269374374E-2</v>
      </c>
      <c r="BS38" s="18">
        <f t="shared" si="13"/>
        <v>2.2987085410046904E-2</v>
      </c>
      <c r="BT38" s="18">
        <f t="shared" si="14"/>
        <v>9.1716499556691033E-3</v>
      </c>
      <c r="BU38" s="18">
        <f t="shared" si="15"/>
        <v>1.031999505302994E-2</v>
      </c>
      <c r="BV38" s="18">
        <f t="shared" si="16"/>
        <v>1.1850879240708823E-2</v>
      </c>
      <c r="BW38" s="18">
        <f t="shared" si="17"/>
        <v>1.3652504805043764E-2</v>
      </c>
      <c r="BX38" s="18">
        <f t="shared" si="18"/>
        <v>-1.5221052781428934E-3</v>
      </c>
      <c r="BY38" s="18">
        <f t="shared" si="19"/>
        <v>7.3843115591170072E-3</v>
      </c>
      <c r="BZ38" s="18">
        <f t="shared" si="20"/>
        <v>3.8097860848473886E-2</v>
      </c>
      <c r="CA38" s="18">
        <f t="shared" si="21"/>
        <v>2.0966453729049928E-3</v>
      </c>
      <c r="CB38" s="18">
        <f t="shared" si="22"/>
        <v>6.9222383688345435E-3</v>
      </c>
      <c r="CC38" s="18">
        <f t="shared" si="23"/>
        <v>2.3933399169759451E-2</v>
      </c>
      <c r="CD38" s="18">
        <f t="shared" si="24"/>
        <v>9.21594992148278E-3</v>
      </c>
      <c r="CE38" s="19">
        <v>33</v>
      </c>
      <c r="CF38" s="18">
        <f t="shared" si="28"/>
        <v>2.2972889328074508E-3</v>
      </c>
      <c r="CG38" s="18">
        <f t="shared" si="28"/>
        <v>2.2972889328074508E-3</v>
      </c>
      <c r="CH38" s="18">
        <f t="shared" si="28"/>
        <v>2.2972889328074508E-3</v>
      </c>
      <c r="CI38" s="18">
        <f t="shared" si="28"/>
        <v>0</v>
      </c>
      <c r="CJ38" s="18">
        <f t="shared" si="28"/>
        <v>0</v>
      </c>
      <c r="CK38" s="24">
        <f t="shared" si="28"/>
        <v>2.2972889328074508E-3</v>
      </c>
      <c r="CL38" s="24">
        <f t="shared" si="28"/>
        <v>0</v>
      </c>
    </row>
    <row r="39" spans="1:90" x14ac:dyDescent="0.2">
      <c r="A39" s="19">
        <v>34</v>
      </c>
      <c r="B39" s="16" cm="1">
        <f t="array" ref="B39">INDEX(asset_mu,1,B$3)+INDEX(asset_rets_norm,$A39,B$3)</f>
        <v>2.1077849264209579E-3</v>
      </c>
      <c r="C39" s="16" cm="1">
        <f t="array" ref="C39">INDEX(asset_mu,1,C$3)+INDEX(asset_rets_norm,$A39,C$3)</f>
        <v>1.9604075218329032E-3</v>
      </c>
      <c r="D39" s="16" cm="1">
        <f t="array" ref="D39">INDEX(asset_mu,1,D$3)+INDEX(asset_rets_norm,$A39,D$3)</f>
        <v>-1.3154760075413125E-3</v>
      </c>
      <c r="E39" s="16" cm="1">
        <f t="array" ref="E39">INDEX(asset_mu,1,E$3)+INDEX(asset_rets_norm,$A39,E$3)</f>
        <v>1.1604694536356333E-3</v>
      </c>
      <c r="F39" s="16" cm="1">
        <f t="array" ref="F39">INDEX(asset_mu,1,F$3)+INDEX(asset_rets_norm,$A39,F$3)</f>
        <v>-1.5476831404014745E-3</v>
      </c>
      <c r="G39" s="16" cm="1">
        <f t="array" ref="G39">INDEX(asset_mu,1,G$3)+INDEX(asset_rets_norm,$A39,G$3)</f>
        <v>1.8782422984286147E-3</v>
      </c>
      <c r="H39" s="16" cm="1">
        <f t="array" ref="H39">INDEX(asset_mu,1,H$3)+INDEX(asset_rets_norm,$A39,H$3)</f>
        <v>2.9433863452861457E-3</v>
      </c>
      <c r="I39" s="16" cm="1">
        <f t="array" ref="I39">INDEX(asset_mu,1,I$3)+INDEX(asset_rets_norm,$A39,I$3)</f>
        <v>4.157059222182612E-3</v>
      </c>
      <c r="J39" s="16" cm="1">
        <f t="array" ref="J39">INDEX(asset_mu,1,J$3)+INDEX(asset_rets_norm,$A39,J$3)</f>
        <v>2.818524726204251E-3</v>
      </c>
      <c r="K39" s="16" cm="1">
        <f t="array" ref="K39">INDEX(asset_mu,1,K$3)+INDEX(asset_rets_norm,$A39,K$3)</f>
        <v>5.4406111909889579E-3</v>
      </c>
      <c r="L39" s="16" cm="1">
        <f t="array" ref="L39">INDEX(asset_mu,1,L$3)+INDEX(asset_rets_norm,$A39,L$3)</f>
        <v>8.6011972765439471E-3</v>
      </c>
      <c r="M39" s="16" cm="1">
        <f t="array" ref="M39">INDEX(asset_mu,1,M$3)+INDEX(asset_rets_norm,$A39,M$3)</f>
        <v>4.5457528207147211E-3</v>
      </c>
      <c r="N39" s="16" cm="1">
        <f t="array" ref="N39">INDEX(asset_mu,1,N$3)+INDEX(asset_rets_norm,$A39,N$3)</f>
        <v>6.0807546681257481E-3</v>
      </c>
      <c r="O39" s="16" cm="1">
        <f t="array" ref="O39">INDEX(asset_mu,1,O$3)+INDEX(asset_rets_norm,$A39,O$3)</f>
        <v>1.2616916370672626E-3</v>
      </c>
      <c r="P39" s="16" cm="1">
        <f t="array" ref="P39">INDEX(asset_mu,1,P$3)+INDEX(asset_rets_norm,$A39,P$3)</f>
        <v>2.1673885918640935E-3</v>
      </c>
      <c r="Q39" s="16" cm="1">
        <f t="array" ref="Q39">INDEX(asset_mu,1,Q$3)+INDEX(asset_rets_norm,$A39,Q$3)</f>
        <v>3.4768800671169499E-3</v>
      </c>
      <c r="R39" s="16" cm="1">
        <f t="array" ref="R39">INDEX(asset_mu,1,R$3)+INDEX(asset_rets_norm,$A39,R$3)</f>
        <v>-2.0699445172234446E-2</v>
      </c>
      <c r="S39" s="16" cm="1">
        <f t="array" ref="S39">INDEX(asset_mu,1,S$3)+INDEX(asset_rets_norm,$A39,S$3)</f>
        <v>-3.6171877990294199E-2</v>
      </c>
      <c r="T39" s="16" cm="1">
        <f t="array" ref="T39">INDEX(asset_mu,1,T$3)+INDEX(asset_rets_norm,$A39,T$3)</f>
        <v>-1.012200175852406E-3</v>
      </c>
      <c r="U39" s="16" cm="1">
        <f t="array" ref="U39">INDEX(asset_mu,1,U$3)+INDEX(asset_rets_norm,$A39,U$3)</f>
        <v>2.3960772071787942E-2</v>
      </c>
      <c r="V39" s="16" cm="1">
        <f t="array" ref="V39">INDEX(asset_mu,1,V$3)+INDEX(asset_rets_norm,$A39,V$3)</f>
        <v>2.1001453729049902E-3</v>
      </c>
      <c r="W39" s="16" cm="1">
        <f t="array" ref="W39">INDEX(asset_mu,1,W$3)+INDEX(asset_rets_norm,$A39,W$3)</f>
        <v>1.9424231941196544E-3</v>
      </c>
      <c r="X39" s="16" cm="1">
        <f t="array" ref="X39">INDEX(asset_mu,1,X$3)+INDEX(asset_rets_norm,$A39,X$3)</f>
        <v>2.5498768438972641E-3</v>
      </c>
      <c r="Y39" s="16" cm="1">
        <f t="array" ref="Y39">INDEX(asset_mu,1,Y$3)+INDEX(asset_rets_norm,$A39,Y$3)</f>
        <v>1.2245188861378664E-3</v>
      </c>
      <c r="Z39" s="19">
        <v>34</v>
      </c>
      <c r="AA39" s="16" cm="1">
        <f t="array" ref="AA39">INDEX(fx_mu,1,AA$3)+INDEX(fx_rets_norm,$A39,AA$3)</f>
        <v>0</v>
      </c>
      <c r="AB39" s="16" cm="1">
        <f t="array" ref="AB39">INDEX(fx_mu,1,AB$3)+INDEX(fx_rets_norm,$A39,AB$3)</f>
        <v>-2.0868935081047365E-2</v>
      </c>
      <c r="AC39" s="16" cm="1">
        <f t="array" ref="AC39">INDEX(fx_mu,1,AC$3)+INDEX(fx_rets_norm,$A39,AC$3)</f>
        <v>-1.2200836436438059E-2</v>
      </c>
      <c r="AD39" s="16" cm="1">
        <f t="array" ref="AD39">INDEX(fx_mu,1,AD$3)+INDEX(fx_rets_norm,$A39,AD$3)</f>
        <v>-1.0693339377688807E-2</v>
      </c>
      <c r="AE39" s="19">
        <v>34</v>
      </c>
      <c r="AF39" s="18" cm="1">
        <f t="array" ref="AF39">(1+B39)*(1+INDEX(fx_rets,$AE39,INDEX(fx_ix,1,AF$3)))-1</f>
        <v>2.1077849264210524E-3</v>
      </c>
      <c r="AG39" s="18" cm="1">
        <f t="array" ref="AG39">(1+C39)*(1+INDEX(fx_rets,$AE39,INDEX(fx_ix,1,AG$3)))-1</f>
        <v>1.9604075218329076E-3</v>
      </c>
      <c r="AH39" s="18" cm="1">
        <f t="array" ref="AH39">(1+D39)*(1+INDEX(fx_rets,$AE39,INDEX(fx_ix,1,AH$3)))-1</f>
        <v>-1.3154760075413385E-3</v>
      </c>
      <c r="AI39" s="18" cm="1">
        <f t="array" ref="AI39">(1+E39)*(1+INDEX(fx_rets,$AE39,INDEX(fx_ix,1,AI$3)))-1</f>
        <v>1.1604694536355709E-3</v>
      </c>
      <c r="AJ39" s="18" cm="1">
        <f t="array" ref="AJ39">(1+F39)*(1+INDEX(fx_rets,$AE39,INDEX(fx_ix,1,AJ$3)))-1</f>
        <v>-1.5476831404014346E-3</v>
      </c>
      <c r="AK39" s="18" cm="1">
        <f t="array" ref="AK39">(1+G39)*(1+INDEX(fx_rets,$AE39,INDEX(fx_ix,1,AK$3)))-1</f>
        <v>-1.9029889699211044E-2</v>
      </c>
      <c r="AL39" s="18" cm="1">
        <f t="array" ref="AL39">(1+H39)*(1+INDEX(fx_rets,$AE39,INDEX(fx_ix,1,AL$3)))-1</f>
        <v>-1.7986974074319484E-2</v>
      </c>
      <c r="AM39" s="18" cm="1">
        <f t="array" ref="AM39">(1+I39)*(1+INDEX(fx_rets,$AE39,INDEX(fx_ix,1,AM$3)))-1</f>
        <v>-1.6798629257900544E-2</v>
      </c>
      <c r="AN39" s="18" cm="1">
        <f t="array" ref="AN39">(1+J39)*(1+INDEX(fx_rets,$AE39,INDEX(fx_ix,1,AN$3)))-1</f>
        <v>-9.4167000694103109E-3</v>
      </c>
      <c r="AO39" s="18" cm="1">
        <f t="array" ref="AO39">(1+K39)*(1+INDEX(fx_rets,$AE39,INDEX(fx_ix,1,AO$3)))-1</f>
        <v>-6.8266052527046206E-3</v>
      </c>
      <c r="AP39" s="18" cm="1">
        <f t="array" ref="AP39">(1+L39)*(1+INDEX(fx_rets,$AE39,INDEX(fx_ix,1,AP$3)))-1</f>
        <v>-3.7045809610228853E-3</v>
      </c>
      <c r="AQ39" s="18" cm="1">
        <f t="array" ref="AQ39">(1+M39)*(1+INDEX(fx_rets,$AE39,INDEX(fx_ix,1,AQ$3)))-1</f>
        <v>-7.7105456023693897E-3</v>
      </c>
      <c r="AR39" s="18" cm="1">
        <f t="array" ref="AR39">(1+N39)*(1+INDEX(fx_rets,$AE39,INDEX(fx_ix,1,AR$3)))-1</f>
        <v>-6.1942720614281965E-3</v>
      </c>
      <c r="AS39" s="18" cm="1">
        <f t="array" ref="AS39">(1+O39)*(1+INDEX(fx_rets,$AE39,INDEX(fx_ix,1,AS$3)))-1</f>
        <v>-9.4451394374865938E-3</v>
      </c>
      <c r="AT39" s="18" cm="1">
        <f t="array" ref="AT39">(1+P39)*(1+INDEX(fx_rets,$AE39,INDEX(fx_ix,1,AT$3)))-1</f>
        <v>-8.5491274076008317E-3</v>
      </c>
      <c r="AU39" s="18" cm="1">
        <f t="array" ref="AU39">(1+Q39)*(1+INDEX(fx_rets,$AE39,INDEX(fx_ix,1,AU$3)))-1</f>
        <v>-7.2536387691050086E-3</v>
      </c>
      <c r="AV39" s="18" cm="1">
        <f t="array" ref="AV39">(1+R39)*(1+INDEX(fx_rets,$AE39,INDEX(fx_ix,1,AV$3)))-1</f>
        <v>-2.0699445172234432E-2</v>
      </c>
      <c r="AW39" s="18" cm="1">
        <f t="array" ref="AW39">(1+S39)*(1+INDEX(fx_rets,$AE39,INDEX(fx_ix,1,AW$3)))-1</f>
        <v>-5.6285944497802554E-2</v>
      </c>
      <c r="AX39" s="18" cm="1">
        <f t="array" ref="AX39">(1+T39)*(1+INDEX(fx_rets,$AE39,INDEX(fx_ix,1,AX$3)))-1</f>
        <v>-1.3200686923503957E-2</v>
      </c>
      <c r="AY39" s="18" cm="1">
        <f t="array" ref="AY39">(1+U39)*(1+INDEX(fx_rets,$AE39,INDEX(fx_ix,1,AY$3)))-1</f>
        <v>1.3011212026584174E-2</v>
      </c>
      <c r="AZ39" s="18" cm="1">
        <f t="array" ref="AZ39">(1+V39)*(1+INDEX(fx_rets,$AE39,INDEX(fx_ix,1,AZ$3)))-1</f>
        <v>2.1001453729050379E-3</v>
      </c>
      <c r="BA39" s="18" cm="1">
        <f t="array" ref="BA39">(1+W39)*(1+INDEX(fx_rets,$AE39,INDEX(fx_ix,1,BA$3)))-1</f>
        <v>-1.8967048190465685E-2</v>
      </c>
      <c r="BB39" s="18" cm="1">
        <f t="array" ref="BB39">(1+X39)*(1+INDEX(fx_rets,$AE39,INDEX(fx_ix,1,BB$3)))-1</f>
        <v>-9.6820702228463951E-3</v>
      </c>
      <c r="BC39" s="18" cm="1">
        <f t="array" ref="BC39">(1+Y39)*(1+INDEX(fx_rets,$AE39,INDEX(fx_ix,1,BC$3)))-1</f>
        <v>-9.4819146875747551E-3</v>
      </c>
      <c r="BD39" s="19">
        <v>34</v>
      </c>
      <c r="BE39" s="16">
        <f t="shared" si="0"/>
        <v>0</v>
      </c>
      <c r="BF39" s="19">
        <v>34</v>
      </c>
      <c r="BG39" s="18">
        <f t="shared" si="1"/>
        <v>2.1077849264210524E-3</v>
      </c>
      <c r="BH39" s="18">
        <f t="shared" si="2"/>
        <v>1.9604075218329076E-3</v>
      </c>
      <c r="BI39" s="18">
        <f t="shared" si="3"/>
        <v>-1.3154760075413385E-3</v>
      </c>
      <c r="BJ39" s="18">
        <f t="shared" si="4"/>
        <v>1.1604694536355709E-3</v>
      </c>
      <c r="BK39" s="18">
        <f t="shared" si="5"/>
        <v>-1.5476831404014346E-3</v>
      </c>
      <c r="BL39" s="18">
        <f t="shared" si="6"/>
        <v>-1.9029889699211044E-2</v>
      </c>
      <c r="BM39" s="18">
        <f t="shared" si="7"/>
        <v>-1.7986974074319484E-2</v>
      </c>
      <c r="BN39" s="18">
        <f t="shared" si="8"/>
        <v>-1.6798629257900544E-2</v>
      </c>
      <c r="BO39" s="18">
        <f t="shared" si="9"/>
        <v>-9.4167000694103109E-3</v>
      </c>
      <c r="BP39" s="18">
        <f t="shared" si="10"/>
        <v>-6.8266052527046206E-3</v>
      </c>
      <c r="BQ39" s="18">
        <f t="shared" si="11"/>
        <v>-3.7045809610228853E-3</v>
      </c>
      <c r="BR39" s="18">
        <f t="shared" si="12"/>
        <v>-7.7105456023693897E-3</v>
      </c>
      <c r="BS39" s="18">
        <f t="shared" si="13"/>
        <v>-6.1942720614281965E-3</v>
      </c>
      <c r="BT39" s="18">
        <f t="shared" si="14"/>
        <v>-9.4451394374865938E-3</v>
      </c>
      <c r="BU39" s="18">
        <f t="shared" si="15"/>
        <v>-8.5491274076008317E-3</v>
      </c>
      <c r="BV39" s="18">
        <f t="shared" si="16"/>
        <v>-7.2536387691050086E-3</v>
      </c>
      <c r="BW39" s="18">
        <f t="shared" si="17"/>
        <v>-2.0699445172234432E-2</v>
      </c>
      <c r="BX39" s="18">
        <f t="shared" si="18"/>
        <v>-5.6285944497802554E-2</v>
      </c>
      <c r="BY39" s="18">
        <f t="shared" si="19"/>
        <v>-1.3200686923503957E-2</v>
      </c>
      <c r="BZ39" s="18">
        <f t="shared" si="20"/>
        <v>1.3011212026584174E-2</v>
      </c>
      <c r="CA39" s="18">
        <f t="shared" si="21"/>
        <v>2.1001453729050379E-3</v>
      </c>
      <c r="CB39" s="18">
        <f t="shared" si="22"/>
        <v>-1.8967048190465685E-2</v>
      </c>
      <c r="CC39" s="18">
        <f t="shared" si="23"/>
        <v>-9.6820702228463951E-3</v>
      </c>
      <c r="CD39" s="18">
        <f t="shared" si="24"/>
        <v>-9.4819146875747551E-3</v>
      </c>
      <c r="CE39" s="19">
        <v>34</v>
      </c>
      <c r="CF39" s="18">
        <f t="shared" si="28"/>
        <v>1.9604075218329076E-3</v>
      </c>
      <c r="CG39" s="18">
        <f t="shared" si="28"/>
        <v>1.9604075218329076E-3</v>
      </c>
      <c r="CH39" s="18">
        <f t="shared" si="28"/>
        <v>1.9604075218329076E-3</v>
      </c>
      <c r="CI39" s="18">
        <f t="shared" si="28"/>
        <v>0</v>
      </c>
      <c r="CJ39" s="18">
        <f t="shared" si="28"/>
        <v>0</v>
      </c>
      <c r="CK39" s="24">
        <f t="shared" si="28"/>
        <v>1.9604075218329076E-3</v>
      </c>
      <c r="CL39" s="24">
        <f t="shared" si="28"/>
        <v>0</v>
      </c>
    </row>
    <row r="40" spans="1:90" x14ac:dyDescent="0.2">
      <c r="A40" s="19">
        <v>35</v>
      </c>
      <c r="B40" s="16" cm="1">
        <f t="array" ref="B40">INDEX(asset_mu,1,B$3)+INDEX(asset_rets_norm,$A40,B$3)</f>
        <v>2.147037529536616E-3</v>
      </c>
      <c r="C40" s="16" cm="1">
        <f t="array" ref="C40">INDEX(asset_mu,1,C$3)+INDEX(asset_rets_norm,$A40,C$3)</f>
        <v>4.4085724522275839E-3</v>
      </c>
      <c r="D40" s="16" cm="1">
        <f t="array" ref="D40">INDEX(asset_mu,1,D$3)+INDEX(asset_rets_norm,$A40,D$3)</f>
        <v>9.1607826983318968E-3</v>
      </c>
      <c r="E40" s="16" cm="1">
        <f t="array" ref="E40">INDEX(asset_mu,1,E$3)+INDEX(asset_rets_norm,$A40,E$3)</f>
        <v>4.1911906880965424E-3</v>
      </c>
      <c r="F40" s="16" cm="1">
        <f t="array" ref="F40">INDEX(asset_mu,1,F$3)+INDEX(asset_rets_norm,$A40,F$3)</f>
        <v>7.7195971018295274E-3</v>
      </c>
      <c r="G40" s="16" cm="1">
        <f t="array" ref="G40">INDEX(asset_mu,1,G$3)+INDEX(asset_rets_norm,$A40,G$3)</f>
        <v>2.218482272421188E-3</v>
      </c>
      <c r="H40" s="16" cm="1">
        <f t="array" ref="H40">INDEX(asset_mu,1,H$3)+INDEX(asset_rets_norm,$A40,H$3)</f>
        <v>3.907817153522973E-3</v>
      </c>
      <c r="I40" s="16" cm="1">
        <f t="array" ref="I40">INDEX(asset_mu,1,I$3)+INDEX(asset_rets_norm,$A40,I$3)</f>
        <v>8.1148239178946858E-3</v>
      </c>
      <c r="J40" s="16" cm="1">
        <f t="array" ref="J40">INDEX(asset_mu,1,J$3)+INDEX(asset_rets_norm,$A40,J$3)</f>
        <v>3.0708215482020394E-3</v>
      </c>
      <c r="K40" s="16" cm="1">
        <f t="array" ref="K40">INDEX(asset_mu,1,K$3)+INDEX(asset_rets_norm,$A40,K$3)</f>
        <v>8.0776535850905218E-3</v>
      </c>
      <c r="L40" s="16" cm="1">
        <f t="array" ref="L40">INDEX(asset_mu,1,L$3)+INDEX(asset_rets_norm,$A40,L$3)</f>
        <v>1.7713182925199397E-2</v>
      </c>
      <c r="M40" s="16" cm="1">
        <f t="array" ref="M40">INDEX(asset_mu,1,M$3)+INDEX(asset_rets_norm,$A40,M$3)</f>
        <v>7.5905221864294601E-3</v>
      </c>
      <c r="N40" s="16" cm="1">
        <f t="array" ref="N40">INDEX(asset_mu,1,N$3)+INDEX(asset_rets_norm,$A40,N$3)</f>
        <v>1.400745272786808E-2</v>
      </c>
      <c r="O40" s="16" cm="1">
        <f t="array" ref="O40">INDEX(asset_mu,1,O$3)+INDEX(asset_rets_norm,$A40,O$3)</f>
        <v>1.1748944551711815E-3</v>
      </c>
      <c r="P40" s="16" cm="1">
        <f t="array" ref="P40">INDEX(asset_mu,1,P$3)+INDEX(asset_rets_norm,$A40,P$3)</f>
        <v>2.1416410193737957E-3</v>
      </c>
      <c r="Q40" s="16" cm="1">
        <f t="array" ref="Q40">INDEX(asset_mu,1,Q$3)+INDEX(asset_rets_norm,$A40,Q$3)</f>
        <v>2.969824927737741E-3</v>
      </c>
      <c r="R40" s="16" cm="1">
        <f t="array" ref="R40">INDEX(asset_mu,1,R$3)+INDEX(asset_rets_norm,$A40,R$3)</f>
        <v>3.2773319157761369E-2</v>
      </c>
      <c r="S40" s="16" cm="1">
        <f t="array" ref="S40">INDEX(asset_mu,1,S$3)+INDEX(asset_rets_norm,$A40,S$3)</f>
        <v>1.708215531941415E-2</v>
      </c>
      <c r="T40" s="16" cm="1">
        <f t="array" ref="T40">INDEX(asset_mu,1,T$3)+INDEX(asset_rets_norm,$A40,T$3)</f>
        <v>1.4357777195135035E-2</v>
      </c>
      <c r="U40" s="16" cm="1">
        <f t="array" ref="U40">INDEX(asset_mu,1,U$3)+INDEX(asset_rets_norm,$A40,U$3)</f>
        <v>-1.8849234469928797E-2</v>
      </c>
      <c r="V40" s="16" cm="1">
        <f t="array" ref="V40">INDEX(asset_mu,1,V$3)+INDEX(asset_rets_norm,$A40,V$3)</f>
        <v>2.1008120395716564E-3</v>
      </c>
      <c r="W40" s="16" cm="1">
        <f t="array" ref="W40">INDEX(asset_mu,1,W$3)+INDEX(asset_rets_norm,$A40,W$3)</f>
        <v>1.9684231941196543E-3</v>
      </c>
      <c r="X40" s="16" cm="1">
        <f t="array" ref="X40">INDEX(asset_mu,1,X$3)+INDEX(asset_rets_norm,$A40,X$3)</f>
        <v>2.5698768438972642E-3</v>
      </c>
      <c r="Y40" s="16" cm="1">
        <f t="array" ref="Y40">INDEX(asset_mu,1,Y$3)+INDEX(asset_rets_norm,$A40,Y$3)</f>
        <v>1.285935552804533E-3</v>
      </c>
      <c r="Z40" s="19">
        <v>35</v>
      </c>
      <c r="AA40" s="16" cm="1">
        <f t="array" ref="AA40">INDEX(fx_mu,1,AA$3)+INDEX(fx_rets_norm,$A40,AA$3)</f>
        <v>0</v>
      </c>
      <c r="AB40" s="16" cm="1">
        <f t="array" ref="AB40">INDEX(fx_mu,1,AB$3)+INDEX(fx_rets_norm,$A40,AB$3)</f>
        <v>-1.88711544659621E-2</v>
      </c>
      <c r="AC40" s="16" cm="1">
        <f t="array" ref="AC40">INDEX(fx_mu,1,AC$3)+INDEX(fx_rets_norm,$A40,AC$3)</f>
        <v>-1.6462769925881318E-2</v>
      </c>
      <c r="AD40" s="16" cm="1">
        <f t="array" ref="AD40">INDEX(fx_mu,1,AD$3)+INDEX(fx_rets_norm,$A40,AD$3)</f>
        <v>-8.786849820051526E-3</v>
      </c>
      <c r="AE40" s="19">
        <v>35</v>
      </c>
      <c r="AF40" s="18" cm="1">
        <f t="array" ref="AF40">(1+B40)*(1+INDEX(fx_rets,$AE40,INDEX(fx_ix,1,AF$3)))-1</f>
        <v>2.1470375295367106E-3</v>
      </c>
      <c r="AG40" s="18" cm="1">
        <f t="array" ref="AG40">(1+C40)*(1+INDEX(fx_rets,$AE40,INDEX(fx_ix,1,AG$3)))-1</f>
        <v>4.4085724522275882E-3</v>
      </c>
      <c r="AH40" s="18" cm="1">
        <f t="array" ref="AH40">(1+D40)*(1+INDEX(fx_rets,$AE40,INDEX(fx_ix,1,AH$3)))-1</f>
        <v>9.1607826983319818E-3</v>
      </c>
      <c r="AI40" s="18" cm="1">
        <f t="array" ref="AI40">(1+E40)*(1+INDEX(fx_rets,$AE40,INDEX(fx_ix,1,AI$3)))-1</f>
        <v>4.19119068809648E-3</v>
      </c>
      <c r="AJ40" s="18" cm="1">
        <f t="array" ref="AJ40">(1+F40)*(1+INDEX(fx_rets,$AE40,INDEX(fx_ix,1,AJ$3)))-1</f>
        <v>7.7195971018295673E-3</v>
      </c>
      <c r="AK40" s="18" cm="1">
        <f t="array" ref="AK40">(1+G40)*(1+INDEX(fx_rets,$AE40,INDEX(fx_ix,1,AK$3)))-1</f>
        <v>-1.6694537515183794E-2</v>
      </c>
      <c r="AL40" s="18" cm="1">
        <f t="array" ref="AL40">(1+H40)*(1+INDEX(fx_rets,$AE40,INDEX(fx_ix,1,AL$3)))-1</f>
        <v>-1.5037082333568041E-2</v>
      </c>
      <c r="AM40" s="18" cm="1">
        <f t="array" ref="AM40">(1+I40)*(1+INDEX(fx_rets,$AE40,INDEX(fx_ix,1,AM$3)))-1</f>
        <v>-1.0909466643685972E-2</v>
      </c>
      <c r="AN40" s="18" cm="1">
        <f t="array" ref="AN40">(1+J40)*(1+INDEX(fx_rets,$AE40,INDEX(fx_ix,1,AN$3)))-1</f>
        <v>-1.3442502606310858E-2</v>
      </c>
      <c r="AO40" s="18" cm="1">
        <f t="array" ref="AO40">(1+K40)*(1+INDEX(fx_rets,$AE40,INDEX(fx_ix,1,AO$3)))-1</f>
        <v>-8.5180968933030732E-3</v>
      </c>
      <c r="AP40" s="18" cm="1">
        <f t="array" ref="AP40">(1+L40)*(1+INDEX(fx_rets,$AE40,INDEX(fx_ix,1,AP$3)))-1</f>
        <v>9.5880494416533679E-4</v>
      </c>
      <c r="AQ40" s="18" cm="1">
        <f t="array" ref="AQ40">(1+M40)*(1+INDEX(fx_rets,$AE40,INDEX(fx_ix,1,AQ$3)))-1</f>
        <v>-8.9972087598244599E-3</v>
      </c>
      <c r="AR40" s="18" cm="1">
        <f t="array" ref="AR40">(1+N40)*(1+INDEX(fx_rets,$AE40,INDEX(fx_ix,1,AR$3)))-1</f>
        <v>-2.6859186695197268E-3</v>
      </c>
      <c r="AS40" s="18" cm="1">
        <f t="array" ref="AS40">(1+O40)*(1+INDEX(fx_rets,$AE40,INDEX(fx_ix,1,AS$3)))-1</f>
        <v>-7.6222789860121987E-3</v>
      </c>
      <c r="AT40" s="18" cm="1">
        <f t="array" ref="AT40">(1+P40)*(1+INDEX(fx_rets,$AE40,INDEX(fx_ix,1,AT$3)))-1</f>
        <v>-6.6640270786834099E-3</v>
      </c>
      <c r="AU40" s="18" cm="1">
        <f t="array" ref="AU40">(1+Q40)*(1+INDEX(fx_rets,$AE40,INDEX(fx_ix,1,AU$3)))-1</f>
        <v>-5.8431202979457586E-3</v>
      </c>
      <c r="AV40" s="18" cm="1">
        <f t="array" ref="AV40">(1+R40)*(1+INDEX(fx_rets,$AE40,INDEX(fx_ix,1,AV$3)))-1</f>
        <v>3.2773319157761271E-2</v>
      </c>
      <c r="AW40" s="18" cm="1">
        <f t="array" ref="AW40">(1+S40)*(1+INDEX(fx_rets,$AE40,INDEX(fx_ix,1,AW$3)))-1</f>
        <v>-2.1113591381922703E-3</v>
      </c>
      <c r="AX40" s="18" cm="1">
        <f t="array" ref="AX40">(1+T40)*(1+INDEX(fx_rets,$AE40,INDEX(fx_ix,1,AX$3)))-1</f>
        <v>-2.3413615133568433E-3</v>
      </c>
      <c r="AY40" s="18" cm="1">
        <f t="array" ref="AY40">(1+U40)*(1+INDEX(fx_rets,$AE40,INDEX(fx_ix,1,AY$3)))-1</f>
        <v>-2.7470458897470129E-2</v>
      </c>
      <c r="AZ40" s="18" cm="1">
        <f t="array" ref="AZ40">(1+V40)*(1+INDEX(fx_rets,$AE40,INDEX(fx_ix,1,AZ$3)))-1</f>
        <v>2.1008120395715757E-3</v>
      </c>
      <c r="BA40" s="18" cm="1">
        <f t="array" ref="BA40">(1+W40)*(1+INDEX(fx_rets,$AE40,INDEX(fx_ix,1,BA$3)))-1</f>
        <v>-1.6939877689993055E-2</v>
      </c>
      <c r="BB40" s="18" cm="1">
        <f t="array" ref="BB40">(1+X40)*(1+INDEX(fx_rets,$AE40,INDEX(fx_ix,1,BB$3)))-1</f>
        <v>-1.3935200373202949E-2</v>
      </c>
      <c r="BC40" s="18" cm="1">
        <f t="array" ref="BC40">(1+Y40)*(1+INDEX(fx_rets,$AE40,INDEX(fx_ix,1,BC$3)))-1</f>
        <v>-7.5122135898276765E-3</v>
      </c>
      <c r="BD40" s="19">
        <v>35</v>
      </c>
      <c r="BE40" s="16">
        <f t="shared" si="0"/>
        <v>0</v>
      </c>
      <c r="BF40" s="19">
        <v>35</v>
      </c>
      <c r="BG40" s="18">
        <f t="shared" si="1"/>
        <v>2.1470375295367106E-3</v>
      </c>
      <c r="BH40" s="18">
        <f t="shared" si="2"/>
        <v>4.4085724522275882E-3</v>
      </c>
      <c r="BI40" s="18">
        <f t="shared" si="3"/>
        <v>9.1607826983319818E-3</v>
      </c>
      <c r="BJ40" s="18">
        <f t="shared" si="4"/>
        <v>4.19119068809648E-3</v>
      </c>
      <c r="BK40" s="18">
        <f t="shared" si="5"/>
        <v>7.7195971018295673E-3</v>
      </c>
      <c r="BL40" s="18">
        <f t="shared" si="6"/>
        <v>-1.6694537515183794E-2</v>
      </c>
      <c r="BM40" s="18">
        <f t="shared" si="7"/>
        <v>-1.5037082333568041E-2</v>
      </c>
      <c r="BN40" s="18">
        <f t="shared" si="8"/>
        <v>-1.0909466643685972E-2</v>
      </c>
      <c r="BO40" s="18">
        <f t="shared" si="9"/>
        <v>-1.3442502606310858E-2</v>
      </c>
      <c r="BP40" s="18">
        <f t="shared" si="10"/>
        <v>-8.5180968933030732E-3</v>
      </c>
      <c r="BQ40" s="18">
        <f t="shared" si="11"/>
        <v>9.5880494416533679E-4</v>
      </c>
      <c r="BR40" s="18">
        <f t="shared" si="12"/>
        <v>-8.9972087598244599E-3</v>
      </c>
      <c r="BS40" s="18">
        <f t="shared" si="13"/>
        <v>-2.6859186695197268E-3</v>
      </c>
      <c r="BT40" s="18">
        <f t="shared" si="14"/>
        <v>-7.6222789860121987E-3</v>
      </c>
      <c r="BU40" s="18">
        <f t="shared" si="15"/>
        <v>-6.6640270786834099E-3</v>
      </c>
      <c r="BV40" s="18">
        <f t="shared" si="16"/>
        <v>-5.8431202979457586E-3</v>
      </c>
      <c r="BW40" s="18">
        <f t="shared" si="17"/>
        <v>3.2773319157761271E-2</v>
      </c>
      <c r="BX40" s="18">
        <f t="shared" si="18"/>
        <v>-2.1113591381922703E-3</v>
      </c>
      <c r="BY40" s="18">
        <f t="shared" si="19"/>
        <v>-2.3413615133568433E-3</v>
      </c>
      <c r="BZ40" s="18">
        <f t="shared" si="20"/>
        <v>-2.7470458897470129E-2</v>
      </c>
      <c r="CA40" s="18">
        <f t="shared" si="21"/>
        <v>2.1008120395715757E-3</v>
      </c>
      <c r="CB40" s="18">
        <f t="shared" si="22"/>
        <v>-1.6939877689993055E-2</v>
      </c>
      <c r="CC40" s="18">
        <f t="shared" si="23"/>
        <v>-1.3935200373202949E-2</v>
      </c>
      <c r="CD40" s="18">
        <f t="shared" si="24"/>
        <v>-7.5122135898276765E-3</v>
      </c>
      <c r="CE40" s="19">
        <v>35</v>
      </c>
      <c r="CF40" s="18">
        <f t="shared" si="28"/>
        <v>4.4085724522275882E-3</v>
      </c>
      <c r="CG40" s="18">
        <f t="shared" si="28"/>
        <v>4.4085724522275882E-3</v>
      </c>
      <c r="CH40" s="18">
        <f t="shared" si="28"/>
        <v>4.4085724522275882E-3</v>
      </c>
      <c r="CI40" s="18">
        <f t="shared" si="28"/>
        <v>0</v>
      </c>
      <c r="CJ40" s="18">
        <f t="shared" si="28"/>
        <v>0</v>
      </c>
      <c r="CK40" s="24">
        <f t="shared" si="28"/>
        <v>4.4085724522275882E-3</v>
      </c>
      <c r="CL40" s="24">
        <f t="shared" si="28"/>
        <v>0</v>
      </c>
    </row>
    <row r="41" spans="1:90" x14ac:dyDescent="0.2">
      <c r="A41" s="19">
        <v>36</v>
      </c>
      <c r="B41" s="16" cm="1">
        <f t="array" ref="B41">INDEX(asset_mu,1,B$3)+INDEX(asset_rets_norm,$A41,B$3)</f>
        <v>2.1421129616686794E-3</v>
      </c>
      <c r="C41" s="16" cm="1">
        <f t="array" ref="C41">INDEX(asset_mu,1,C$3)+INDEX(asset_rets_norm,$A41,C$3)</f>
        <v>2.182151981283127E-3</v>
      </c>
      <c r="D41" s="16" cm="1">
        <f t="array" ref="D41">INDEX(asset_mu,1,D$3)+INDEX(asset_rets_norm,$A41,D$3)</f>
        <v>-4.6261873926564841E-4</v>
      </c>
      <c r="E41" s="16" cm="1">
        <f t="array" ref="E41">INDEX(asset_mu,1,E$3)+INDEX(asset_rets_norm,$A41,E$3)</f>
        <v>9.9065033681417641E-4</v>
      </c>
      <c r="F41" s="16" cm="1">
        <f t="array" ref="F41">INDEX(asset_mu,1,F$3)+INDEX(asset_rets_norm,$A41,F$3)</f>
        <v>-3.023996588036244E-3</v>
      </c>
      <c r="G41" s="16" cm="1">
        <f t="array" ref="G41">INDEX(asset_mu,1,G$3)+INDEX(asset_rets_norm,$A41,G$3)</f>
        <v>2.2045388634255566E-3</v>
      </c>
      <c r="H41" s="16" cm="1">
        <f t="array" ref="H41">INDEX(asset_mu,1,H$3)+INDEX(asset_rets_norm,$A41,H$3)</f>
        <v>3.8714048619850265E-3</v>
      </c>
      <c r="I41" s="16" cm="1">
        <f t="array" ref="I41">INDEX(asset_mu,1,I$3)+INDEX(asset_rets_norm,$A41,I$3)</f>
        <v>5.7799497987733196E-3</v>
      </c>
      <c r="J41" s="16" cm="1">
        <f t="array" ref="J41">INDEX(asset_mu,1,J$3)+INDEX(asset_rets_norm,$A41,J$3)</f>
        <v>2.219539575555761E-3</v>
      </c>
      <c r="K41" s="16" cm="1">
        <f t="array" ref="K41">INDEX(asset_mu,1,K$3)+INDEX(asset_rets_norm,$A41,K$3)</f>
        <v>5.0443112218795652E-3</v>
      </c>
      <c r="L41" s="16" cm="1">
        <f t="array" ref="L41">INDEX(asset_mu,1,L$3)+INDEX(asset_rets_norm,$A41,L$3)</f>
        <v>5.5564233298418409E-3</v>
      </c>
      <c r="M41" s="16" cm="1">
        <f t="array" ref="M41">INDEX(asset_mu,1,M$3)+INDEX(asset_rets_norm,$A41,M$3)</f>
        <v>4.0781445954530147E-3</v>
      </c>
      <c r="N41" s="16" cm="1">
        <f t="array" ref="N41">INDEX(asset_mu,1,N$3)+INDEX(asset_rets_norm,$A41,N$3)</f>
        <v>2.5978762698900589E-3</v>
      </c>
      <c r="O41" s="16" cm="1">
        <f t="array" ref="O41">INDEX(asset_mu,1,O$3)+INDEX(asset_rets_norm,$A41,O$3)</f>
        <v>1.0977611156829591E-3</v>
      </c>
      <c r="P41" s="16" cm="1">
        <f t="array" ref="P41">INDEX(asset_mu,1,P$3)+INDEX(asset_rets_norm,$A41,P$3)</f>
        <v>2.0078429022714495E-3</v>
      </c>
      <c r="Q41" s="16" cm="1">
        <f t="array" ref="Q41">INDEX(asset_mu,1,Q$3)+INDEX(asset_rets_norm,$A41,Q$3)</f>
        <v>3.102384538026204E-3</v>
      </c>
      <c r="R41" s="16" cm="1">
        <f t="array" ref="R41">INDEX(asset_mu,1,R$3)+INDEX(asset_rets_norm,$A41,R$3)</f>
        <v>-2.0992309674957146E-2</v>
      </c>
      <c r="S41" s="16" cm="1">
        <f t="array" ref="S41">INDEX(asset_mu,1,S$3)+INDEX(asset_rets_norm,$A41,S$3)</f>
        <v>1.5548020398561291E-2</v>
      </c>
      <c r="T41" s="16" cm="1">
        <f t="array" ref="T41">INDEX(asset_mu,1,T$3)+INDEX(asset_rets_norm,$A41,T$3)</f>
        <v>-2.7852558570156727E-2</v>
      </c>
      <c r="U41" s="16" cm="1">
        <f t="array" ref="U41">INDEX(asset_mu,1,U$3)+INDEX(asset_rets_norm,$A41,U$3)</f>
        <v>4.2263974444152766E-2</v>
      </c>
      <c r="V41" s="16" cm="1">
        <f t="array" ref="V41">INDEX(asset_mu,1,V$3)+INDEX(asset_rets_norm,$A41,V$3)</f>
        <v>2.1016453729049899E-3</v>
      </c>
      <c r="W41" s="16" cm="1">
        <f t="array" ref="W41">INDEX(asset_mu,1,W$3)+INDEX(asset_rets_norm,$A41,W$3)</f>
        <v>1.8892565274529877E-3</v>
      </c>
      <c r="X41" s="16" cm="1">
        <f t="array" ref="X41">INDEX(asset_mu,1,X$3)+INDEX(asset_rets_norm,$A41,X$3)</f>
        <v>2.5569601772305979E-3</v>
      </c>
      <c r="Y41" s="16" cm="1">
        <f t="array" ref="Y41">INDEX(asset_mu,1,Y$3)+INDEX(asset_rets_norm,$A41,Y$3)</f>
        <v>1.2196855528045331E-3</v>
      </c>
      <c r="Z41" s="19">
        <v>36</v>
      </c>
      <c r="AA41" s="16" cm="1">
        <f t="array" ref="AA41">INDEX(fx_mu,1,AA$3)+INDEX(fx_rets_norm,$A41,AA$3)</f>
        <v>0</v>
      </c>
      <c r="AB41" s="16" cm="1">
        <f t="array" ref="AB41">INDEX(fx_mu,1,AB$3)+INDEX(fx_rets_norm,$A41,AB$3)</f>
        <v>-3.7450271969616138E-2</v>
      </c>
      <c r="AC41" s="16" cm="1">
        <f t="array" ref="AC41">INDEX(fx_mu,1,AC$3)+INDEX(fx_rets_norm,$A41,AC$3)</f>
        <v>-2.255151063552692E-2</v>
      </c>
      <c r="AD41" s="16" cm="1">
        <f t="array" ref="AD41">INDEX(fx_mu,1,AD$3)+INDEX(fx_rets_norm,$A41,AD$3)</f>
        <v>-4.7100522828392513E-2</v>
      </c>
      <c r="AE41" s="19">
        <v>36</v>
      </c>
      <c r="AF41" s="18" cm="1">
        <f t="array" ref="AF41">(1+B41)*(1+INDEX(fx_rets,$AE41,INDEX(fx_ix,1,AF$3)))-1</f>
        <v>2.142112961668774E-3</v>
      </c>
      <c r="AG41" s="18" cm="1">
        <f t="array" ref="AG41">(1+C41)*(1+INDEX(fx_rets,$AE41,INDEX(fx_ix,1,AG$3)))-1</f>
        <v>2.1821519812830203E-3</v>
      </c>
      <c r="AH41" s="18" cm="1">
        <f t="array" ref="AH41">(1+D41)*(1+INDEX(fx_rets,$AE41,INDEX(fx_ix,1,AH$3)))-1</f>
        <v>-4.6261873926567443E-4</v>
      </c>
      <c r="AI41" s="18" cm="1">
        <f t="array" ref="AI41">(1+E41)*(1+INDEX(fx_rets,$AE41,INDEX(fx_ix,1,AI$3)))-1</f>
        <v>9.9065033681422499E-4</v>
      </c>
      <c r="AJ41" s="18" cm="1">
        <f t="array" ref="AJ41">(1+F41)*(1+INDEX(fx_rets,$AE41,INDEX(fx_ix,1,AJ$3)))-1</f>
        <v>-3.0239965880362041E-3</v>
      </c>
      <c r="AK41" s="18" cm="1">
        <f t="array" ref="AK41">(1+G41)*(1+INDEX(fx_rets,$AE41,INDEX(fx_ix,1,AK$3)))-1</f>
        <v>-3.5328293686193502E-2</v>
      </c>
      <c r="AL41" s="18" cm="1">
        <f t="array" ref="AL41">(1+H41)*(1+INDEX(fx_rets,$AE41,INDEX(fx_ix,1,AL$3)))-1</f>
        <v>-3.3723852272616983E-2</v>
      </c>
      <c r="AM41" s="18" cm="1">
        <f t="array" ref="AM41">(1+I41)*(1+INDEX(fx_rets,$AE41,INDEX(fx_ix,1,AM$3)))-1</f>
        <v>-3.1886782862777574E-2</v>
      </c>
      <c r="AN41" s="18" cm="1">
        <f t="array" ref="AN41">(1+J41)*(1+INDEX(fx_rets,$AE41,INDEX(fx_ix,1,AN$3)))-1</f>
        <v>-2.0382025030315276E-2</v>
      </c>
      <c r="AO41" s="18" cm="1">
        <f t="array" ref="AO41">(1+K41)*(1+INDEX(fx_rets,$AE41,INDEX(fx_ix,1,AO$3)))-1</f>
        <v>-1.7620956251816478E-2</v>
      </c>
      <c r="AP41" s="18" cm="1">
        <f t="array" ref="AP41">(1+L41)*(1+INDEX(fx_rets,$AE41,INDEX(fx_ix,1,AP$3)))-1</f>
        <v>-1.7120393045503612E-2</v>
      </c>
      <c r="AQ41" s="18" cm="1">
        <f t="array" ref="AQ41">(1+M41)*(1+INDEX(fx_rets,$AE41,INDEX(fx_ix,1,AQ$3)))-1</f>
        <v>-1.8565334361291597E-2</v>
      </c>
      <c r="AR41" s="18" cm="1">
        <f t="array" ref="AR41">(1+N41)*(1+INDEX(fx_rets,$AE41,INDEX(fx_ix,1,AR$3)))-1</f>
        <v>-2.0012220399966973E-2</v>
      </c>
      <c r="AS41" s="18" cm="1">
        <f t="array" ref="AS41">(1+O41)*(1+INDEX(fx_rets,$AE41,INDEX(fx_ix,1,AS$3)))-1</f>
        <v>-4.605446683519876E-2</v>
      </c>
      <c r="AT41" s="18" cm="1">
        <f t="array" ref="AT41">(1+P41)*(1+INDEX(fx_rets,$AE41,INDEX(fx_ix,1,AT$3)))-1</f>
        <v>-4.5187250376575339E-2</v>
      </c>
      <c r="AU41" s="18" cm="1">
        <f t="array" ref="AU41">(1+Q41)*(1+INDEX(fx_rets,$AE41,INDEX(fx_ix,1,AU$3)))-1</f>
        <v>-4.4144262224122044E-2</v>
      </c>
      <c r="AV41" s="18" cm="1">
        <f t="array" ref="AV41">(1+R41)*(1+INDEX(fx_rets,$AE41,INDEX(fx_ix,1,AV$3)))-1</f>
        <v>-2.0992309674957133E-2</v>
      </c>
      <c r="AW41" s="18" cm="1">
        <f t="array" ref="AW41">(1+S41)*(1+INDEX(fx_rets,$AE41,INDEX(fx_ix,1,AW$3)))-1</f>
        <v>-2.2484529163570022E-2</v>
      </c>
      <c r="AX41" s="18" cm="1">
        <f t="array" ref="AX41">(1+T41)*(1+INDEX(fx_rets,$AE41,INDEX(fx_ix,1,AX$3)))-1</f>
        <v>-4.9775951934862173E-2</v>
      </c>
      <c r="AY41" s="18" cm="1">
        <f t="array" ref="AY41">(1+U41)*(1+INDEX(fx_rets,$AE41,INDEX(fx_ix,1,AY$3)))-1</f>
        <v>-6.8272036773650013E-3</v>
      </c>
      <c r="AZ41" s="18" cm="1">
        <f t="array" ref="AZ41">(1+V41)*(1+INDEX(fx_rets,$AE41,INDEX(fx_ix,1,AZ$3)))-1</f>
        <v>2.1016453729050255E-3</v>
      </c>
      <c r="BA41" s="18" cm="1">
        <f t="array" ref="BA41">(1+W41)*(1+INDEX(fx_rets,$AE41,INDEX(fx_ix,1,BA$3)))-1</f>
        <v>-3.5631768612936598E-2</v>
      </c>
      <c r="BB41" s="18" cm="1">
        <f t="array" ref="BB41">(1+X41)*(1+INDEX(fx_rets,$AE41,INDEX(fx_ix,1,BB$3)))-1</f>
        <v>-2.0052213772927763E-2</v>
      </c>
      <c r="BC41" s="18" cm="1">
        <f t="array" ref="BC41">(1+Y41)*(1+INDEX(fx_rets,$AE41,INDEX(fx_ix,1,BC$3)))-1</f>
        <v>-4.5938285102811283E-2</v>
      </c>
      <c r="BD41" s="19">
        <v>36</v>
      </c>
      <c r="BE41" s="16">
        <f t="shared" si="0"/>
        <v>0</v>
      </c>
      <c r="BF41" s="19">
        <v>36</v>
      </c>
      <c r="BG41" s="18">
        <f t="shared" si="1"/>
        <v>2.142112961668774E-3</v>
      </c>
      <c r="BH41" s="18">
        <f t="shared" si="2"/>
        <v>2.1821519812830203E-3</v>
      </c>
      <c r="BI41" s="18">
        <f t="shared" si="3"/>
        <v>-4.6261873926567443E-4</v>
      </c>
      <c r="BJ41" s="18">
        <f t="shared" si="4"/>
        <v>9.9065033681422499E-4</v>
      </c>
      <c r="BK41" s="18">
        <f t="shared" si="5"/>
        <v>-3.0239965880362041E-3</v>
      </c>
      <c r="BL41" s="18">
        <f t="shared" si="6"/>
        <v>-3.5328293686193502E-2</v>
      </c>
      <c r="BM41" s="18">
        <f t="shared" si="7"/>
        <v>-3.3723852272616983E-2</v>
      </c>
      <c r="BN41" s="18">
        <f t="shared" si="8"/>
        <v>-3.1886782862777574E-2</v>
      </c>
      <c r="BO41" s="18">
        <f t="shared" si="9"/>
        <v>-2.0382025030315276E-2</v>
      </c>
      <c r="BP41" s="18">
        <f t="shared" si="10"/>
        <v>-1.7620956251816478E-2</v>
      </c>
      <c r="BQ41" s="18">
        <f t="shared" si="11"/>
        <v>-1.7120393045503612E-2</v>
      </c>
      <c r="BR41" s="18">
        <f t="shared" si="12"/>
        <v>-1.8565334361291597E-2</v>
      </c>
      <c r="BS41" s="18">
        <f t="shared" si="13"/>
        <v>-2.0012220399966973E-2</v>
      </c>
      <c r="BT41" s="18">
        <f t="shared" si="14"/>
        <v>-4.605446683519876E-2</v>
      </c>
      <c r="BU41" s="18">
        <f t="shared" si="15"/>
        <v>-4.5187250376575339E-2</v>
      </c>
      <c r="BV41" s="18">
        <f t="shared" si="16"/>
        <v>-4.4144262224122044E-2</v>
      </c>
      <c r="BW41" s="18">
        <f t="shared" si="17"/>
        <v>-2.0992309674957133E-2</v>
      </c>
      <c r="BX41" s="18">
        <f t="shared" si="18"/>
        <v>-2.2484529163570022E-2</v>
      </c>
      <c r="BY41" s="18">
        <f t="shared" si="19"/>
        <v>-4.9775951934862173E-2</v>
      </c>
      <c r="BZ41" s="18">
        <f t="shared" si="20"/>
        <v>-6.8272036773650013E-3</v>
      </c>
      <c r="CA41" s="18">
        <f t="shared" si="21"/>
        <v>2.1016453729050255E-3</v>
      </c>
      <c r="CB41" s="18">
        <f t="shared" si="22"/>
        <v>-3.5631768612936598E-2</v>
      </c>
      <c r="CC41" s="18">
        <f t="shared" si="23"/>
        <v>-2.0052213772927763E-2</v>
      </c>
      <c r="CD41" s="18">
        <f t="shared" si="24"/>
        <v>-4.5938285102811283E-2</v>
      </c>
      <c r="CE41" s="19">
        <v>36</v>
      </c>
      <c r="CF41" s="18">
        <f t="shared" si="28"/>
        <v>2.1821519812830203E-3</v>
      </c>
      <c r="CG41" s="18">
        <f t="shared" si="28"/>
        <v>2.1821519812830203E-3</v>
      </c>
      <c r="CH41" s="18">
        <f t="shared" si="28"/>
        <v>2.1821519812830203E-3</v>
      </c>
      <c r="CI41" s="18">
        <f t="shared" si="28"/>
        <v>0</v>
      </c>
      <c r="CJ41" s="18">
        <f t="shared" si="28"/>
        <v>0</v>
      </c>
      <c r="CK41" s="24">
        <f t="shared" si="28"/>
        <v>2.1821519812830203E-3</v>
      </c>
      <c r="CL41" s="24">
        <f t="shared" si="28"/>
        <v>0</v>
      </c>
    </row>
    <row r="42" spans="1:90" x14ac:dyDescent="0.2">
      <c r="A42" s="19">
        <v>37</v>
      </c>
      <c r="B42" s="16" cm="1">
        <f t="array" ref="B42">INDEX(asset_mu,1,B$3)+INDEX(asset_rets_norm,$A42,B$3)</f>
        <v>1.945841240409324E-3</v>
      </c>
      <c r="C42" s="16" cm="1">
        <f t="array" ref="C42">INDEX(asset_mu,1,C$3)+INDEX(asset_rets_norm,$A42,C$3)</f>
        <v>5.4863902164923274E-3</v>
      </c>
      <c r="D42" s="16" cm="1">
        <f t="array" ref="D42">INDEX(asset_mu,1,D$3)+INDEX(asset_rets_norm,$A42,D$3)</f>
        <v>1.1300366805889443E-2</v>
      </c>
      <c r="E42" s="16" cm="1">
        <f t="array" ref="E42">INDEX(asset_mu,1,E$3)+INDEX(asset_rets_norm,$A42,E$3)</f>
        <v>4.179587026228733E-3</v>
      </c>
      <c r="F42" s="16" cm="1">
        <f t="array" ref="F42">INDEX(asset_mu,1,F$3)+INDEX(asset_rets_norm,$A42,F$3)</f>
        <v>7.3953555269052496E-3</v>
      </c>
      <c r="G42" s="16" cm="1">
        <f t="array" ref="G42">INDEX(asset_mu,1,G$3)+INDEX(asset_rets_norm,$A42,G$3)</f>
        <v>1.8158134328834204E-3</v>
      </c>
      <c r="H42" s="16" cm="1">
        <f t="array" ref="H42">INDEX(asset_mu,1,H$3)+INDEX(asset_rets_norm,$A42,H$3)</f>
        <v>2.5288921372973653E-3</v>
      </c>
      <c r="I42" s="16" cm="1">
        <f t="array" ref="I42">INDEX(asset_mu,1,I$3)+INDEX(asset_rets_norm,$A42,I$3)</f>
        <v>3.5323292541945988E-3</v>
      </c>
      <c r="J42" s="16" cm="1">
        <f t="array" ref="J42">INDEX(asset_mu,1,J$3)+INDEX(asset_rets_norm,$A42,J$3)</f>
        <v>3.1637175628520518E-3</v>
      </c>
      <c r="K42" s="16" cm="1">
        <f t="array" ref="K42">INDEX(asset_mu,1,K$3)+INDEX(asset_rets_norm,$A42,K$3)</f>
        <v>9.2110281371328429E-3</v>
      </c>
      <c r="L42" s="16" cm="1">
        <f t="array" ref="L42">INDEX(asset_mu,1,L$3)+INDEX(asset_rets_norm,$A42,L$3)</f>
        <v>1.6903421887968326E-2</v>
      </c>
      <c r="M42" s="16" cm="1">
        <f t="array" ref="M42">INDEX(asset_mu,1,M$3)+INDEX(asset_rets_norm,$A42,M$3)</f>
        <v>6.6291838987764693E-3</v>
      </c>
      <c r="N42" s="16" cm="1">
        <f t="array" ref="N42">INDEX(asset_mu,1,N$3)+INDEX(asset_rets_norm,$A42,N$3)</f>
        <v>1.2987216309736099E-2</v>
      </c>
      <c r="O42" s="16" cm="1">
        <f t="array" ref="O42">INDEX(asset_mu,1,O$3)+INDEX(asset_rets_norm,$A42,O$3)</f>
        <v>1.2616651393914313E-3</v>
      </c>
      <c r="P42" s="16" cm="1">
        <f t="array" ref="P42">INDEX(asset_mu,1,P$3)+INDEX(asset_rets_norm,$A42,P$3)</f>
        <v>2.8877793757074322E-3</v>
      </c>
      <c r="Q42" s="16" cm="1">
        <f t="array" ref="Q42">INDEX(asset_mu,1,Q$3)+INDEX(asset_rets_norm,$A42,Q$3)</f>
        <v>4.7085439745406356E-3</v>
      </c>
      <c r="R42" s="16" cm="1">
        <f t="array" ref="R42">INDEX(asset_mu,1,R$3)+INDEX(asset_rets_norm,$A42,R$3)</f>
        <v>1.7535570426022815E-2</v>
      </c>
      <c r="S42" s="16" cm="1">
        <f t="array" ref="S42">INDEX(asset_mu,1,S$3)+INDEX(asset_rets_norm,$A42,S$3)</f>
        <v>-3.6159684638066847E-2</v>
      </c>
      <c r="T42" s="16" cm="1">
        <f t="array" ref="T42">INDEX(asset_mu,1,T$3)+INDEX(asset_rets_norm,$A42,T$3)</f>
        <v>-1.0474866495616852E-2</v>
      </c>
      <c r="U42" s="16" cm="1">
        <f t="array" ref="U42">INDEX(asset_mu,1,U$3)+INDEX(asset_rets_norm,$A42,U$3)</f>
        <v>8.5635948339463207E-3</v>
      </c>
      <c r="V42" s="16" cm="1">
        <f t="array" ref="V42">INDEX(asset_mu,1,V$3)+INDEX(asset_rets_norm,$A42,V$3)</f>
        <v>2.1012287062383232E-3</v>
      </c>
      <c r="W42" s="16" cm="1">
        <f t="array" ref="W42">INDEX(asset_mu,1,W$3)+INDEX(asset_rets_norm,$A42,W$3)</f>
        <v>1.8665065274529877E-3</v>
      </c>
      <c r="X42" s="16" cm="1">
        <f t="array" ref="X42">INDEX(asset_mu,1,X$3)+INDEX(asset_rets_norm,$A42,X$3)</f>
        <v>2.5825435105639311E-3</v>
      </c>
      <c r="Y42" s="16" cm="1">
        <f t="array" ref="Y42">INDEX(asset_mu,1,Y$3)+INDEX(asset_rets_norm,$A42,Y$3)</f>
        <v>1.2501855528045331E-3</v>
      </c>
      <c r="Z42" s="19">
        <v>37</v>
      </c>
      <c r="AA42" s="16" cm="1">
        <f t="array" ref="AA42">INDEX(fx_mu,1,AA$3)+INDEX(fx_rets_norm,$A42,AA$3)</f>
        <v>0</v>
      </c>
      <c r="AB42" s="16" cm="1">
        <f t="array" ref="AB42">INDEX(fx_mu,1,AB$3)+INDEX(fx_rets_norm,$A42,AB$3)</f>
        <v>-7.5720782691621712E-3</v>
      </c>
      <c r="AC42" s="16" cm="1">
        <f t="array" ref="AC42">INDEX(fx_mu,1,AC$3)+INDEX(fx_rets_norm,$A42,AC$3)</f>
        <v>-1.2803034817049544E-2</v>
      </c>
      <c r="AD42" s="16" cm="1">
        <f t="array" ref="AD42">INDEX(fx_mu,1,AD$3)+INDEX(fx_rets_norm,$A42,AD$3)</f>
        <v>-2.016509600411466E-2</v>
      </c>
      <c r="AE42" s="19">
        <v>37</v>
      </c>
      <c r="AF42" s="18" cm="1">
        <f t="array" ref="AF42">(1+B42)*(1+INDEX(fx_rets,$AE42,INDEX(fx_ix,1,AF$3)))-1</f>
        <v>1.9458412404094183E-3</v>
      </c>
      <c r="AG42" s="18" cm="1">
        <f t="array" ref="AG42">(1+C42)*(1+INDEX(fx_rets,$AE42,INDEX(fx_ix,1,AG$3)))-1</f>
        <v>5.4863902164923317E-3</v>
      </c>
      <c r="AH42" s="18" cm="1">
        <f t="array" ref="AH42">(1+D42)*(1+INDEX(fx_rets,$AE42,INDEX(fx_ix,1,AH$3)))-1</f>
        <v>1.1300366805889528E-2</v>
      </c>
      <c r="AI42" s="18" cm="1">
        <f t="array" ref="AI42">(1+E42)*(1+INDEX(fx_rets,$AE42,INDEX(fx_ix,1,AI$3)))-1</f>
        <v>4.1795870262286705E-3</v>
      </c>
      <c r="AJ42" s="18" cm="1">
        <f t="array" ref="AJ42">(1+F42)*(1+INDEX(fx_rets,$AE42,INDEX(fx_ix,1,AJ$3)))-1</f>
        <v>7.3953555269052895E-3</v>
      </c>
      <c r="AK42" s="18" cm="1">
        <f t="array" ref="AK42">(1+G42)*(1+INDEX(fx_rets,$AE42,INDEX(fx_ix,1,AK$3)))-1</f>
        <v>-5.7700143177147334E-3</v>
      </c>
      <c r="AL42" s="18" cm="1">
        <f t="array" ref="AL42">(1+H42)*(1+INDEX(fx_rets,$AE42,INDEX(fx_ix,1,AL$3)))-1</f>
        <v>-5.0623351010625761E-3</v>
      </c>
      <c r="AM42" s="18" cm="1">
        <f t="array" ref="AM42">(1+I42)*(1+INDEX(fx_rets,$AE42,INDEX(fx_ix,1,AM$3)))-1</f>
        <v>-4.0664960885526957E-3</v>
      </c>
      <c r="AN42" s="18" cm="1">
        <f t="array" ref="AN42">(1+J42)*(1+INDEX(fx_rets,$AE42,INDEX(fx_ix,1,AN$3)))-1</f>
        <v>-9.679822440306074E-3</v>
      </c>
      <c r="AO42" s="18" cm="1">
        <f t="array" ref="AO42">(1+K42)*(1+INDEX(fx_rets,$AE42,INDEX(fx_ix,1,AO$3)))-1</f>
        <v>-3.7099357938571442E-3</v>
      </c>
      <c r="AP42" s="18" cm="1">
        <f t="array" ref="AP42">(1+L42)*(1+INDEX(fx_rets,$AE42,INDEX(fx_ix,1,AP$3)))-1</f>
        <v>3.8839719719596655E-3</v>
      </c>
      <c r="AQ42" s="18" cm="1">
        <f t="array" ref="AQ42">(1+M42)*(1+INDEX(fx_rets,$AE42,INDEX(fx_ix,1,AQ$3)))-1</f>
        <v>-6.2587245905377786E-3</v>
      </c>
      <c r="AR42" s="18" cm="1">
        <f t="array" ref="AR42">(1+N42)*(1+INDEX(fx_rets,$AE42,INDEX(fx_ix,1,AR$3)))-1</f>
        <v>1.7905710096410843E-5</v>
      </c>
      <c r="AS42" s="18" cm="1">
        <f t="array" ref="AS42">(1+O42)*(1+INDEX(fx_rets,$AE42,INDEX(fx_ix,1,AS$3)))-1</f>
        <v>-1.8928872463384039E-2</v>
      </c>
      <c r="AT42" s="18" cm="1">
        <f t="array" ref="AT42">(1+P42)*(1+INDEX(fx_rets,$AE42,INDEX(fx_ix,1,AT$3)))-1</f>
        <v>-1.7335548976757154E-2</v>
      </c>
      <c r="AU42" s="18" cm="1">
        <f t="array" ref="AU42">(1+Q42)*(1+INDEX(fx_rets,$AE42,INDEX(fx_ix,1,AU$3)))-1</f>
        <v>-1.5551500270860164E-2</v>
      </c>
      <c r="AV42" s="18" cm="1">
        <f t="array" ref="AV42">(1+R42)*(1+INDEX(fx_rets,$AE42,INDEX(fx_ix,1,AV$3)))-1</f>
        <v>1.7535570426022717E-2</v>
      </c>
      <c r="AW42" s="18" cm="1">
        <f t="array" ref="AW42">(1+S42)*(1+INDEX(fx_rets,$AE42,INDEX(fx_ix,1,AW$3)))-1</f>
        <v>-4.3457958944961406E-2</v>
      </c>
      <c r="AX42" s="18" cm="1">
        <f t="array" ref="AX42">(1+T42)*(1+INDEX(fx_rets,$AE42,INDEX(fx_ix,1,AX$3)))-1</f>
        <v>-2.3143791232219213E-2</v>
      </c>
      <c r="AY42" s="18" cm="1">
        <f t="array" ref="AY42">(1+U42)*(1+INDEX(fx_rets,$AE42,INDEX(fx_ix,1,AY$3)))-1</f>
        <v>-1.1774186882135051E-2</v>
      </c>
      <c r="AZ42" s="18" cm="1">
        <f t="array" ref="AZ42">(1+V42)*(1+INDEX(fx_rets,$AE42,INDEX(fx_ix,1,AZ$3)))-1</f>
        <v>2.1012287062383006E-3</v>
      </c>
      <c r="BA42" s="18" cm="1">
        <f t="array" ref="BA42">(1+W42)*(1+INDEX(fx_rets,$AE42,INDEX(fx_ix,1,BA$3)))-1</f>
        <v>-5.7197050752249012E-3</v>
      </c>
      <c r="BB42" s="18" cm="1">
        <f t="array" ref="BB42">(1+X42)*(1+INDEX(fx_rets,$AE42,INDEX(fx_ix,1,BB$3)))-1</f>
        <v>-1.0253555700967865E-2</v>
      </c>
      <c r="BC42" s="18" cm="1">
        <f t="array" ref="BC42">(1+Y42)*(1+INDEX(fx_rets,$AE42,INDEX(fx_ix,1,BC$3)))-1</f>
        <v>-1.8940120563005425E-2</v>
      </c>
      <c r="BD42" s="19">
        <v>37</v>
      </c>
      <c r="BE42" s="16">
        <f t="shared" si="0"/>
        <v>0</v>
      </c>
      <c r="BF42" s="19">
        <v>37</v>
      </c>
      <c r="BG42" s="18">
        <f t="shared" si="1"/>
        <v>1.9458412404094183E-3</v>
      </c>
      <c r="BH42" s="18">
        <f t="shared" si="2"/>
        <v>5.4863902164923317E-3</v>
      </c>
      <c r="BI42" s="18">
        <f t="shared" si="3"/>
        <v>1.1300366805889528E-2</v>
      </c>
      <c r="BJ42" s="18">
        <f t="shared" si="4"/>
        <v>4.1795870262286705E-3</v>
      </c>
      <c r="BK42" s="18">
        <f t="shared" si="5"/>
        <v>7.3953555269052895E-3</v>
      </c>
      <c r="BL42" s="18">
        <f t="shared" si="6"/>
        <v>-5.7700143177147334E-3</v>
      </c>
      <c r="BM42" s="18">
        <f t="shared" si="7"/>
        <v>-5.0623351010625761E-3</v>
      </c>
      <c r="BN42" s="18">
        <f t="shared" si="8"/>
        <v>-4.0664960885526957E-3</v>
      </c>
      <c r="BO42" s="18">
        <f t="shared" si="9"/>
        <v>-9.679822440306074E-3</v>
      </c>
      <c r="BP42" s="18">
        <f t="shared" si="10"/>
        <v>-3.7099357938571442E-3</v>
      </c>
      <c r="BQ42" s="18">
        <f t="shared" si="11"/>
        <v>3.8839719719596655E-3</v>
      </c>
      <c r="BR42" s="18">
        <f t="shared" si="12"/>
        <v>-6.2587245905377786E-3</v>
      </c>
      <c r="BS42" s="18">
        <f t="shared" si="13"/>
        <v>1.7905710096410843E-5</v>
      </c>
      <c r="BT42" s="18">
        <f t="shared" si="14"/>
        <v>-1.8928872463384039E-2</v>
      </c>
      <c r="BU42" s="18">
        <f t="shared" si="15"/>
        <v>-1.7335548976757154E-2</v>
      </c>
      <c r="BV42" s="18">
        <f t="shared" si="16"/>
        <v>-1.5551500270860164E-2</v>
      </c>
      <c r="BW42" s="18">
        <f t="shared" si="17"/>
        <v>1.7535570426022717E-2</v>
      </c>
      <c r="BX42" s="18">
        <f t="shared" si="18"/>
        <v>-4.3457958944961406E-2</v>
      </c>
      <c r="BY42" s="18">
        <f t="shared" si="19"/>
        <v>-2.3143791232219213E-2</v>
      </c>
      <c r="BZ42" s="18">
        <f t="shared" si="20"/>
        <v>-1.1774186882135051E-2</v>
      </c>
      <c r="CA42" s="18">
        <f t="shared" si="21"/>
        <v>2.1012287062383006E-3</v>
      </c>
      <c r="CB42" s="18">
        <f t="shared" si="22"/>
        <v>-5.7197050752249012E-3</v>
      </c>
      <c r="CC42" s="18">
        <f t="shared" si="23"/>
        <v>-1.0253555700967865E-2</v>
      </c>
      <c r="CD42" s="18">
        <f t="shared" si="24"/>
        <v>-1.8940120563005425E-2</v>
      </c>
      <c r="CE42" s="19">
        <v>37</v>
      </c>
      <c r="CF42" s="18">
        <f t="shared" si="28"/>
        <v>5.4863902164923317E-3</v>
      </c>
      <c r="CG42" s="18">
        <f t="shared" si="28"/>
        <v>5.4863902164923317E-3</v>
      </c>
      <c r="CH42" s="18">
        <f t="shared" si="28"/>
        <v>5.4863902164923317E-3</v>
      </c>
      <c r="CI42" s="18">
        <f t="shared" si="28"/>
        <v>0</v>
      </c>
      <c r="CJ42" s="18">
        <f t="shared" si="28"/>
        <v>0</v>
      </c>
      <c r="CK42" s="24">
        <f t="shared" si="28"/>
        <v>5.4863902164923317E-3</v>
      </c>
      <c r="CL42" s="24">
        <f t="shared" si="28"/>
        <v>0</v>
      </c>
    </row>
    <row r="43" spans="1:90" x14ac:dyDescent="0.2">
      <c r="A43" s="19">
        <v>38</v>
      </c>
      <c r="B43" s="16" cm="1">
        <f t="array" ref="B43">INDEX(asset_mu,1,B$3)+INDEX(asset_rets_norm,$A43,B$3)</f>
        <v>2.097944940806412E-3</v>
      </c>
      <c r="C43" s="16" cm="1">
        <f t="array" ref="C43">INDEX(asset_mu,1,C$3)+INDEX(asset_rets_norm,$A43,C$3)</f>
        <v>4.1850847796844849E-3</v>
      </c>
      <c r="D43" s="16" cm="1">
        <f t="array" ref="D43">INDEX(asset_mu,1,D$3)+INDEX(asset_rets_norm,$A43,D$3)</f>
        <v>8.693990825758972E-3</v>
      </c>
      <c r="E43" s="16" cm="1">
        <f t="array" ref="E43">INDEX(asset_mu,1,E$3)+INDEX(asset_rets_norm,$A43,E$3)</f>
        <v>3.5734466564832437E-3</v>
      </c>
      <c r="F43" s="16" cm="1">
        <f t="array" ref="F43">INDEX(asset_mu,1,F$3)+INDEX(asset_rets_norm,$A43,F$3)</f>
        <v>6.1135993194485084E-3</v>
      </c>
      <c r="G43" s="16" cm="1">
        <f t="array" ref="G43">INDEX(asset_mu,1,G$3)+INDEX(asset_rets_norm,$A43,G$3)</f>
        <v>1.9546218797390743E-3</v>
      </c>
      <c r="H43" s="16" cm="1">
        <f t="array" ref="H43">INDEX(asset_mu,1,H$3)+INDEX(asset_rets_norm,$A43,H$3)</f>
        <v>2.6623955115889979E-3</v>
      </c>
      <c r="I43" s="16" cm="1">
        <f t="array" ref="I43">INDEX(asset_mu,1,I$3)+INDEX(asset_rets_norm,$A43,I$3)</f>
        <v>3.6275337430706094E-3</v>
      </c>
      <c r="J43" s="16" cm="1">
        <f t="array" ref="J43">INDEX(asset_mu,1,J$3)+INDEX(asset_rets_norm,$A43,J$3)</f>
        <v>2.8173483264868336E-3</v>
      </c>
      <c r="K43" s="16" cm="1">
        <f t="array" ref="K43">INDEX(asset_mu,1,K$3)+INDEX(asset_rets_norm,$A43,K$3)</f>
        <v>8.3722844759567538E-3</v>
      </c>
      <c r="L43" s="16" cm="1">
        <f t="array" ref="L43">INDEX(asset_mu,1,L$3)+INDEX(asset_rets_norm,$A43,L$3)</f>
        <v>1.7342698742016091E-2</v>
      </c>
      <c r="M43" s="16" cm="1">
        <f t="array" ref="M43">INDEX(asset_mu,1,M$3)+INDEX(asset_rets_norm,$A43,M$3)</f>
        <v>7.7473929522036576E-3</v>
      </c>
      <c r="N43" s="16" cm="1">
        <f t="array" ref="N43">INDEX(asset_mu,1,N$3)+INDEX(asset_rets_norm,$A43,N$3)</f>
        <v>1.4550974920718556E-2</v>
      </c>
      <c r="O43" s="16" cm="1">
        <f t="array" ref="O43">INDEX(asset_mu,1,O$3)+INDEX(asset_rets_norm,$A43,O$3)</f>
        <v>1.2616442270300331E-3</v>
      </c>
      <c r="P43" s="16" cm="1">
        <f t="array" ref="P43">INDEX(asset_mu,1,P$3)+INDEX(asset_rets_norm,$A43,P$3)</f>
        <v>2.5888539665706468E-3</v>
      </c>
      <c r="Q43" s="16" cm="1">
        <f t="array" ref="Q43">INDEX(asset_mu,1,Q$3)+INDEX(asset_rets_norm,$A43,Q$3)</f>
        <v>4.4176505385488786E-3</v>
      </c>
      <c r="R43" s="16" cm="1">
        <f t="array" ref="R43">INDEX(asset_mu,1,R$3)+INDEX(asset_rets_norm,$A43,R$3)</f>
        <v>1.9662298602320813E-2</v>
      </c>
      <c r="S43" s="16" cm="1">
        <f t="array" ref="S43">INDEX(asset_mu,1,S$3)+INDEX(asset_rets_norm,$A43,S$3)</f>
        <v>4.2948481822460693E-2</v>
      </c>
      <c r="T43" s="16" cm="1">
        <f t="array" ref="T43">INDEX(asset_mu,1,T$3)+INDEX(asset_rets_norm,$A43,T$3)</f>
        <v>2.7946160948407017E-2</v>
      </c>
      <c r="U43" s="16" cm="1">
        <f t="array" ref="U43">INDEX(asset_mu,1,U$3)+INDEX(asset_rets_norm,$A43,U$3)</f>
        <v>5.7442187966599736E-2</v>
      </c>
      <c r="V43" s="16" cm="1">
        <f t="array" ref="V43">INDEX(asset_mu,1,V$3)+INDEX(asset_rets_norm,$A43,V$3)</f>
        <v>2.1007287062383235E-3</v>
      </c>
      <c r="W43" s="16" cm="1">
        <f t="array" ref="W43">INDEX(asset_mu,1,W$3)+INDEX(asset_rets_norm,$A43,W$3)</f>
        <v>1.8643398607863211E-3</v>
      </c>
      <c r="X43" s="16" cm="1">
        <f t="array" ref="X43">INDEX(asset_mu,1,X$3)+INDEX(asset_rets_norm,$A43,X$3)</f>
        <v>2.5715435105639309E-3</v>
      </c>
      <c r="Y43" s="16" cm="1">
        <f t="array" ref="Y43">INDEX(asset_mu,1,Y$3)+INDEX(asset_rets_norm,$A43,Y$3)</f>
        <v>1.2242688861378664E-3</v>
      </c>
      <c r="Z43" s="19">
        <v>38</v>
      </c>
      <c r="AA43" s="16" cm="1">
        <f t="array" ref="AA43">INDEX(fx_mu,1,AA$3)+INDEX(fx_rets_norm,$A43,AA$3)</f>
        <v>0</v>
      </c>
      <c r="AB43" s="16" cm="1">
        <f t="array" ref="AB43">INDEX(fx_mu,1,AB$3)+INDEX(fx_rets_norm,$A43,AB$3)</f>
        <v>-5.528834346697039E-3</v>
      </c>
      <c r="AC43" s="16" cm="1">
        <f t="array" ref="AC43">INDEX(fx_mu,1,AC$3)+INDEX(fx_rets_norm,$A43,AC$3)</f>
        <v>-2.0810439578532416E-2</v>
      </c>
      <c r="AD43" s="16" cm="1">
        <f t="array" ref="AD43">INDEX(fx_mu,1,AD$3)+INDEX(fx_rets_norm,$A43,AD$3)</f>
        <v>-4.9584321081583962E-2</v>
      </c>
      <c r="AE43" s="19">
        <v>38</v>
      </c>
      <c r="AF43" s="18" cm="1">
        <f t="array" ref="AF43">(1+B43)*(1+INDEX(fx_rets,$AE43,INDEX(fx_ix,1,AF$3)))-1</f>
        <v>2.0979449408065065E-3</v>
      </c>
      <c r="AG43" s="18" cm="1">
        <f t="array" ref="AG43">(1+C43)*(1+INDEX(fx_rets,$AE43,INDEX(fx_ix,1,AG$3)))-1</f>
        <v>4.1850847796844892E-3</v>
      </c>
      <c r="AH43" s="18" cm="1">
        <f t="array" ref="AH43">(1+D43)*(1+INDEX(fx_rets,$AE43,INDEX(fx_ix,1,AH$3)))-1</f>
        <v>8.693990825759057E-3</v>
      </c>
      <c r="AI43" s="18" cm="1">
        <f t="array" ref="AI43">(1+E43)*(1+INDEX(fx_rets,$AE43,INDEX(fx_ix,1,AI$3)))-1</f>
        <v>3.5734466564831813E-3</v>
      </c>
      <c r="AJ43" s="18" cm="1">
        <f t="array" ref="AJ43">(1+F43)*(1+INDEX(fx_rets,$AE43,INDEX(fx_ix,1,AJ$3)))-1</f>
        <v>6.1135993194485483E-3</v>
      </c>
      <c r="AK43" s="18" cm="1">
        <f t="array" ref="AK43">(1+G43)*(1+INDEX(fx_rets,$AE43,INDEX(fx_ix,1,AK$3)))-1</f>
        <v>-3.5850192475415099E-3</v>
      </c>
      <c r="AL43" s="18" cm="1">
        <f t="array" ref="AL43">(1+H43)*(1+INDEX(fx_rets,$AE43,INDEX(fx_ix,1,AL$3)))-1</f>
        <v>-2.8811587788570847E-3</v>
      </c>
      <c r="AM43" s="18" cm="1">
        <f t="array" ref="AM43">(1+I43)*(1+INDEX(fx_rets,$AE43,INDEX(fx_ix,1,AM$3)))-1</f>
        <v>-1.9213566367788371E-3</v>
      </c>
      <c r="AN43" s="18" cm="1">
        <f t="array" ref="AN43">(1+J43)*(1+INDEX(fx_rets,$AE43,INDEX(fx_ix,1,AN$3)))-1</f>
        <v>-1.8051721509165675E-2</v>
      </c>
      <c r="AO43" s="18" cm="1">
        <f t="array" ref="AO43">(1+K43)*(1+INDEX(fx_rets,$AE43,INDEX(fx_ix,1,AO$3)))-1</f>
        <v>-1.2612386022796795E-2</v>
      </c>
      <c r="AP43" s="18" cm="1">
        <f t="array" ref="AP43">(1+L43)*(1+INDEX(fx_rets,$AE43,INDEX(fx_ix,1,AP$3)))-1</f>
        <v>-3.8286500208158936E-3</v>
      </c>
      <c r="AQ43" s="18" cm="1">
        <f t="array" ref="AQ43">(1+M43)*(1+INDEX(fx_rets,$AE43,INDEX(fx_ix,1,AQ$3)))-1</f>
        <v>-1.3224273279251797E-2</v>
      </c>
      <c r="AR43" s="18" cm="1">
        <f t="array" ref="AR43">(1+N43)*(1+INDEX(fx_rets,$AE43,INDEX(fx_ix,1,AR$3)))-1</f>
        <v>-6.562276842210113E-3</v>
      </c>
      <c r="AS43" s="18" cm="1">
        <f t="array" ref="AS43">(1+O43)*(1+INDEX(fx_rets,$AE43,INDEX(fx_ix,1,AS$3)))-1</f>
        <v>-4.838523462699762E-2</v>
      </c>
      <c r="AT43" s="18" cm="1">
        <f t="array" ref="AT43">(1+P43)*(1+INDEX(fx_rets,$AE43,INDEX(fx_ix,1,AT$3)))-1</f>
        <v>-4.7123833681325111E-2</v>
      </c>
      <c r="AU43" s="18" cm="1">
        <f t="array" ref="AU43">(1+Q43)*(1+INDEX(fx_rets,$AE43,INDEX(fx_ix,1,AU$3)))-1</f>
        <v>-4.5385716745764637E-2</v>
      </c>
      <c r="AV43" s="18" cm="1">
        <f t="array" ref="AV43">(1+R43)*(1+INDEX(fx_rets,$AE43,INDEX(fx_ix,1,AV$3)))-1</f>
        <v>1.9662298602320716E-2</v>
      </c>
      <c r="AW43" s="18" cm="1">
        <f t="array" ref="AW43">(1+S43)*(1+INDEX(fx_rets,$AE43,INDEX(fx_ix,1,AW$3)))-1</f>
        <v>3.7182192434324968E-2</v>
      </c>
      <c r="AX43" s="18" cm="1">
        <f t="array" ref="AX43">(1+T43)*(1+INDEX(fx_rets,$AE43,INDEX(fx_ix,1,AX$3)))-1</f>
        <v>6.5541494760057439E-3</v>
      </c>
      <c r="AY43" s="18" cm="1">
        <f t="array" ref="AY43">(1+U43)*(1+INDEX(fx_rets,$AE43,INDEX(fx_ix,1,AY$3)))-1</f>
        <v>5.0096349932513551E-3</v>
      </c>
      <c r="AZ43" s="18" cm="1">
        <f t="array" ref="AZ43">(1+V43)*(1+INDEX(fx_rets,$AE43,INDEX(fx_ix,1,AZ$3)))-1</f>
        <v>2.1007287062382307E-3</v>
      </c>
      <c r="BA43" s="18" cm="1">
        <f t="array" ref="BA43">(1+W43)*(1+INDEX(fx_rets,$AE43,INDEX(fx_ix,1,BA$3)))-1</f>
        <v>-3.6748021121669749E-3</v>
      </c>
      <c r="BB43" s="18" cm="1">
        <f t="array" ref="BB43">(1+X43)*(1+INDEX(fx_rets,$AE43,INDEX(fx_ix,1,BB$3)))-1</f>
        <v>-1.8292411018818622E-2</v>
      </c>
      <c r="BC43" s="18" cm="1">
        <f t="array" ref="BC43">(1+Y43)*(1+INDEX(fx_rets,$AE43,INDEX(fx_ix,1,BC$3)))-1</f>
        <v>-4.8420756736986537E-2</v>
      </c>
      <c r="BD43" s="19">
        <v>38</v>
      </c>
      <c r="BE43" s="16">
        <f t="shared" si="0"/>
        <v>0</v>
      </c>
      <c r="BF43" s="19">
        <v>38</v>
      </c>
      <c r="BG43" s="18">
        <f t="shared" si="1"/>
        <v>2.0979449408065065E-3</v>
      </c>
      <c r="BH43" s="18">
        <f t="shared" si="2"/>
        <v>4.1850847796844892E-3</v>
      </c>
      <c r="BI43" s="18">
        <f t="shared" si="3"/>
        <v>8.693990825759057E-3</v>
      </c>
      <c r="BJ43" s="18">
        <f t="shared" si="4"/>
        <v>3.5734466564831813E-3</v>
      </c>
      <c r="BK43" s="18">
        <f t="shared" si="5"/>
        <v>6.1135993194485483E-3</v>
      </c>
      <c r="BL43" s="18">
        <f t="shared" si="6"/>
        <v>-3.5850192475415099E-3</v>
      </c>
      <c r="BM43" s="18">
        <f t="shared" si="7"/>
        <v>-2.8811587788570847E-3</v>
      </c>
      <c r="BN43" s="18">
        <f t="shared" si="8"/>
        <v>-1.9213566367788371E-3</v>
      </c>
      <c r="BO43" s="18">
        <f t="shared" si="9"/>
        <v>-1.8051721509165675E-2</v>
      </c>
      <c r="BP43" s="18">
        <f t="shared" si="10"/>
        <v>-1.2612386022796795E-2</v>
      </c>
      <c r="BQ43" s="18">
        <f t="shared" si="11"/>
        <v>-3.8286500208158936E-3</v>
      </c>
      <c r="BR43" s="18">
        <f t="shared" si="12"/>
        <v>-1.3224273279251797E-2</v>
      </c>
      <c r="BS43" s="18">
        <f t="shared" si="13"/>
        <v>-6.562276842210113E-3</v>
      </c>
      <c r="BT43" s="18">
        <f t="shared" si="14"/>
        <v>-4.838523462699762E-2</v>
      </c>
      <c r="BU43" s="18">
        <f t="shared" si="15"/>
        <v>-4.7123833681325111E-2</v>
      </c>
      <c r="BV43" s="18">
        <f t="shared" si="16"/>
        <v>-4.5385716745764637E-2</v>
      </c>
      <c r="BW43" s="18">
        <f t="shared" si="17"/>
        <v>1.9662298602320716E-2</v>
      </c>
      <c r="BX43" s="18">
        <f t="shared" si="18"/>
        <v>3.7182192434324968E-2</v>
      </c>
      <c r="BY43" s="18">
        <f t="shared" si="19"/>
        <v>6.5541494760057439E-3</v>
      </c>
      <c r="BZ43" s="18">
        <f t="shared" si="20"/>
        <v>5.0096349932513551E-3</v>
      </c>
      <c r="CA43" s="18">
        <f t="shared" si="21"/>
        <v>2.1007287062382307E-3</v>
      </c>
      <c r="CB43" s="18">
        <f t="shared" si="22"/>
        <v>-3.6748021121669749E-3</v>
      </c>
      <c r="CC43" s="18">
        <f t="shared" si="23"/>
        <v>-1.8292411018818622E-2</v>
      </c>
      <c r="CD43" s="18">
        <f t="shared" si="24"/>
        <v>-4.8420756736986537E-2</v>
      </c>
      <c r="CE43" s="19">
        <v>38</v>
      </c>
      <c r="CF43" s="18">
        <f t="shared" si="28"/>
        <v>4.1850847796844892E-3</v>
      </c>
      <c r="CG43" s="18">
        <f t="shared" si="28"/>
        <v>4.1850847796844892E-3</v>
      </c>
      <c r="CH43" s="18">
        <f t="shared" si="28"/>
        <v>4.1850847796844892E-3</v>
      </c>
      <c r="CI43" s="18">
        <f t="shared" si="28"/>
        <v>0</v>
      </c>
      <c r="CJ43" s="18">
        <f t="shared" si="28"/>
        <v>0</v>
      </c>
      <c r="CK43" s="24">
        <f t="shared" si="28"/>
        <v>4.1850847796844892E-3</v>
      </c>
      <c r="CL43" s="24">
        <f t="shared" si="28"/>
        <v>0</v>
      </c>
    </row>
    <row r="44" spans="1:90" x14ac:dyDescent="0.2">
      <c r="A44" s="19">
        <v>39</v>
      </c>
      <c r="B44" s="16" cm="1">
        <f t="array" ref="B44">INDEX(asset_mu,1,B$3)+INDEX(asset_rets_norm,$A44,B$3)</f>
        <v>1.8673412284782199E-3</v>
      </c>
      <c r="C44" s="16" cm="1">
        <f t="array" ref="C44">INDEX(asset_mu,1,C$3)+INDEX(asset_rets_norm,$A44,C$3)</f>
        <v>3.054855885872244E-4</v>
      </c>
      <c r="D44" s="16" cm="1">
        <f t="array" ref="D44">INDEX(asset_mu,1,D$3)+INDEX(asset_rets_norm,$A44,D$3)</f>
        <v>-1.5061802557202204E-3</v>
      </c>
      <c r="E44" s="16" cm="1">
        <f t="array" ref="E44">INDEX(asset_mu,1,E$3)+INDEX(asset_rets_norm,$A44,E$3)</f>
        <v>-1.8249213861917732E-3</v>
      </c>
      <c r="F44" s="16" cm="1">
        <f t="array" ref="F44">INDEX(asset_mu,1,F$3)+INDEX(asset_rets_norm,$A44,F$3)</f>
        <v>-4.227510497201532E-3</v>
      </c>
      <c r="G44" s="16" cm="1">
        <f t="array" ref="G44">INDEX(asset_mu,1,G$3)+INDEX(asset_rets_norm,$A44,G$3)</f>
        <v>2.0795745886170976E-3</v>
      </c>
      <c r="H44" s="16" cm="1">
        <f t="array" ref="H44">INDEX(asset_mu,1,H$3)+INDEX(asset_rets_norm,$A44,H$3)</f>
        <v>3.3336094819707211E-3</v>
      </c>
      <c r="I44" s="16" cm="1">
        <f t="array" ref="I44">INDEX(asset_mu,1,I$3)+INDEX(asset_rets_norm,$A44,I$3)</f>
        <v>6.0321286883341808E-3</v>
      </c>
      <c r="J44" s="16" cm="1">
        <f t="array" ref="J44">INDEX(asset_mu,1,J$3)+INDEX(asset_rets_norm,$A44,J$3)</f>
        <v>2.9570796670657083E-3</v>
      </c>
      <c r="K44" s="16" cm="1">
        <f t="array" ref="K44">INDEX(asset_mu,1,K$3)+INDEX(asset_rets_norm,$A44,K$3)</f>
        <v>6.7186210099849089E-3</v>
      </c>
      <c r="L44" s="16" cm="1">
        <f t="array" ref="L44">INDEX(asset_mu,1,L$3)+INDEX(asset_rets_norm,$A44,L$3)</f>
        <v>1.1181516493308995E-2</v>
      </c>
      <c r="M44" s="16" cm="1">
        <f t="array" ref="M44">INDEX(asset_mu,1,M$3)+INDEX(asset_rets_norm,$A44,M$3)</f>
        <v>5.848392966303617E-3</v>
      </c>
      <c r="N44" s="16" cm="1">
        <f t="array" ref="N44">INDEX(asset_mu,1,N$3)+INDEX(asset_rets_norm,$A44,N$3)</f>
        <v>9.2959055947704535E-3</v>
      </c>
      <c r="O44" s="16" cm="1">
        <f t="array" ref="O44">INDEX(asset_mu,1,O$3)+INDEX(asset_rets_norm,$A44,O$3)</f>
        <v>1.1459595552819823E-3</v>
      </c>
      <c r="P44" s="16" cm="1">
        <f t="array" ref="P44">INDEX(asset_mu,1,P$3)+INDEX(asset_rets_norm,$A44,P$3)</f>
        <v>2.5988287632801466E-3</v>
      </c>
      <c r="Q44" s="16" cm="1">
        <f t="array" ref="Q44">INDEX(asset_mu,1,Q$3)+INDEX(asset_rets_norm,$A44,Q$3)</f>
        <v>5.1696089717045536E-3</v>
      </c>
      <c r="R44" s="16" cm="1">
        <f t="array" ref="R44">INDEX(asset_mu,1,R$3)+INDEX(asset_rets_norm,$A44,R$3)</f>
        <v>-9.5463040012340305E-3</v>
      </c>
      <c r="S44" s="16" cm="1">
        <f t="array" ref="S44">INDEX(asset_mu,1,S$3)+INDEX(asset_rets_norm,$A44,S$3)</f>
        <v>-3.3396569444624769E-2</v>
      </c>
      <c r="T44" s="16" cm="1">
        <f t="array" ref="T44">INDEX(asset_mu,1,T$3)+INDEX(asset_rets_norm,$A44,T$3)</f>
        <v>-2.2245546931040028E-2</v>
      </c>
      <c r="U44" s="16" cm="1">
        <f t="array" ref="U44">INDEX(asset_mu,1,U$3)+INDEX(asset_rets_norm,$A44,U$3)</f>
        <v>-6.8103648059204425E-3</v>
      </c>
      <c r="V44" s="16" cm="1">
        <f t="array" ref="V44">INDEX(asset_mu,1,V$3)+INDEX(asset_rets_norm,$A44,V$3)</f>
        <v>2.0991453729049901E-3</v>
      </c>
      <c r="W44" s="16" cm="1">
        <f t="array" ref="W44">INDEX(asset_mu,1,W$3)+INDEX(asset_rets_norm,$A44,W$3)</f>
        <v>1.9036731941196544E-3</v>
      </c>
      <c r="X44" s="16" cm="1">
        <f t="array" ref="X44">INDEX(asset_mu,1,X$3)+INDEX(asset_rets_norm,$A44,X$3)</f>
        <v>2.5078768438972642E-3</v>
      </c>
      <c r="Y44" s="16" cm="1">
        <f t="array" ref="Y44">INDEX(asset_mu,1,Y$3)+INDEX(asset_rets_norm,$A44,Y$3)</f>
        <v>9.1268555280453305E-4</v>
      </c>
      <c r="Z44" s="19">
        <v>39</v>
      </c>
      <c r="AA44" s="16" cm="1">
        <f t="array" ref="AA44">INDEX(fx_mu,1,AA$3)+INDEX(fx_rets_norm,$A44,AA$3)</f>
        <v>0</v>
      </c>
      <c r="AB44" s="16" cm="1">
        <f t="array" ref="AB44">INDEX(fx_mu,1,AB$3)+INDEX(fx_rets_norm,$A44,AB$3)</f>
        <v>-2.7492266763106451E-2</v>
      </c>
      <c r="AC44" s="16" cm="1">
        <f t="array" ref="AC44">INDEX(fx_mu,1,AC$3)+INDEX(fx_rets_norm,$A44,AC$3)</f>
        <v>-4.0409594164948076E-3</v>
      </c>
      <c r="AD44" s="16" cm="1">
        <f t="array" ref="AD44">INDEX(fx_mu,1,AD$3)+INDEX(fx_rets_norm,$A44,AD$3)</f>
        <v>-5.9946635303345245E-3</v>
      </c>
      <c r="AE44" s="19">
        <v>39</v>
      </c>
      <c r="AF44" s="18" cm="1">
        <f t="array" ref="AF44">(1+B44)*(1+INDEX(fx_rets,$AE44,INDEX(fx_ix,1,AF$3)))-1</f>
        <v>1.8673412284782032E-3</v>
      </c>
      <c r="AG44" s="18" cm="1">
        <f t="array" ref="AG44">(1+C44)*(1+INDEX(fx_rets,$AE44,INDEX(fx_ix,1,AG$3)))-1</f>
        <v>3.0548558858711772E-4</v>
      </c>
      <c r="AH44" s="18" cm="1">
        <f t="array" ref="AH44">(1+D44)*(1+INDEX(fx_rets,$AE44,INDEX(fx_ix,1,AH$3)))-1</f>
        <v>-1.5061802557202464E-3</v>
      </c>
      <c r="AI44" s="18" cm="1">
        <f t="array" ref="AI44">(1+E44)*(1+INDEX(fx_rets,$AE44,INDEX(fx_ix,1,AI$3)))-1</f>
        <v>-1.8249213861917246E-3</v>
      </c>
      <c r="AJ44" s="18" cm="1">
        <f t="array" ref="AJ44">(1+F44)*(1+INDEX(fx_rets,$AE44,INDEX(fx_ix,1,AJ$3)))-1</f>
        <v>-4.2275104972014921E-3</v>
      </c>
      <c r="AK44" s="18" cm="1">
        <f t="array" ref="AK44">(1+G44)*(1+INDEX(fx_rets,$AE44,INDEX(fx_ix,1,AK$3)))-1</f>
        <v>-2.5469864393833475E-2</v>
      </c>
      <c r="AL44" s="18" cm="1">
        <f t="array" ref="AL44">(1+H44)*(1+INDEX(fx_rets,$AE44,INDEX(fx_ix,1,AL$3)))-1</f>
        <v>-2.4250305762298141E-2</v>
      </c>
      <c r="AM44" s="18" cm="1">
        <f t="array" ref="AM44">(1+I44)*(1+INDEX(fx_rets,$AE44,INDEX(fx_ix,1,AM$3)))-1</f>
        <v>-2.1625974965821304E-2</v>
      </c>
      <c r="AN44" s="18" cm="1">
        <f t="array" ref="AN44">(1+J44)*(1+INDEX(fx_rets,$AE44,INDEX(fx_ix,1,AN$3)))-1</f>
        <v>-1.0958291883550464E-3</v>
      </c>
      <c r="AO44" s="18" cm="1">
        <f t="array" ref="AO44">(1+K44)*(1+INDEX(fx_rets,$AE44,INDEX(fx_ix,1,AO$3)))-1</f>
        <v>2.6505119186539527E-3</v>
      </c>
      <c r="AP44" s="18" cm="1">
        <f t="array" ref="AP44">(1+L44)*(1+INDEX(fx_rets,$AE44,INDEX(fx_ix,1,AP$3)))-1</f>
        <v>7.0953730224496692E-3</v>
      </c>
      <c r="AQ44" s="18" cm="1">
        <f t="array" ref="AQ44">(1+M44)*(1+INDEX(fx_rets,$AE44,INDEX(fx_ix,1,AQ$3)))-1</f>
        <v>1.7838004311800937E-3</v>
      </c>
      <c r="AR44" s="18" cm="1">
        <f t="array" ref="AR44">(1+N44)*(1+INDEX(fx_rets,$AE44,INDEX(fx_ix,1,AR$3)))-1</f>
        <v>5.2173818010277095E-3</v>
      </c>
      <c r="AS44" s="18" cm="1">
        <f t="array" ref="AS44">(1+O44)*(1+INDEX(fx_rets,$AE44,INDEX(fx_ix,1,AS$3)))-1</f>
        <v>-4.8555736170057262E-3</v>
      </c>
      <c r="AT44" s="18" cm="1">
        <f t="array" ref="AT44">(1+P44)*(1+INDEX(fx_rets,$AE44,INDEX(fx_ix,1,AT$3)))-1</f>
        <v>-3.4114138710632513E-3</v>
      </c>
      <c r="AU44" s="18" cm="1">
        <f t="array" ref="AU44">(1+Q44)*(1+INDEX(fx_rets,$AE44,INDEX(fx_ix,1,AU$3)))-1</f>
        <v>-8.5604462499866418E-4</v>
      </c>
      <c r="AV44" s="18" cm="1">
        <f t="array" ref="AV44">(1+R44)*(1+INDEX(fx_rets,$AE44,INDEX(fx_ix,1,AV$3)))-1</f>
        <v>-9.5463040012340183E-3</v>
      </c>
      <c r="AW44" s="18" cm="1">
        <f t="array" ref="AW44">(1+S44)*(1+INDEX(fx_rets,$AE44,INDEX(fx_ix,1,AW$3)))-1</f>
        <v>-5.9970688811586959E-2</v>
      </c>
      <c r="AX44" s="18" cm="1">
        <f t="array" ref="AX44">(1+T44)*(1+INDEX(fx_rets,$AE44,INDEX(fx_ix,1,AX$3)))-1</f>
        <v>-2.6196612995188828E-2</v>
      </c>
      <c r="AY44" s="18" cm="1">
        <f t="array" ref="AY44">(1+U44)*(1+INDEX(fx_rets,$AE44,INDEX(fx_ix,1,AY$3)))-1</f>
        <v>-1.276420249072463E-2</v>
      </c>
      <c r="AZ44" s="18" cm="1">
        <f t="array" ref="AZ44">(1+V44)*(1+INDEX(fx_rets,$AE44,INDEX(fx_ix,1,AZ$3)))-1</f>
        <v>2.0991453729048981E-3</v>
      </c>
      <c r="BA44" s="18" cm="1">
        <f t="array" ref="BA44">(1+W44)*(1+INDEX(fx_rets,$AE44,INDEX(fx_ix,1,BA$3)))-1</f>
        <v>-2.5640929860269446E-2</v>
      </c>
      <c r="BB44" s="18" cm="1">
        <f t="array" ref="BB44">(1+X44)*(1+INDEX(fx_rets,$AE44,INDEX(fx_ix,1,BB$3)))-1</f>
        <v>-1.5432168011453307E-3</v>
      </c>
      <c r="BC44" s="18" cm="1">
        <f t="array" ref="BC44">(1+Y44)*(1+INDEX(fx_rets,$AE44,INDEX(fx_ix,1,BC$3)))-1</f>
        <v>-5.0874492203279997E-3</v>
      </c>
      <c r="BD44" s="19">
        <v>39</v>
      </c>
      <c r="BE44" s="16">
        <f t="shared" si="0"/>
        <v>0</v>
      </c>
      <c r="BF44" s="19">
        <v>39</v>
      </c>
      <c r="BG44" s="18">
        <f t="shared" si="1"/>
        <v>1.8673412284782032E-3</v>
      </c>
      <c r="BH44" s="18">
        <f t="shared" si="2"/>
        <v>3.0548558858711772E-4</v>
      </c>
      <c r="BI44" s="18">
        <f t="shared" si="3"/>
        <v>-1.5061802557202464E-3</v>
      </c>
      <c r="BJ44" s="18">
        <f t="shared" si="4"/>
        <v>-1.8249213861917246E-3</v>
      </c>
      <c r="BK44" s="18">
        <f t="shared" si="5"/>
        <v>-4.2275104972014921E-3</v>
      </c>
      <c r="BL44" s="18">
        <f t="shared" si="6"/>
        <v>-2.5469864393833475E-2</v>
      </c>
      <c r="BM44" s="18">
        <f t="shared" si="7"/>
        <v>-2.4250305762298141E-2</v>
      </c>
      <c r="BN44" s="18">
        <f t="shared" si="8"/>
        <v>-2.1625974965821304E-2</v>
      </c>
      <c r="BO44" s="18">
        <f t="shared" si="9"/>
        <v>-1.0958291883550464E-3</v>
      </c>
      <c r="BP44" s="18">
        <f t="shared" si="10"/>
        <v>2.6505119186539527E-3</v>
      </c>
      <c r="BQ44" s="18">
        <f t="shared" si="11"/>
        <v>7.0953730224496692E-3</v>
      </c>
      <c r="BR44" s="18">
        <f t="shared" si="12"/>
        <v>1.7838004311800937E-3</v>
      </c>
      <c r="BS44" s="18">
        <f t="shared" si="13"/>
        <v>5.2173818010277095E-3</v>
      </c>
      <c r="BT44" s="18">
        <f t="shared" si="14"/>
        <v>-4.8555736170057262E-3</v>
      </c>
      <c r="BU44" s="18">
        <f t="shared" si="15"/>
        <v>-3.4114138710632513E-3</v>
      </c>
      <c r="BV44" s="18">
        <f t="shared" si="16"/>
        <v>-8.5604462499866418E-4</v>
      </c>
      <c r="BW44" s="18">
        <f t="shared" si="17"/>
        <v>-9.5463040012340183E-3</v>
      </c>
      <c r="BX44" s="18">
        <f t="shared" si="18"/>
        <v>-5.9970688811586959E-2</v>
      </c>
      <c r="BY44" s="18">
        <f t="shared" si="19"/>
        <v>-2.6196612995188828E-2</v>
      </c>
      <c r="BZ44" s="18">
        <f t="shared" si="20"/>
        <v>-1.276420249072463E-2</v>
      </c>
      <c r="CA44" s="18">
        <f t="shared" si="21"/>
        <v>2.0991453729048981E-3</v>
      </c>
      <c r="CB44" s="18">
        <f t="shared" si="22"/>
        <v>-2.5640929860269446E-2</v>
      </c>
      <c r="CC44" s="18">
        <f t="shared" si="23"/>
        <v>-1.5432168011453307E-3</v>
      </c>
      <c r="CD44" s="18">
        <f t="shared" si="24"/>
        <v>-5.0874492203279997E-3</v>
      </c>
      <c r="CE44" s="19">
        <v>39</v>
      </c>
      <c r="CF44" s="18">
        <f t="shared" si="28"/>
        <v>3.0548558858711772E-4</v>
      </c>
      <c r="CG44" s="18">
        <f t="shared" si="28"/>
        <v>3.0548558858711772E-4</v>
      </c>
      <c r="CH44" s="18">
        <f t="shared" si="28"/>
        <v>3.0548558858711772E-4</v>
      </c>
      <c r="CI44" s="18">
        <f t="shared" si="28"/>
        <v>0</v>
      </c>
      <c r="CJ44" s="18">
        <f t="shared" si="28"/>
        <v>0</v>
      </c>
      <c r="CK44" s="24">
        <f t="shared" si="28"/>
        <v>3.0548558858711772E-4</v>
      </c>
      <c r="CL44" s="24">
        <f t="shared" si="28"/>
        <v>0</v>
      </c>
    </row>
    <row r="45" spans="1:90" x14ac:dyDescent="0.2">
      <c r="A45" s="19">
        <v>40</v>
      </c>
      <c r="B45" s="16" cm="1">
        <f t="array" ref="B45">INDEX(asset_mu,1,B$3)+INDEX(asset_rets_norm,$A45,B$3)</f>
        <v>2.4414427958713457E-3</v>
      </c>
      <c r="C45" s="16" cm="1">
        <f t="array" ref="C45">INDEX(asset_mu,1,C$3)+INDEX(asset_rets_norm,$A45,C$3)</f>
        <v>7.7890108246123592E-3</v>
      </c>
      <c r="D45" s="16" cm="1">
        <f t="array" ref="D45">INDEX(asset_mu,1,D$3)+INDEX(asset_rets_norm,$A45,D$3)</f>
        <v>2.0326674707733444E-2</v>
      </c>
      <c r="E45" s="16" cm="1">
        <f t="array" ref="E45">INDEX(asset_mu,1,E$3)+INDEX(asset_rets_norm,$A45,E$3)</f>
        <v>7.4332517209346263E-3</v>
      </c>
      <c r="F45" s="16" cm="1">
        <f t="array" ref="F45">INDEX(asset_mu,1,F$3)+INDEX(asset_rets_norm,$A45,F$3)</f>
        <v>1.6040744733357662E-2</v>
      </c>
      <c r="G45" s="16" cm="1">
        <f t="array" ref="G45">INDEX(asset_mu,1,G$3)+INDEX(asset_rets_norm,$A45,G$3)</f>
        <v>2.0934459841688543E-3</v>
      </c>
      <c r="H45" s="16" cm="1">
        <f t="array" ref="H45">INDEX(asset_mu,1,H$3)+INDEX(asset_rets_norm,$A45,H$3)</f>
        <v>4.5718642503598458E-3</v>
      </c>
      <c r="I45" s="16" cm="1">
        <f t="array" ref="I45">INDEX(asset_mu,1,I$3)+INDEX(asset_rets_norm,$A45,I$3)</f>
        <v>6.6592947744125598E-3</v>
      </c>
      <c r="J45" s="16" cm="1">
        <f t="array" ref="J45">INDEX(asset_mu,1,J$3)+INDEX(asset_rets_norm,$A45,J$3)</f>
        <v>2.5181704990044893E-3</v>
      </c>
      <c r="K45" s="16" cm="1">
        <f t="array" ref="K45">INDEX(asset_mu,1,K$3)+INDEX(asset_rets_norm,$A45,K$3)</f>
        <v>6.8416236160361568E-3</v>
      </c>
      <c r="L45" s="16" cm="1">
        <f t="array" ref="L45">INDEX(asset_mu,1,L$3)+INDEX(asset_rets_norm,$A45,L$3)</f>
        <v>1.6434568373705591E-2</v>
      </c>
      <c r="M45" s="16" cm="1">
        <f t="array" ref="M45">INDEX(asset_mu,1,M$3)+INDEX(asset_rets_norm,$A45,M$3)</f>
        <v>9.6353781888685493E-3</v>
      </c>
      <c r="N45" s="16" cm="1">
        <f t="array" ref="N45">INDEX(asset_mu,1,N$3)+INDEX(asset_rets_norm,$A45,N$3)</f>
        <v>1.9493419938656172E-2</v>
      </c>
      <c r="O45" s="16" cm="1">
        <f t="array" ref="O45">INDEX(asset_mu,1,O$3)+INDEX(asset_rets_norm,$A45,O$3)</f>
        <v>1.0495750350047117E-3</v>
      </c>
      <c r="P45" s="16" cm="1">
        <f t="array" ref="P45">INDEX(asset_mu,1,P$3)+INDEX(asset_rets_norm,$A45,P$3)</f>
        <v>1.3556603452084413E-3</v>
      </c>
      <c r="Q45" s="16" cm="1">
        <f t="array" ref="Q45">INDEX(asset_mu,1,Q$3)+INDEX(asset_rets_norm,$A45,Q$3)</f>
        <v>1.9152085208075764E-3</v>
      </c>
      <c r="R45" s="16" cm="1">
        <f t="array" ref="R45">INDEX(asset_mu,1,R$3)+INDEX(asset_rets_norm,$A45,R$3)</f>
        <v>-3.6849371008220513E-2</v>
      </c>
      <c r="S45" s="16" cm="1">
        <f t="array" ref="S45">INDEX(asset_mu,1,S$3)+INDEX(asset_rets_norm,$A45,S$3)</f>
        <v>6.3904461978543714E-2</v>
      </c>
      <c r="T45" s="16" cm="1">
        <f t="array" ref="T45">INDEX(asset_mu,1,T$3)+INDEX(asset_rets_norm,$A45,T$3)</f>
        <v>2.8956209893383489E-2</v>
      </c>
      <c r="U45" s="16" cm="1">
        <f t="array" ref="U45">INDEX(asset_mu,1,U$3)+INDEX(asset_rets_norm,$A45,U$3)</f>
        <v>6.5240197480788253E-3</v>
      </c>
      <c r="V45" s="16" cm="1">
        <f t="array" ref="V45">INDEX(asset_mu,1,V$3)+INDEX(asset_rets_norm,$A45,V$3)</f>
        <v>2.1135203729049901E-3</v>
      </c>
      <c r="W45" s="16" cm="1">
        <f t="array" ref="W45">INDEX(asset_mu,1,W$3)+INDEX(asset_rets_norm,$A45,W$3)</f>
        <v>1.7566731941196544E-3</v>
      </c>
      <c r="X45" s="16" cm="1">
        <f t="array" ref="X45">INDEX(asset_mu,1,X$3)+INDEX(asset_rets_norm,$A45,X$3)</f>
        <v>2.5777101772305978E-3</v>
      </c>
      <c r="Y45" s="16" cm="1">
        <f t="array" ref="Y45">INDEX(asset_mu,1,Y$3)+INDEX(asset_rets_norm,$A45,Y$3)</f>
        <v>1.2149355528045332E-3</v>
      </c>
      <c r="Z45" s="19">
        <v>40</v>
      </c>
      <c r="AA45" s="16" cm="1">
        <f t="array" ref="AA45">INDEX(fx_mu,1,AA$3)+INDEX(fx_rets_norm,$A45,AA$3)</f>
        <v>0</v>
      </c>
      <c r="AB45" s="16" cm="1">
        <f t="array" ref="AB45">INDEX(fx_mu,1,AB$3)+INDEX(fx_rets_norm,$A45,AB$3)</f>
        <v>-6.6452687092536045E-2</v>
      </c>
      <c r="AC45" s="16" cm="1">
        <f t="array" ref="AC45">INDEX(fx_mu,1,AC$3)+INDEX(fx_rets_norm,$A45,AC$3)</f>
        <v>-3.2359199260817942E-2</v>
      </c>
      <c r="AD45" s="16" cm="1">
        <f t="array" ref="AD45">INDEX(fx_mu,1,AD$3)+INDEX(fx_rets_norm,$A45,AD$3)</f>
        <v>2.3097292029636937E-2</v>
      </c>
      <c r="AE45" s="19">
        <v>40</v>
      </c>
      <c r="AF45" s="18" cm="1">
        <f t="array" ref="AF45">(1+B45)*(1+INDEX(fx_rets,$AE45,INDEX(fx_ix,1,AF$3)))-1</f>
        <v>2.4414427958714402E-3</v>
      </c>
      <c r="AG45" s="18" cm="1">
        <f t="array" ref="AG45">(1+C45)*(1+INDEX(fx_rets,$AE45,INDEX(fx_ix,1,AG$3)))-1</f>
        <v>7.7890108246123635E-3</v>
      </c>
      <c r="AH45" s="18" cm="1">
        <f t="array" ref="AH45">(1+D45)*(1+INDEX(fx_rets,$AE45,INDEX(fx_ix,1,AH$3)))-1</f>
        <v>2.0326674707733527E-2</v>
      </c>
      <c r="AI45" s="18" cm="1">
        <f t="array" ref="AI45">(1+E45)*(1+INDEX(fx_rets,$AE45,INDEX(fx_ix,1,AI$3)))-1</f>
        <v>7.4332517209345639E-3</v>
      </c>
      <c r="AJ45" s="18" cm="1">
        <f t="array" ref="AJ45">(1+F45)*(1+INDEX(fx_rets,$AE45,INDEX(fx_ix,1,AJ$3)))-1</f>
        <v>1.6040744733357704E-2</v>
      </c>
      <c r="AK45" s="18" cm="1">
        <f t="array" ref="AK45">(1+G45)*(1+INDEX(fx_rets,$AE45,INDEX(fx_ix,1,AK$3)))-1</f>
        <v>-6.4498356219298336E-2</v>
      </c>
      <c r="AL45" s="18" cm="1">
        <f t="array" ref="AL45">(1+H45)*(1+INDEX(fx_rets,$AE45,INDEX(fx_ix,1,AL$3)))-1</f>
        <v>-6.2184635506634889E-2</v>
      </c>
      <c r="AM45" s="18" cm="1">
        <f t="array" ref="AM45">(1+I45)*(1+INDEX(fx_rets,$AE45,INDEX(fx_ix,1,AM$3)))-1</f>
        <v>-6.0235920350024452E-2</v>
      </c>
      <c r="AN45" s="18" cm="1">
        <f t="array" ref="AN45">(1+J45)*(1+INDEX(fx_rets,$AE45,INDEX(fx_ix,1,AN$3)))-1</f>
        <v>-2.9922514742763529E-2</v>
      </c>
      <c r="AO45" s="18" cm="1">
        <f t="array" ref="AO45">(1+K45)*(1+INDEX(fx_rets,$AE45,INDEX(fx_ix,1,AO$3)))-1</f>
        <v>-2.5738965106640532E-2</v>
      </c>
      <c r="AP45" s="18" cm="1">
        <f t="array" ref="AP45">(1+L45)*(1+INDEX(fx_rets,$AE45,INDEX(fx_ix,1,AP$3)))-1</f>
        <v>-1.6456440359882807E-2</v>
      </c>
      <c r="AQ45" s="18" cm="1">
        <f t="array" ref="AQ45">(1+M45)*(1+INDEX(fx_rets,$AE45,INDEX(fx_ix,1,AQ$3)))-1</f>
        <v>-2.3035614194716447E-2</v>
      </c>
      <c r="AR45" s="18" cm="1">
        <f t="array" ref="AR45">(1+N45)*(1+INDEX(fx_rets,$AE45,INDEX(fx_ix,1,AR$3)))-1</f>
        <v>-1.3496570782231543E-2</v>
      </c>
      <c r="AS45" s="18" cm="1">
        <f t="array" ref="AS45">(1+O45)*(1+INDEX(fx_rets,$AE45,INDEX(fx_ix,1,AS$3)))-1</f>
        <v>2.4171109405732194E-2</v>
      </c>
      <c r="AT45" s="18" cm="1">
        <f t="array" ref="AT45">(1+P45)*(1+INDEX(fx_rets,$AE45,INDEX(fx_ix,1,AT$3)))-1</f>
        <v>2.4484264457731664E-2</v>
      </c>
      <c r="AU45" s="18" cm="1">
        <f t="array" ref="AU45">(1+Q45)*(1+INDEX(fx_rets,$AE45,INDEX(fx_ix,1,AU$3)))-1</f>
        <v>2.50567366809471E-2</v>
      </c>
      <c r="AV45" s="18" cm="1">
        <f t="array" ref="AV45">(1+R45)*(1+INDEX(fx_rets,$AE45,INDEX(fx_ix,1,AV$3)))-1</f>
        <v>-3.6849371008220499E-2</v>
      </c>
      <c r="AW45" s="18" cm="1">
        <f t="array" ref="AW45">(1+S45)*(1+INDEX(fx_rets,$AE45,INDEX(fx_ix,1,AW$3)))-1</f>
        <v>-6.7948483296692563E-3</v>
      </c>
      <c r="AX45" s="18" cm="1">
        <f t="array" ref="AX45">(1+T45)*(1+INDEX(fx_rets,$AE45,INDEX(fx_ix,1,AX$3)))-1</f>
        <v>-4.3399891332125407E-3</v>
      </c>
      <c r="AY45" s="18" cm="1">
        <f t="array" ref="AY45">(1+U45)*(1+INDEX(fx_rets,$AE45,INDEX(fx_ix,1,AY$3)))-1</f>
        <v>2.9771998967044189E-2</v>
      </c>
      <c r="AZ45" s="18" cm="1">
        <f t="array" ref="AZ45">(1+V45)*(1+INDEX(fx_rets,$AE45,INDEX(fx_ix,1,AZ$3)))-1</f>
        <v>2.11352037290502E-3</v>
      </c>
      <c r="BA45" s="18" cm="1">
        <f t="array" ref="BA45">(1+W45)*(1+INDEX(fx_rets,$AE45,INDEX(fx_ix,1,BA$3)))-1</f>
        <v>-6.4812749552509041E-2</v>
      </c>
      <c r="BB45" s="18" cm="1">
        <f t="array" ref="BB45">(1+X45)*(1+INDEX(fx_rets,$AE45,INDEX(fx_ix,1,BB$3)))-1</f>
        <v>-2.9864901720848991E-2</v>
      </c>
      <c r="BC45" s="18" cm="1">
        <f t="array" ref="BC45">(1+Y45)*(1+INDEX(fx_rets,$AE45,INDEX(fx_ix,1,BC$3)))-1</f>
        <v>2.434028930370169E-2</v>
      </c>
      <c r="BD45" s="19">
        <v>40</v>
      </c>
      <c r="BE45" s="16">
        <f t="shared" si="0"/>
        <v>0</v>
      </c>
      <c r="BF45" s="19">
        <v>40</v>
      </c>
      <c r="BG45" s="18">
        <f t="shared" si="1"/>
        <v>2.4414427958714402E-3</v>
      </c>
      <c r="BH45" s="18">
        <f t="shared" si="2"/>
        <v>7.7890108246123635E-3</v>
      </c>
      <c r="BI45" s="18">
        <f t="shared" si="3"/>
        <v>2.0326674707733527E-2</v>
      </c>
      <c r="BJ45" s="18">
        <f t="shared" si="4"/>
        <v>7.4332517209345639E-3</v>
      </c>
      <c r="BK45" s="18">
        <f t="shared" si="5"/>
        <v>1.6040744733357704E-2</v>
      </c>
      <c r="BL45" s="18">
        <f t="shared" si="6"/>
        <v>-6.4498356219298336E-2</v>
      </c>
      <c r="BM45" s="18">
        <f t="shared" si="7"/>
        <v>-6.2184635506634889E-2</v>
      </c>
      <c r="BN45" s="18">
        <f t="shared" si="8"/>
        <v>-6.0235920350024452E-2</v>
      </c>
      <c r="BO45" s="18">
        <f t="shared" si="9"/>
        <v>-2.9922514742763529E-2</v>
      </c>
      <c r="BP45" s="18">
        <f t="shared" si="10"/>
        <v>-2.5738965106640532E-2</v>
      </c>
      <c r="BQ45" s="18">
        <f t="shared" si="11"/>
        <v>-1.6456440359882807E-2</v>
      </c>
      <c r="BR45" s="18">
        <f t="shared" si="12"/>
        <v>-2.3035614194716447E-2</v>
      </c>
      <c r="BS45" s="18">
        <f t="shared" si="13"/>
        <v>-1.3496570782231543E-2</v>
      </c>
      <c r="BT45" s="18">
        <f t="shared" si="14"/>
        <v>2.4171109405732194E-2</v>
      </c>
      <c r="BU45" s="18">
        <f t="shared" si="15"/>
        <v>2.4484264457731664E-2</v>
      </c>
      <c r="BV45" s="18">
        <f t="shared" si="16"/>
        <v>2.50567366809471E-2</v>
      </c>
      <c r="BW45" s="18">
        <f t="shared" si="17"/>
        <v>-3.6849371008220499E-2</v>
      </c>
      <c r="BX45" s="18">
        <f t="shared" si="18"/>
        <v>-6.7948483296692563E-3</v>
      </c>
      <c r="BY45" s="18">
        <f t="shared" si="19"/>
        <v>-4.3399891332125407E-3</v>
      </c>
      <c r="BZ45" s="18">
        <f t="shared" si="20"/>
        <v>2.9771998967044189E-2</v>
      </c>
      <c r="CA45" s="18">
        <f t="shared" si="21"/>
        <v>2.11352037290502E-3</v>
      </c>
      <c r="CB45" s="18">
        <f t="shared" si="22"/>
        <v>-6.4812749552509041E-2</v>
      </c>
      <c r="CC45" s="18">
        <f t="shared" si="23"/>
        <v>-2.9864901720848991E-2</v>
      </c>
      <c r="CD45" s="18">
        <f t="shared" si="24"/>
        <v>2.434028930370169E-2</v>
      </c>
      <c r="CE45" s="19">
        <v>40</v>
      </c>
      <c r="CF45" s="18">
        <f t="shared" si="28"/>
        <v>7.7890108246123635E-3</v>
      </c>
      <c r="CG45" s="18">
        <f t="shared" si="28"/>
        <v>7.7890108246123635E-3</v>
      </c>
      <c r="CH45" s="18">
        <f t="shared" si="28"/>
        <v>7.7890108246123635E-3</v>
      </c>
      <c r="CI45" s="18">
        <f t="shared" si="28"/>
        <v>0</v>
      </c>
      <c r="CJ45" s="18">
        <f t="shared" si="28"/>
        <v>0</v>
      </c>
      <c r="CK45" s="24">
        <f t="shared" si="28"/>
        <v>7.7890108246123635E-3</v>
      </c>
      <c r="CL45" s="24">
        <f t="shared" si="28"/>
        <v>0</v>
      </c>
    </row>
    <row r="46" spans="1:90" x14ac:dyDescent="0.2">
      <c r="A46" s="19">
        <v>41</v>
      </c>
      <c r="B46" s="16" cm="1">
        <f t="array" ref="B46">INDEX(asset_mu,1,B$3)+INDEX(asset_rets_norm,$A46,B$3)</f>
        <v>2.0733899531776455E-3</v>
      </c>
      <c r="C46" s="16" cm="1">
        <f t="array" ref="C46">INDEX(asset_mu,1,C$3)+INDEX(asset_rets_norm,$A46,C$3)</f>
        <v>5.83583064287292E-4</v>
      </c>
      <c r="D46" s="16" cm="1">
        <f t="array" ref="D46">INDEX(asset_mu,1,D$3)+INDEX(asset_rets_norm,$A46,D$3)</f>
        <v>-6.10344480771083E-3</v>
      </c>
      <c r="E46" s="16" cm="1">
        <f t="array" ref="E46">INDEX(asset_mu,1,E$3)+INDEX(asset_rets_norm,$A46,E$3)</f>
        <v>3.001263555522167E-3</v>
      </c>
      <c r="F46" s="16" cm="1">
        <f t="array" ref="F46">INDEX(asset_mu,1,F$3)+INDEX(asset_rets_norm,$A46,F$3)</f>
        <v>-5.4692126788717481E-4</v>
      </c>
      <c r="G46" s="16" cm="1">
        <f t="array" ref="G46">INDEX(asset_mu,1,G$3)+INDEX(asset_rets_norm,$A46,G$3)</f>
        <v>2.1420141588473192E-3</v>
      </c>
      <c r="H46" s="16" cm="1">
        <f t="array" ref="H46">INDEX(asset_mu,1,H$3)+INDEX(asset_rets_norm,$A46,H$3)</f>
        <v>3.9101698429726758E-3</v>
      </c>
      <c r="I46" s="16" cm="1">
        <f t="array" ref="I46">INDEX(asset_mu,1,I$3)+INDEX(asset_rets_norm,$A46,I$3)</f>
        <v>5.0494102341475545E-3</v>
      </c>
      <c r="J46" s="16" cm="1">
        <f t="array" ref="J46">INDEX(asset_mu,1,J$3)+INDEX(asset_rets_norm,$A46,J$3)</f>
        <v>2.1916891829936156E-3</v>
      </c>
      <c r="K46" s="16" cm="1">
        <f t="array" ref="K46">INDEX(asset_mu,1,K$3)+INDEX(asset_rets_norm,$A46,K$3)</f>
        <v>1.7061278239084701E-3</v>
      </c>
      <c r="L46" s="16" cm="1">
        <f t="array" ref="L46">INDEX(asset_mu,1,L$3)+INDEX(asset_rets_norm,$A46,L$3)</f>
        <v>-4.1416391576987299E-3</v>
      </c>
      <c r="M46" s="16" cm="1">
        <f t="array" ref="M46">INDEX(asset_mu,1,M$3)+INDEX(asset_rets_norm,$A46,M$3)</f>
        <v>3.536815875303345E-3</v>
      </c>
      <c r="N46" s="16" cm="1">
        <f t="array" ref="N46">INDEX(asset_mu,1,N$3)+INDEX(asset_rets_norm,$A46,N$3)</f>
        <v>-4.6124026613436099E-4</v>
      </c>
      <c r="O46" s="16" cm="1">
        <f t="array" ref="O46">INDEX(asset_mu,1,O$3)+INDEX(asset_rets_norm,$A46,O$3)</f>
        <v>1.1266826326713707E-3</v>
      </c>
      <c r="P46" s="16" cm="1">
        <f t="array" ref="P46">INDEX(asset_mu,1,P$3)+INDEX(asset_rets_norm,$A46,P$3)</f>
        <v>2.0489954951313106E-3</v>
      </c>
      <c r="Q46" s="16" cm="1">
        <f t="array" ref="Q46">INDEX(asset_mu,1,Q$3)+INDEX(asset_rets_norm,$A46,Q$3)</f>
        <v>2.6593989999402325E-3</v>
      </c>
      <c r="R46" s="16" cm="1">
        <f t="array" ref="R46">INDEX(asset_mu,1,R$3)+INDEX(asset_rets_norm,$A46,R$3)</f>
        <v>5.0175873765854737E-2</v>
      </c>
      <c r="S46" s="16" cm="1">
        <f t="array" ref="S46">INDEX(asset_mu,1,S$3)+INDEX(asset_rets_norm,$A46,S$3)</f>
        <v>7.2614834177197829E-2</v>
      </c>
      <c r="T46" s="16" cm="1">
        <f t="array" ref="T46">INDEX(asset_mu,1,T$3)+INDEX(asset_rets_norm,$A46,T$3)</f>
        <v>3.0264831410027504E-2</v>
      </c>
      <c r="U46" s="16" cm="1">
        <f t="array" ref="U46">INDEX(asset_mu,1,U$3)+INDEX(asset_rets_norm,$A46,U$3)</f>
        <v>5.7279064678691496E-2</v>
      </c>
      <c r="V46" s="16" cm="1">
        <f t="array" ref="V46">INDEX(asset_mu,1,V$3)+INDEX(asset_rets_norm,$A46,V$3)</f>
        <v>2.1135203729049901E-3</v>
      </c>
      <c r="W46" s="16" cm="1">
        <f t="array" ref="W46">INDEX(asset_mu,1,W$3)+INDEX(asset_rets_norm,$A46,W$3)</f>
        <v>1.8091731941196545E-3</v>
      </c>
      <c r="X46" s="16" cm="1">
        <f t="array" ref="X46">INDEX(asset_mu,1,X$3)+INDEX(asset_rets_norm,$A46,X$3)</f>
        <v>2.5383768438972643E-3</v>
      </c>
      <c r="Y46" s="16" cm="1">
        <f t="array" ref="Y46">INDEX(asset_mu,1,Y$3)+INDEX(asset_rets_norm,$A46,Y$3)</f>
        <v>1.1655188861378664E-3</v>
      </c>
      <c r="Z46" s="19">
        <v>41</v>
      </c>
      <c r="AA46" s="16" cm="1">
        <f t="array" ref="AA46">INDEX(fx_mu,1,AA$3)+INDEX(fx_rets_norm,$A46,AA$3)</f>
        <v>0</v>
      </c>
      <c r="AB46" s="16" cm="1">
        <f t="array" ref="AB46">INDEX(fx_mu,1,AB$3)+INDEX(fx_rets_norm,$A46,AB$3)</f>
        <v>-7.1423777857996217E-3</v>
      </c>
      <c r="AC46" s="16" cm="1">
        <f t="array" ref="AC46">INDEX(fx_mu,1,AC$3)+INDEX(fx_rets_norm,$A46,AC$3)</f>
        <v>2.5015381808148704E-2</v>
      </c>
      <c r="AD46" s="16" cm="1">
        <f t="array" ref="AD46">INDEX(fx_mu,1,AD$3)+INDEX(fx_rets_norm,$A46,AD$3)</f>
        <v>-1.428221799206765E-2</v>
      </c>
      <c r="AE46" s="19">
        <v>41</v>
      </c>
      <c r="AF46" s="18" cm="1">
        <f t="array" ref="AF46">(1+B46)*(1+INDEX(fx_rets,$AE46,INDEX(fx_ix,1,AF$3)))-1</f>
        <v>2.07338995317774E-3</v>
      </c>
      <c r="AG46" s="18" cm="1">
        <f t="array" ref="AG46">(1+C46)*(1+INDEX(fx_rets,$AE46,INDEX(fx_ix,1,AG$3)))-1</f>
        <v>5.8358306428729634E-4</v>
      </c>
      <c r="AH46" s="18" cm="1">
        <f t="array" ref="AH46">(1+D46)*(1+INDEX(fx_rets,$AE46,INDEX(fx_ix,1,AH$3)))-1</f>
        <v>-6.1034448077108561E-3</v>
      </c>
      <c r="AI46" s="18" cm="1">
        <f t="array" ref="AI46">(1+E46)*(1+INDEX(fx_rets,$AE46,INDEX(fx_ix,1,AI$3)))-1</f>
        <v>3.0012635555221046E-3</v>
      </c>
      <c r="AJ46" s="18" cm="1">
        <f t="array" ref="AJ46">(1+F46)*(1+INDEX(fx_rets,$AE46,INDEX(fx_ix,1,AJ$3)))-1</f>
        <v>-5.4692126788713491E-4</v>
      </c>
      <c r="AK46" s="18" cm="1">
        <f t="array" ref="AK46">(1+G46)*(1+INDEX(fx_rets,$AE46,INDEX(fx_ix,1,AK$3)))-1</f>
        <v>-5.0156627012973853E-3</v>
      </c>
      <c r="AL46" s="18" cm="1">
        <f t="array" ref="AL46">(1+H46)*(1+INDEX(fx_rets,$AE46,INDEX(fx_ix,1,AL$3)))-1</f>
        <v>-3.2601358530520708E-3</v>
      </c>
      <c r="AM46" s="18" cm="1">
        <f t="array" ref="AM46">(1+I46)*(1+INDEX(fx_rets,$AE46,INDEX(fx_ix,1,AM$3)))-1</f>
        <v>-2.1290323471397921E-3</v>
      </c>
      <c r="AN46" s="18" cm="1">
        <f t="array" ref="AN46">(1+J46)*(1+INDEX(fx_rets,$AE46,INDEX(fx_ix,1,AN$3)))-1</f>
        <v>2.7261896932859742E-2</v>
      </c>
      <c r="AO46" s="18" cm="1">
        <f t="array" ref="AO46">(1+K46)*(1+INDEX(fx_rets,$AE46,INDEX(fx_ix,1,AO$3)))-1</f>
        <v>2.6764189070985767E-2</v>
      </c>
      <c r="AP46" s="18" cm="1">
        <f t="array" ref="AP46">(1+L46)*(1+INDEX(fx_rets,$AE46,INDEX(fx_ix,1,AP$3)))-1</f>
        <v>2.0770137965608448E-2</v>
      </c>
      <c r="AQ46" s="18" cm="1">
        <f t="array" ref="AQ46">(1+M46)*(1+INDEX(fx_rets,$AE46,INDEX(fx_ix,1,AQ$3)))-1</f>
        <v>2.8640672482957763E-2</v>
      </c>
      <c r="AR46" s="18" cm="1">
        <f t="array" ref="AR46">(1+N46)*(1+INDEX(fx_rets,$AE46,INDEX(fx_ix,1,AR$3)))-1</f>
        <v>2.4542603440651733E-2</v>
      </c>
      <c r="AS46" s="18" cm="1">
        <f t="array" ref="AS46">(1+O46)*(1+INDEX(fx_rets,$AE46,INDEX(fx_ix,1,AS$3)))-1</f>
        <v>-1.3171626886363863E-2</v>
      </c>
      <c r="AT46" s="18" cm="1">
        <f t="array" ref="AT46">(1+P46)*(1+INDEX(fx_rets,$AE46,INDEX(fx_ix,1,AT$3)))-1</f>
        <v>-1.2262486697262598E-2</v>
      </c>
      <c r="AU46" s="18" cm="1">
        <f t="array" ref="AU46">(1+Q46)*(1+INDEX(fx_rets,$AE46,INDEX(fx_ix,1,AU$3)))-1</f>
        <v>-1.1660801108372532E-2</v>
      </c>
      <c r="AV46" s="18" cm="1">
        <f t="array" ref="AV46">(1+R46)*(1+INDEX(fx_rets,$AE46,INDEX(fx_ix,1,AV$3)))-1</f>
        <v>5.0175873765854639E-2</v>
      </c>
      <c r="AW46" s="18" cm="1">
        <f t="array" ref="AW46">(1+S46)*(1+INDEX(fx_rets,$AE46,INDEX(fx_ix,1,AW$3)))-1</f>
        <v>6.4953813812851369E-2</v>
      </c>
      <c r="AX46" s="18" cm="1">
        <f t="array" ref="AX46">(1+T46)*(1+INDEX(fx_rets,$AE46,INDEX(fx_ix,1,AX$3)))-1</f>
        <v>5.6037299531257245E-2</v>
      </c>
      <c r="AY46" s="18" cm="1">
        <f t="array" ref="AY46">(1+U46)*(1+INDEX(fx_rets,$AE46,INDEX(fx_ix,1,AY$3)))-1</f>
        <v>4.2178774598501168E-2</v>
      </c>
      <c r="AZ46" s="18" cm="1">
        <f t="array" ref="AZ46">(1+V46)*(1+INDEX(fx_rets,$AE46,INDEX(fx_ix,1,AZ$3)))-1</f>
        <v>2.11352037290502E-3</v>
      </c>
      <c r="BA46" s="18" cm="1">
        <f t="array" ref="BA46">(1+W46)*(1+INDEX(fx_rets,$AE46,INDEX(fx_ix,1,BA$3)))-1</f>
        <v>-5.3461263901123379E-3</v>
      </c>
      <c r="BB46" s="18" cm="1">
        <f t="array" ref="BB46">(1+X46)*(1+INDEX(fx_rets,$AE46,INDEX(fx_ix,1,BB$3)))-1</f>
        <v>2.7617257117969141E-2</v>
      </c>
      <c r="BC46" s="18" cm="1">
        <f t="array" ref="BC46">(1+Y46)*(1+INDEX(fx_rets,$AE46,INDEX(fx_ix,1,BC$3)))-1</f>
        <v>-1.31333453007354E-2</v>
      </c>
      <c r="BD46" s="19">
        <v>41</v>
      </c>
      <c r="BE46" s="16">
        <f t="shared" si="0"/>
        <v>0</v>
      </c>
      <c r="BF46" s="19">
        <v>41</v>
      </c>
      <c r="BG46" s="18">
        <f t="shared" si="1"/>
        <v>2.07338995317774E-3</v>
      </c>
      <c r="BH46" s="18">
        <f t="shared" si="2"/>
        <v>5.8358306428729634E-4</v>
      </c>
      <c r="BI46" s="18">
        <f t="shared" si="3"/>
        <v>-6.1034448077108561E-3</v>
      </c>
      <c r="BJ46" s="18">
        <f t="shared" si="4"/>
        <v>3.0012635555221046E-3</v>
      </c>
      <c r="BK46" s="18">
        <f t="shared" si="5"/>
        <v>-5.4692126788713491E-4</v>
      </c>
      <c r="BL46" s="18">
        <f t="shared" si="6"/>
        <v>-5.0156627012973853E-3</v>
      </c>
      <c r="BM46" s="18">
        <f t="shared" si="7"/>
        <v>-3.2601358530520708E-3</v>
      </c>
      <c r="BN46" s="18">
        <f t="shared" si="8"/>
        <v>-2.1290323471397921E-3</v>
      </c>
      <c r="BO46" s="18">
        <f t="shared" si="9"/>
        <v>2.7261896932859742E-2</v>
      </c>
      <c r="BP46" s="18">
        <f t="shared" si="10"/>
        <v>2.6764189070985767E-2</v>
      </c>
      <c r="BQ46" s="18">
        <f t="shared" si="11"/>
        <v>2.0770137965608448E-2</v>
      </c>
      <c r="BR46" s="18">
        <f t="shared" si="12"/>
        <v>2.8640672482957763E-2</v>
      </c>
      <c r="BS46" s="18">
        <f t="shared" si="13"/>
        <v>2.4542603440651733E-2</v>
      </c>
      <c r="BT46" s="18">
        <f t="shared" si="14"/>
        <v>-1.3171626886363863E-2</v>
      </c>
      <c r="BU46" s="18">
        <f t="shared" si="15"/>
        <v>-1.2262486697262598E-2</v>
      </c>
      <c r="BV46" s="18">
        <f t="shared" si="16"/>
        <v>-1.1660801108372532E-2</v>
      </c>
      <c r="BW46" s="18">
        <f t="shared" si="17"/>
        <v>5.0175873765854639E-2</v>
      </c>
      <c r="BX46" s="18">
        <f t="shared" si="18"/>
        <v>6.4953813812851369E-2</v>
      </c>
      <c r="BY46" s="18">
        <f t="shared" si="19"/>
        <v>5.6037299531257245E-2</v>
      </c>
      <c r="BZ46" s="18">
        <f t="shared" si="20"/>
        <v>4.2178774598501168E-2</v>
      </c>
      <c r="CA46" s="18">
        <f t="shared" si="21"/>
        <v>2.11352037290502E-3</v>
      </c>
      <c r="CB46" s="18">
        <f t="shared" si="22"/>
        <v>-5.3461263901123379E-3</v>
      </c>
      <c r="CC46" s="18">
        <f t="shared" si="23"/>
        <v>2.7617257117969141E-2</v>
      </c>
      <c r="CD46" s="18">
        <f t="shared" si="24"/>
        <v>-1.31333453007354E-2</v>
      </c>
      <c r="CE46" s="19">
        <v>41</v>
      </c>
      <c r="CF46" s="18">
        <f t="shared" ref="CF46:CL55" si="29">SUMPRODUCT(INDEX(port_wts,CF$3,),$BG46:$CD46)</f>
        <v>5.8358306428729634E-4</v>
      </c>
      <c r="CG46" s="18">
        <f t="shared" si="29"/>
        <v>5.8358306428729634E-4</v>
      </c>
      <c r="CH46" s="18">
        <f t="shared" si="29"/>
        <v>5.8358306428729634E-4</v>
      </c>
      <c r="CI46" s="18">
        <f t="shared" si="29"/>
        <v>0</v>
      </c>
      <c r="CJ46" s="18">
        <f t="shared" si="29"/>
        <v>0</v>
      </c>
      <c r="CK46" s="24">
        <f t="shared" si="29"/>
        <v>5.8358306428729634E-4</v>
      </c>
      <c r="CL46" s="24">
        <f t="shared" si="29"/>
        <v>0</v>
      </c>
    </row>
    <row r="47" spans="1:90" x14ac:dyDescent="0.2">
      <c r="A47" s="19">
        <v>42</v>
      </c>
      <c r="B47" s="16" cm="1">
        <f t="array" ref="B47">INDEX(asset_mu,1,B$3)+INDEX(asset_rets_norm,$A47,B$3)</f>
        <v>2.0782911424989279E-3</v>
      </c>
      <c r="C47" s="16" cm="1">
        <f t="array" ref="C47">INDEX(asset_mu,1,C$3)+INDEX(asset_rets_norm,$A47,C$3)</f>
        <v>5.0664881547568498E-3</v>
      </c>
      <c r="D47" s="16" cm="1">
        <f t="array" ref="D47">INDEX(asset_mu,1,D$3)+INDEX(asset_rets_norm,$A47,D$3)</f>
        <v>9.8240317228012446E-3</v>
      </c>
      <c r="E47" s="16" cm="1">
        <f t="array" ref="E47">INDEX(asset_mu,1,E$3)+INDEX(asset_rets_norm,$A47,E$3)</f>
        <v>4.0498955535129347E-3</v>
      </c>
      <c r="F47" s="16" cm="1">
        <f t="array" ref="F47">INDEX(asset_mu,1,F$3)+INDEX(asset_rets_norm,$A47,F$3)</f>
        <v>7.2065429498706247E-3</v>
      </c>
      <c r="G47" s="16" cm="1">
        <f t="array" ref="G47">INDEX(asset_mu,1,G$3)+INDEX(asset_rets_norm,$A47,G$3)</f>
        <v>2.0587166943233622E-3</v>
      </c>
      <c r="H47" s="16" cm="1">
        <f t="array" ref="H47">INDEX(asset_mu,1,H$3)+INDEX(asset_rets_norm,$A47,H$3)</f>
        <v>3.2807535749568499E-3</v>
      </c>
      <c r="I47" s="16" cm="1">
        <f t="array" ref="I47">INDEX(asset_mu,1,I$3)+INDEX(asset_rets_norm,$A47,I$3)</f>
        <v>3.3538360341397893E-3</v>
      </c>
      <c r="J47" s="16" cm="1">
        <f t="array" ref="J47">INDEX(asset_mu,1,J$3)+INDEX(asset_rets_norm,$A47,J$3)</f>
        <v>2.7326562634595306E-3</v>
      </c>
      <c r="K47" s="16" cm="1">
        <f t="array" ref="K47">INDEX(asset_mu,1,K$3)+INDEX(asset_rets_norm,$A47,K$3)</f>
        <v>7.9866528678952664E-3</v>
      </c>
      <c r="L47" s="16" cm="1">
        <f t="array" ref="L47">INDEX(asset_mu,1,L$3)+INDEX(asset_rets_norm,$A47,L$3)</f>
        <v>1.4660923386581414E-2</v>
      </c>
      <c r="M47" s="16" cm="1">
        <f t="array" ref="M47">INDEX(asset_mu,1,M$3)+INDEX(asset_rets_norm,$A47,M$3)</f>
        <v>6.658567491036038E-3</v>
      </c>
      <c r="N47" s="16" cm="1">
        <f t="array" ref="N47">INDEX(asset_mu,1,N$3)+INDEX(asset_rets_norm,$A47,N$3)</f>
        <v>1.1800797073620811E-2</v>
      </c>
      <c r="O47" s="16" cm="1">
        <f t="array" ref="O47">INDEX(asset_mu,1,O$3)+INDEX(asset_rets_norm,$A47,O$3)</f>
        <v>1.0206543555425706E-3</v>
      </c>
      <c r="P47" s="16" cm="1">
        <f t="array" ref="P47">INDEX(asset_mu,1,P$3)+INDEX(asset_rets_norm,$A47,P$3)</f>
        <v>1.5967438965401191E-3</v>
      </c>
      <c r="Q47" s="16" cm="1">
        <f t="array" ref="Q47">INDEX(asset_mu,1,Q$3)+INDEX(asset_rets_norm,$A47,Q$3)</f>
        <v>1.3893668025038552E-3</v>
      </c>
      <c r="R47" s="16" cm="1">
        <f t="array" ref="R47">INDEX(asset_mu,1,R$3)+INDEX(asset_rets_norm,$A47,R$3)</f>
        <v>-2.281528326371797E-2</v>
      </c>
      <c r="S47" s="16" cm="1">
        <f t="array" ref="S47">INDEX(asset_mu,1,S$3)+INDEX(asset_rets_norm,$A47,S$3)</f>
        <v>2.6083449330980168E-2</v>
      </c>
      <c r="T47" s="16" cm="1">
        <f t="array" ref="T47">INDEX(asset_mu,1,T$3)+INDEX(asset_rets_norm,$A47,T$3)</f>
        <v>-2.3954776322761939E-2</v>
      </c>
      <c r="U47" s="16" cm="1">
        <f t="array" ref="U47">INDEX(asset_mu,1,U$3)+INDEX(asset_rets_norm,$A47,U$3)</f>
        <v>1.5470048584497088E-2</v>
      </c>
      <c r="V47" s="16" cm="1">
        <f t="array" ref="V47">INDEX(asset_mu,1,V$3)+INDEX(asset_rets_norm,$A47,V$3)</f>
        <v>2.114978706238323E-3</v>
      </c>
      <c r="W47" s="16" cm="1">
        <f t="array" ref="W47">INDEX(asset_mu,1,W$3)+INDEX(asset_rets_norm,$A47,W$3)</f>
        <v>1.7437565274529879E-3</v>
      </c>
      <c r="X47" s="16" cm="1">
        <f t="array" ref="X47">INDEX(asset_mu,1,X$3)+INDEX(asset_rets_norm,$A47,X$3)</f>
        <v>2.556043510563931E-3</v>
      </c>
      <c r="Y47" s="16" cm="1">
        <f t="array" ref="Y47">INDEX(asset_mu,1,Y$3)+INDEX(asset_rets_norm,$A47,Y$3)</f>
        <v>1.0468522194711997E-3</v>
      </c>
      <c r="Z47" s="19">
        <v>42</v>
      </c>
      <c r="AA47" s="16" cm="1">
        <f t="array" ref="AA47">INDEX(fx_mu,1,AA$3)+INDEX(fx_rets_norm,$A47,AA$3)</f>
        <v>0</v>
      </c>
      <c r="AB47" s="16" cm="1">
        <f t="array" ref="AB47">INDEX(fx_mu,1,AB$3)+INDEX(fx_rets_norm,$A47,AB$3)</f>
        <v>-4.0837027393585294E-2</v>
      </c>
      <c r="AC47" s="16" cm="1">
        <f t="array" ref="AC47">INDEX(fx_mu,1,AC$3)+INDEX(fx_rets_norm,$A47,AC$3)</f>
        <v>-3.9082805491974695E-2</v>
      </c>
      <c r="AD47" s="16" cm="1">
        <f t="array" ref="AD47">INDEX(fx_mu,1,AD$3)+INDEX(fx_rets_norm,$A47,AD$3)</f>
        <v>-5.5588614527947531E-4</v>
      </c>
      <c r="AE47" s="19">
        <v>42</v>
      </c>
      <c r="AF47" s="18" cm="1">
        <f t="array" ref="AF47">(1+B47)*(1+INDEX(fx_rets,$AE47,INDEX(fx_ix,1,AF$3)))-1</f>
        <v>2.0782911424990225E-3</v>
      </c>
      <c r="AG47" s="18" cm="1">
        <f t="array" ref="AG47">(1+C47)*(1+INDEX(fx_rets,$AE47,INDEX(fx_ix,1,AG$3)))-1</f>
        <v>5.0664881547568541E-3</v>
      </c>
      <c r="AH47" s="18" cm="1">
        <f t="array" ref="AH47">(1+D47)*(1+INDEX(fx_rets,$AE47,INDEX(fx_ix,1,AH$3)))-1</f>
        <v>9.8240317228013296E-3</v>
      </c>
      <c r="AI47" s="18" cm="1">
        <f t="array" ref="AI47">(1+E47)*(1+INDEX(fx_rets,$AE47,INDEX(fx_ix,1,AI$3)))-1</f>
        <v>4.0498955535128722E-3</v>
      </c>
      <c r="AJ47" s="18" cm="1">
        <f t="array" ref="AJ47">(1+F47)*(1+INDEX(fx_rets,$AE47,INDEX(fx_ix,1,AJ$3)))-1</f>
        <v>7.2065429498706646E-3</v>
      </c>
      <c r="AK47" s="18" cm="1">
        <f t="array" ref="AK47">(1+G47)*(1+INDEX(fx_rets,$AE47,INDEX(fx_ix,1,AK$3)))-1</f>
        <v>-3.8862382569303633E-2</v>
      </c>
      <c r="AL47" s="18" cm="1">
        <f t="array" ref="AL47">(1+H47)*(1+INDEX(fx_rets,$AE47,INDEX(fx_ix,1,AL$3)))-1</f>
        <v>-3.7690250042240581E-2</v>
      </c>
      <c r="AM47" s="18" cm="1">
        <f t="array" ref="AM47">(1+I47)*(1+INDEX(fx_rets,$AE47,INDEX(fx_ix,1,AM$3)))-1</f>
        <v>-3.7620152053445155E-2</v>
      </c>
      <c r="AN47" s="18" cm="1">
        <f t="array" ref="AN47">(1+J47)*(1+INDEX(fx_rets,$AE47,INDEX(fx_ix,1,AN$3)))-1</f>
        <v>-3.6456949101736469E-2</v>
      </c>
      <c r="AO47" s="18" cm="1">
        <f t="array" ref="AO47">(1+K47)*(1+INDEX(fx_rets,$AE47,INDEX(fx_ix,1,AO$3)))-1</f>
        <v>-3.1408293424647238E-2</v>
      </c>
      <c r="AP47" s="18" cm="1">
        <f t="array" ref="AP47">(1+L47)*(1+INDEX(fx_rets,$AE47,INDEX(fx_ix,1,AP$3)))-1</f>
        <v>-2.499487212244389E-2</v>
      </c>
      <c r="AQ47" s="18" cm="1">
        <f t="array" ref="AQ47">(1+M47)*(1+INDEX(fx_rets,$AE47,INDEX(fx_ix,1,AQ$3)))-1</f>
        <v>-3.2684473499046129E-2</v>
      </c>
      <c r="AR47" s="18" cm="1">
        <f t="array" ref="AR47">(1+N47)*(1+INDEX(fx_rets,$AE47,INDEX(fx_ix,1,AR$3)))-1</f>
        <v>-2.7743216675032434E-2</v>
      </c>
      <c r="AS47" s="18" cm="1">
        <f t="array" ref="AS47">(1+O47)*(1+INDEX(fx_rets,$AE47,INDEX(fx_ix,1,AS$3)))-1</f>
        <v>4.642008426478661E-4</v>
      </c>
      <c r="AT47" s="18" cm="1">
        <f t="array" ref="AT47">(1+P47)*(1+INDEX(fx_rets,$AE47,INDEX(fx_ix,1,AT$3)))-1</f>
        <v>1.039970143450919E-3</v>
      </c>
      <c r="AU47" s="18" cm="1">
        <f t="array" ref="AU47">(1+Q47)*(1+INDEX(fx_rets,$AE47,INDEX(fx_ix,1,AU$3)))-1</f>
        <v>8.3270832746817902E-4</v>
      </c>
      <c r="AV47" s="18" cm="1">
        <f t="array" ref="AV47">(1+R47)*(1+INDEX(fx_rets,$AE47,INDEX(fx_ix,1,AV$3)))-1</f>
        <v>-2.2815283263717956E-2</v>
      </c>
      <c r="AW47" s="18" cm="1">
        <f t="array" ref="AW47">(1+S47)*(1+INDEX(fx_rets,$AE47,INDEX(fx_ix,1,AW$3)))-1</f>
        <v>-1.5818748597453469E-2</v>
      </c>
      <c r="AX47" s="18" cm="1">
        <f t="array" ref="AX47">(1+T47)*(1+INDEX(fx_rets,$AE47,INDEX(fx_ix,1,AX$3)))-1</f>
        <v>-6.2101361951110379E-2</v>
      </c>
      <c r="AY47" s="18" cm="1">
        <f t="array" ref="AY47">(1+U47)*(1+INDEX(fx_rets,$AE47,INDEX(fx_ix,1,AY$3)))-1</f>
        <v>1.4905562853542831E-2</v>
      </c>
      <c r="AZ47" s="18" cm="1">
        <f t="array" ref="AZ47">(1+V47)*(1+INDEX(fx_rets,$AE47,INDEX(fx_ix,1,AZ$3)))-1</f>
        <v>2.1149787062382241E-3</v>
      </c>
      <c r="BA47" s="18" cm="1">
        <f t="array" ref="BA47">(1+W47)*(1+INDEX(fx_rets,$AE47,INDEX(fx_ix,1,BA$3)))-1</f>
        <v>-3.9164480699211635E-2</v>
      </c>
      <c r="BB47" s="18" cm="1">
        <f t="array" ref="BB47">(1+X47)*(1+INDEX(fx_rets,$AE47,INDEX(fx_ix,1,BB$3)))-1</f>
        <v>-3.6626659332763323E-2</v>
      </c>
      <c r="BC47" s="18" cm="1">
        <f t="array" ref="BC47">(1+Y47)*(1+INDEX(fx_rets,$AE47,INDEX(fx_ix,1,BC$3)))-1</f>
        <v>4.903841435466294E-4</v>
      </c>
      <c r="BD47" s="19">
        <v>42</v>
      </c>
      <c r="BE47" s="16">
        <f t="shared" si="0"/>
        <v>0</v>
      </c>
      <c r="BF47" s="19">
        <v>42</v>
      </c>
      <c r="BG47" s="18">
        <f t="shared" si="1"/>
        <v>2.0782911424990225E-3</v>
      </c>
      <c r="BH47" s="18">
        <f t="shared" si="2"/>
        <v>5.0664881547568541E-3</v>
      </c>
      <c r="BI47" s="18">
        <f t="shared" si="3"/>
        <v>9.8240317228013296E-3</v>
      </c>
      <c r="BJ47" s="18">
        <f t="shared" si="4"/>
        <v>4.0498955535128722E-3</v>
      </c>
      <c r="BK47" s="18">
        <f t="shared" si="5"/>
        <v>7.2065429498706646E-3</v>
      </c>
      <c r="BL47" s="18">
        <f t="shared" si="6"/>
        <v>-3.8862382569303633E-2</v>
      </c>
      <c r="BM47" s="18">
        <f t="shared" si="7"/>
        <v>-3.7690250042240581E-2</v>
      </c>
      <c r="BN47" s="18">
        <f t="shared" si="8"/>
        <v>-3.7620152053445155E-2</v>
      </c>
      <c r="BO47" s="18">
        <f t="shared" si="9"/>
        <v>-3.6456949101736469E-2</v>
      </c>
      <c r="BP47" s="18">
        <f t="shared" si="10"/>
        <v>-3.1408293424647238E-2</v>
      </c>
      <c r="BQ47" s="18">
        <f t="shared" si="11"/>
        <v>-2.499487212244389E-2</v>
      </c>
      <c r="BR47" s="18">
        <f t="shared" si="12"/>
        <v>-3.2684473499046129E-2</v>
      </c>
      <c r="BS47" s="18">
        <f t="shared" si="13"/>
        <v>-2.7743216675032434E-2</v>
      </c>
      <c r="BT47" s="18">
        <f t="shared" si="14"/>
        <v>4.642008426478661E-4</v>
      </c>
      <c r="BU47" s="18">
        <f t="shared" si="15"/>
        <v>1.039970143450919E-3</v>
      </c>
      <c r="BV47" s="18">
        <f t="shared" si="16"/>
        <v>8.3270832746817902E-4</v>
      </c>
      <c r="BW47" s="18">
        <f t="shared" si="17"/>
        <v>-2.2815283263717956E-2</v>
      </c>
      <c r="BX47" s="18">
        <f t="shared" si="18"/>
        <v>-1.5818748597453469E-2</v>
      </c>
      <c r="BY47" s="18">
        <f t="shared" si="19"/>
        <v>-6.2101361951110379E-2</v>
      </c>
      <c r="BZ47" s="18">
        <f t="shared" si="20"/>
        <v>1.4905562853542831E-2</v>
      </c>
      <c r="CA47" s="18">
        <f t="shared" si="21"/>
        <v>2.1149787062382241E-3</v>
      </c>
      <c r="CB47" s="18">
        <f t="shared" si="22"/>
        <v>-3.9164480699211635E-2</v>
      </c>
      <c r="CC47" s="18">
        <f t="shared" si="23"/>
        <v>-3.6626659332763323E-2</v>
      </c>
      <c r="CD47" s="18">
        <f t="shared" si="24"/>
        <v>4.903841435466294E-4</v>
      </c>
      <c r="CE47" s="19">
        <v>42</v>
      </c>
      <c r="CF47" s="18">
        <f t="shared" si="29"/>
        <v>5.0664881547568541E-3</v>
      </c>
      <c r="CG47" s="18">
        <f t="shared" si="29"/>
        <v>5.0664881547568541E-3</v>
      </c>
      <c r="CH47" s="18">
        <f t="shared" si="29"/>
        <v>5.0664881547568541E-3</v>
      </c>
      <c r="CI47" s="18">
        <f t="shared" si="29"/>
        <v>0</v>
      </c>
      <c r="CJ47" s="18">
        <f t="shared" si="29"/>
        <v>0</v>
      </c>
      <c r="CK47" s="24">
        <f t="shared" si="29"/>
        <v>5.0664881547568541E-3</v>
      </c>
      <c r="CL47" s="24">
        <f t="shared" si="29"/>
        <v>0</v>
      </c>
    </row>
    <row r="48" spans="1:90" x14ac:dyDescent="0.2">
      <c r="A48" s="19">
        <v>43</v>
      </c>
      <c r="B48" s="16" cm="1">
        <f t="array" ref="B48">INDEX(asset_mu,1,B$3)+INDEX(asset_rets_norm,$A48,B$3)</f>
        <v>2.3823562089456849E-3</v>
      </c>
      <c r="C48" s="16" cm="1">
        <f t="array" ref="C48">INDEX(asset_mu,1,C$3)+INDEX(asset_rets_norm,$A48,C$3)</f>
        <v>3.1979980993834768E-3</v>
      </c>
      <c r="D48" s="16" cm="1">
        <f t="array" ref="D48">INDEX(asset_mu,1,D$3)+INDEX(asset_rets_norm,$A48,D$3)</f>
        <v>3.0874565882061098E-3</v>
      </c>
      <c r="E48" s="16" cm="1">
        <f t="array" ref="E48">INDEX(asset_mu,1,E$3)+INDEX(asset_rets_norm,$A48,E$3)</f>
        <v>3.7194193359853592E-3</v>
      </c>
      <c r="F48" s="16" cm="1">
        <f t="array" ref="F48">INDEX(asset_mu,1,F$3)+INDEX(asset_rets_norm,$A48,F$3)</f>
        <v>3.2057891071712468E-3</v>
      </c>
      <c r="G48" s="16" cm="1">
        <f t="array" ref="G48">INDEX(asset_mu,1,G$3)+INDEX(asset_rets_norm,$A48,G$3)</f>
        <v>1.6215801070105481E-3</v>
      </c>
      <c r="H48" s="16" cm="1">
        <f t="array" ref="H48">INDEX(asset_mu,1,H$3)+INDEX(asset_rets_norm,$A48,H$3)</f>
        <v>2.0322580693040919E-3</v>
      </c>
      <c r="I48" s="16" cm="1">
        <f t="array" ref="I48">INDEX(asset_mu,1,I$3)+INDEX(asset_rets_norm,$A48,I$3)</f>
        <v>-5.2391749967635286E-4</v>
      </c>
      <c r="J48" s="16" cm="1">
        <f t="array" ref="J48">INDEX(asset_mu,1,J$3)+INDEX(asset_rets_norm,$A48,J$3)</f>
        <v>2.2569806394007173E-3</v>
      </c>
      <c r="K48" s="16" cm="1">
        <f t="array" ref="K48">INDEX(asset_mu,1,K$3)+INDEX(asset_rets_norm,$A48,K$3)</f>
        <v>2.2007553157703799E-3</v>
      </c>
      <c r="L48" s="16" cm="1">
        <f t="array" ref="L48">INDEX(asset_mu,1,L$3)+INDEX(asset_rets_norm,$A48,L$3)</f>
        <v>1.8936049361083403E-4</v>
      </c>
      <c r="M48" s="16" cm="1">
        <f t="array" ref="M48">INDEX(asset_mu,1,M$3)+INDEX(asset_rets_norm,$A48,M$3)</f>
        <v>2.7757273662061708E-3</v>
      </c>
      <c r="N48" s="16" cm="1">
        <f t="array" ref="N48">INDEX(asset_mu,1,N$3)+INDEX(asset_rets_norm,$A48,N$3)</f>
        <v>-2.4473788690193045E-4</v>
      </c>
      <c r="O48" s="16" cm="1">
        <f t="array" ref="O48">INDEX(asset_mu,1,O$3)+INDEX(asset_rets_norm,$A48,O$3)</f>
        <v>1.1941624540560347E-3</v>
      </c>
      <c r="P48" s="16" cm="1">
        <f t="array" ref="P48">INDEX(asset_mu,1,P$3)+INDEX(asset_rets_norm,$A48,P$3)</f>
        <v>2.7893750576831067E-3</v>
      </c>
      <c r="Q48" s="16" cm="1">
        <f t="array" ref="Q48">INDEX(asset_mu,1,Q$3)+INDEX(asset_rets_norm,$A48,Q$3)</f>
        <v>5.2026556855999219E-3</v>
      </c>
      <c r="R48" s="16" cm="1">
        <f t="array" ref="R48">INDEX(asset_mu,1,R$3)+INDEX(asset_rets_norm,$A48,R$3)</f>
        <v>2.7514072996813622E-3</v>
      </c>
      <c r="S48" s="16" cm="1">
        <f t="array" ref="S48">INDEX(asset_mu,1,S$3)+INDEX(asset_rets_norm,$A48,S$3)</f>
        <v>-2.3372991119479436E-2</v>
      </c>
      <c r="T48" s="16" cm="1">
        <f t="array" ref="T48">INDEX(asset_mu,1,T$3)+INDEX(asset_rets_norm,$A48,T$3)</f>
        <v>2.8735103286502806E-2</v>
      </c>
      <c r="U48" s="16" cm="1">
        <f t="array" ref="U48">INDEX(asset_mu,1,U$3)+INDEX(asset_rets_norm,$A48,U$3)</f>
        <v>1.0006877284489136E-2</v>
      </c>
      <c r="V48" s="16" cm="1">
        <f t="array" ref="V48">INDEX(asset_mu,1,V$3)+INDEX(asset_rets_norm,$A48,V$3)</f>
        <v>2.1176870395716568E-3</v>
      </c>
      <c r="W48" s="16" cm="1">
        <f t="array" ref="W48">INDEX(asset_mu,1,W$3)+INDEX(asset_rets_norm,$A48,W$3)</f>
        <v>1.7029231941196544E-3</v>
      </c>
      <c r="X48" s="16" cm="1">
        <f t="array" ref="X48">INDEX(asset_mu,1,X$3)+INDEX(asset_rets_norm,$A48,X$3)</f>
        <v>2.5513768438972643E-3</v>
      </c>
      <c r="Y48" s="16" cm="1">
        <f t="array" ref="Y48">INDEX(asset_mu,1,Y$3)+INDEX(asset_rets_norm,$A48,Y$3)</f>
        <v>1.0721022194711998E-3</v>
      </c>
      <c r="Z48" s="19">
        <v>43</v>
      </c>
      <c r="AA48" s="16" cm="1">
        <f t="array" ref="AA48">INDEX(fx_mu,1,AA$3)+INDEX(fx_rets_norm,$A48,AA$3)</f>
        <v>0</v>
      </c>
      <c r="AB48" s="16" cm="1">
        <f t="array" ref="AB48">INDEX(fx_mu,1,AB$3)+INDEX(fx_rets_norm,$A48,AB$3)</f>
        <v>4.6369376522134693E-2</v>
      </c>
      <c r="AC48" s="16" cm="1">
        <f t="array" ref="AC48">INDEX(fx_mu,1,AC$3)+INDEX(fx_rets_norm,$A48,AC$3)</f>
        <v>3.6555293944212905E-2</v>
      </c>
      <c r="AD48" s="16" cm="1">
        <f t="array" ref="AD48">INDEX(fx_mu,1,AD$3)+INDEX(fx_rets_norm,$A48,AD$3)</f>
        <v>9.888730890682193E-3</v>
      </c>
      <c r="AE48" s="19">
        <v>43</v>
      </c>
      <c r="AF48" s="18" cm="1">
        <f t="array" ref="AF48">(1+B48)*(1+INDEX(fx_rets,$AE48,INDEX(fx_ix,1,AF$3)))-1</f>
        <v>2.3823562089457795E-3</v>
      </c>
      <c r="AG48" s="18" cm="1">
        <f t="array" ref="AG48">(1+C48)*(1+INDEX(fx_rets,$AE48,INDEX(fx_ix,1,AG$3)))-1</f>
        <v>3.1979980993834811E-3</v>
      </c>
      <c r="AH48" s="18" cm="1">
        <f t="array" ref="AH48">(1+D48)*(1+INDEX(fx_rets,$AE48,INDEX(fx_ix,1,AH$3)))-1</f>
        <v>3.0874565882061944E-3</v>
      </c>
      <c r="AI48" s="18" cm="1">
        <f t="array" ref="AI48">(1+E48)*(1+INDEX(fx_rets,$AE48,INDEX(fx_ix,1,AI$3)))-1</f>
        <v>3.7194193359852967E-3</v>
      </c>
      <c r="AJ48" s="18" cm="1">
        <f t="array" ref="AJ48">(1+F48)*(1+INDEX(fx_rets,$AE48,INDEX(fx_ix,1,AJ$3)))-1</f>
        <v>3.2057891071712863E-3</v>
      </c>
      <c r="AK48" s="18" cm="1">
        <f t="array" ref="AK48">(1+G48)*(1+INDEX(fx_rets,$AE48,INDEX(fx_ix,1,AK$3)))-1</f>
        <v>4.8066148287688071E-2</v>
      </c>
      <c r="AL48" s="18" cm="1">
        <f t="array" ref="AL48">(1+H48)*(1+INDEX(fx_rets,$AE48,INDEX(fx_ix,1,AL$3)))-1</f>
        <v>4.8495869131044644E-2</v>
      </c>
      <c r="AM48" s="18" cm="1">
        <f t="array" ref="AM48">(1+I48)*(1+INDEX(fx_rets,$AE48,INDEX(fx_ix,1,AM$3)))-1</f>
        <v>4.5821165294649191E-2</v>
      </c>
      <c r="AN48" s="18" cm="1">
        <f t="array" ref="AN48">(1+J48)*(1+INDEX(fx_rets,$AE48,INDEX(fx_ix,1,AN$3)))-1</f>
        <v>3.8894779174313054E-2</v>
      </c>
      <c r="AO48" s="18" cm="1">
        <f t="array" ref="AO48">(1+K48)*(1+INDEX(fx_rets,$AE48,INDEX(fx_ix,1,AO$3)))-1</f>
        <v>3.8836498517450524E-2</v>
      </c>
      <c r="AP48" s="18" cm="1">
        <f t="array" ref="AP48">(1+L48)*(1+INDEX(fx_rets,$AE48,INDEX(fx_ix,1,AP$3)))-1</f>
        <v>3.6751576566328881E-2</v>
      </c>
      <c r="AQ48" s="18" cm="1">
        <f t="array" ref="AQ48">(1+M48)*(1+INDEX(fx_rets,$AE48,INDEX(fx_ix,1,AQ$3)))-1</f>
        <v>3.9432488840199564E-2</v>
      </c>
      <c r="AR48" s="18" cm="1">
        <f t="array" ref="AR48">(1+N48)*(1+INDEX(fx_rets,$AE48,INDEX(fx_ix,1,AR$3)))-1</f>
        <v>3.6301609591915973E-2</v>
      </c>
      <c r="AS48" s="18" cm="1">
        <f t="array" ref="AS48">(1+O48)*(1+INDEX(fx_rets,$AE48,INDEX(fx_ix,1,AS$3)))-1</f>
        <v>1.1094702095886033E-2</v>
      </c>
      <c r="AT48" s="18" cm="1">
        <f t="array" ref="AT48">(1+P48)*(1+INDEX(fx_rets,$AE48,INDEX(fx_ix,1,AT$3)))-1</f>
        <v>1.2705689327663805E-2</v>
      </c>
      <c r="AU48" s="18" cm="1">
        <f t="array" ref="AU48">(1+Q48)*(1+INDEX(fx_rets,$AE48,INDEX(fx_ix,1,AU$3)))-1</f>
        <v>1.5142834238273783E-2</v>
      </c>
      <c r="AV48" s="18" cm="1">
        <f t="array" ref="AV48">(1+R48)*(1+INDEX(fx_rets,$AE48,INDEX(fx_ix,1,AV$3)))-1</f>
        <v>2.7514072996812633E-3</v>
      </c>
      <c r="AW48" s="18" cm="1">
        <f t="array" ref="AW48">(1+S48)*(1+INDEX(fx_rets,$AE48,INDEX(fx_ix,1,AW$3)))-1</f>
        <v>2.191259437698756E-2</v>
      </c>
      <c r="AX48" s="18" cm="1">
        <f t="array" ref="AX48">(1+T48)*(1+INDEX(fx_rets,$AE48,INDEX(fx_ix,1,AX$3)))-1</f>
        <v>6.6340817377871231E-2</v>
      </c>
      <c r="AY48" s="18" cm="1">
        <f t="array" ref="AY48">(1+U48)*(1+INDEX(fx_rets,$AE48,INDEX(fx_ix,1,AY$3)))-1</f>
        <v>1.9994563491693818E-2</v>
      </c>
      <c r="AZ48" s="18" cm="1">
        <f t="array" ref="AZ48">(1+V48)*(1+INDEX(fx_rets,$AE48,INDEX(fx_ix,1,AZ$3)))-1</f>
        <v>2.117687039571603E-3</v>
      </c>
      <c r="BA48" s="18" cm="1">
        <f t="array" ref="BA48">(1+W48)*(1+INDEX(fx_rets,$AE48,INDEX(fx_ix,1,BA$3)))-1</f>
        <v>4.8151263203030759E-2</v>
      </c>
      <c r="BB48" s="18" cm="1">
        <f t="array" ref="BB48">(1+X48)*(1+INDEX(fx_rets,$AE48,INDEX(fx_ix,1,BB$3)))-1</f>
        <v>3.9199937118601147E-2</v>
      </c>
      <c r="BC48" s="18" cm="1">
        <f t="array" ref="BC48">(1+Y48)*(1+INDEX(fx_rets,$AE48,INDEX(fx_ix,1,BC$3)))-1</f>
        <v>1.0971434840489014E-2</v>
      </c>
      <c r="BD48" s="19">
        <v>43</v>
      </c>
      <c r="BE48" s="16">
        <f t="shared" si="0"/>
        <v>0</v>
      </c>
      <c r="BF48" s="19">
        <v>43</v>
      </c>
      <c r="BG48" s="18">
        <f t="shared" si="1"/>
        <v>2.3823562089457795E-3</v>
      </c>
      <c r="BH48" s="18">
        <f t="shared" si="2"/>
        <v>3.1979980993834811E-3</v>
      </c>
      <c r="BI48" s="18">
        <f t="shared" si="3"/>
        <v>3.0874565882061944E-3</v>
      </c>
      <c r="BJ48" s="18">
        <f t="shared" si="4"/>
        <v>3.7194193359852967E-3</v>
      </c>
      <c r="BK48" s="18">
        <f t="shared" si="5"/>
        <v>3.2057891071712863E-3</v>
      </c>
      <c r="BL48" s="18">
        <f t="shared" si="6"/>
        <v>4.8066148287688071E-2</v>
      </c>
      <c r="BM48" s="18">
        <f t="shared" si="7"/>
        <v>4.8495869131044644E-2</v>
      </c>
      <c r="BN48" s="18">
        <f t="shared" si="8"/>
        <v>4.5821165294649191E-2</v>
      </c>
      <c r="BO48" s="18">
        <f t="shared" si="9"/>
        <v>3.8894779174313054E-2</v>
      </c>
      <c r="BP48" s="18">
        <f t="shared" si="10"/>
        <v>3.8836498517450524E-2</v>
      </c>
      <c r="BQ48" s="18">
        <f t="shared" si="11"/>
        <v>3.6751576566328881E-2</v>
      </c>
      <c r="BR48" s="18">
        <f t="shared" si="12"/>
        <v>3.9432488840199564E-2</v>
      </c>
      <c r="BS48" s="18">
        <f t="shared" si="13"/>
        <v>3.6301609591915973E-2</v>
      </c>
      <c r="BT48" s="18">
        <f t="shared" si="14"/>
        <v>1.1094702095886033E-2</v>
      </c>
      <c r="BU48" s="18">
        <f t="shared" si="15"/>
        <v>1.2705689327663805E-2</v>
      </c>
      <c r="BV48" s="18">
        <f t="shared" si="16"/>
        <v>1.5142834238273783E-2</v>
      </c>
      <c r="BW48" s="18">
        <f t="shared" si="17"/>
        <v>2.7514072996812633E-3</v>
      </c>
      <c r="BX48" s="18">
        <f t="shared" si="18"/>
        <v>2.191259437698756E-2</v>
      </c>
      <c r="BY48" s="18">
        <f t="shared" si="19"/>
        <v>6.6340817377871231E-2</v>
      </c>
      <c r="BZ48" s="18">
        <f t="shared" si="20"/>
        <v>1.9994563491693818E-2</v>
      </c>
      <c r="CA48" s="18">
        <f t="shared" si="21"/>
        <v>2.117687039571603E-3</v>
      </c>
      <c r="CB48" s="18">
        <f t="shared" si="22"/>
        <v>4.8151263203030759E-2</v>
      </c>
      <c r="CC48" s="18">
        <f t="shared" si="23"/>
        <v>3.9199937118601147E-2</v>
      </c>
      <c r="CD48" s="18">
        <f t="shared" si="24"/>
        <v>1.0971434840489014E-2</v>
      </c>
      <c r="CE48" s="19">
        <v>43</v>
      </c>
      <c r="CF48" s="18">
        <f t="shared" si="29"/>
        <v>3.1979980993834811E-3</v>
      </c>
      <c r="CG48" s="18">
        <f t="shared" si="29"/>
        <v>3.1979980993834811E-3</v>
      </c>
      <c r="CH48" s="18">
        <f t="shared" si="29"/>
        <v>3.1979980993834811E-3</v>
      </c>
      <c r="CI48" s="18">
        <f t="shared" si="29"/>
        <v>0</v>
      </c>
      <c r="CJ48" s="18">
        <f t="shared" si="29"/>
        <v>0</v>
      </c>
      <c r="CK48" s="24">
        <f t="shared" si="29"/>
        <v>3.1979980993834811E-3</v>
      </c>
      <c r="CL48" s="24">
        <f t="shared" si="29"/>
        <v>0</v>
      </c>
    </row>
    <row r="49" spans="1:90" x14ac:dyDescent="0.2">
      <c r="A49" s="19">
        <v>44</v>
      </c>
      <c r="B49" s="16" cm="1">
        <f t="array" ref="B49">INDEX(asset_mu,1,B$3)+INDEX(asset_rets_norm,$A49,B$3)</f>
        <v>2.1616067731434927E-3</v>
      </c>
      <c r="C49" s="16" cm="1">
        <f t="array" ref="C49">INDEX(asset_mu,1,C$3)+INDEX(asset_rets_norm,$A49,C$3)</f>
        <v>3.4841555188198604E-3</v>
      </c>
      <c r="D49" s="16" cm="1">
        <f t="array" ref="D49">INDEX(asset_mu,1,D$3)+INDEX(asset_rets_norm,$A49,D$3)</f>
        <v>4.1659864425786213E-3</v>
      </c>
      <c r="E49" s="16" cm="1">
        <f t="array" ref="E49">INDEX(asset_mu,1,E$3)+INDEX(asset_rets_norm,$A49,E$3)</f>
        <v>3.1633104578091056E-3</v>
      </c>
      <c r="F49" s="16" cm="1">
        <f t="array" ref="F49">INDEX(asset_mu,1,F$3)+INDEX(asset_rets_norm,$A49,F$3)</f>
        <v>2.8624435303843004E-3</v>
      </c>
      <c r="G49" s="16" cm="1">
        <f t="array" ref="G49">INDEX(asset_mu,1,G$3)+INDEX(asset_rets_norm,$A49,G$3)</f>
        <v>1.8019214164344518E-3</v>
      </c>
      <c r="H49" s="16" cm="1">
        <f t="array" ref="H49">INDEX(asset_mu,1,H$3)+INDEX(asset_rets_norm,$A49,H$3)</f>
        <v>3.1366672477717498E-3</v>
      </c>
      <c r="I49" s="16" cm="1">
        <f t="array" ref="I49">INDEX(asset_mu,1,I$3)+INDEX(asset_rets_norm,$A49,I$3)</f>
        <v>4.3528245257210985E-3</v>
      </c>
      <c r="J49" s="16" cm="1">
        <f t="array" ref="J49">INDEX(asset_mu,1,J$3)+INDEX(asset_rets_norm,$A49,J$3)</f>
        <v>2.3968260884315016E-3</v>
      </c>
      <c r="K49" s="16" cm="1">
        <f t="array" ref="K49">INDEX(asset_mu,1,K$3)+INDEX(asset_rets_norm,$A49,K$3)</f>
        <v>5.8050122516296867E-3</v>
      </c>
      <c r="L49" s="16" cm="1">
        <f t="array" ref="L49">INDEX(asset_mu,1,L$3)+INDEX(asset_rets_norm,$A49,L$3)</f>
        <v>9.2923778857248885E-3</v>
      </c>
      <c r="M49" s="16" cm="1">
        <f t="array" ref="M49">INDEX(asset_mu,1,M$3)+INDEX(asset_rets_norm,$A49,M$3)</f>
        <v>4.9898752132578215E-3</v>
      </c>
      <c r="N49" s="16" cm="1">
        <f t="array" ref="N49">INDEX(asset_mu,1,N$3)+INDEX(asset_rets_norm,$A49,N$3)</f>
        <v>7.5260110249023623E-3</v>
      </c>
      <c r="O49" s="16" cm="1">
        <f t="array" ref="O49">INDEX(asset_mu,1,O$3)+INDEX(asset_rets_norm,$A49,O$3)</f>
        <v>1.2037956188587706E-3</v>
      </c>
      <c r="P49" s="16" cm="1">
        <f t="array" ref="P49">INDEX(asset_mu,1,P$3)+INDEX(asset_rets_norm,$A49,P$3)</f>
        <v>2.2185342520800056E-3</v>
      </c>
      <c r="Q49" s="16" cm="1">
        <f t="array" ref="Q49">INDEX(asset_mu,1,Q$3)+INDEX(asset_rets_norm,$A49,Q$3)</f>
        <v>3.1756896257181923E-3</v>
      </c>
      <c r="R49" s="16" cm="1">
        <f t="array" ref="R49">INDEX(asset_mu,1,R$3)+INDEX(asset_rets_norm,$A49,R$3)</f>
        <v>5.6237579091421453E-3</v>
      </c>
      <c r="S49" s="16" cm="1">
        <f t="array" ref="S49">INDEX(asset_mu,1,S$3)+INDEX(asset_rets_norm,$A49,S$3)</f>
        <v>-1.3645472865351449E-2</v>
      </c>
      <c r="T49" s="16" cm="1">
        <f t="array" ref="T49">INDEX(asset_mu,1,T$3)+INDEX(asset_rets_norm,$A49,T$3)</f>
        <v>4.4577605434001364E-3</v>
      </c>
      <c r="U49" s="16" cm="1">
        <f t="array" ref="U49">INDEX(asset_mu,1,U$3)+INDEX(asset_rets_norm,$A49,U$3)</f>
        <v>4.7149207284404096E-2</v>
      </c>
      <c r="V49" s="16" cm="1">
        <f t="array" ref="V49">INDEX(asset_mu,1,V$3)+INDEX(asset_rets_norm,$A49,V$3)</f>
        <v>2.12164537290499E-3</v>
      </c>
      <c r="W49" s="16" cm="1">
        <f t="array" ref="W49">INDEX(asset_mu,1,W$3)+INDEX(asset_rets_norm,$A49,W$3)</f>
        <v>1.7231731941196545E-3</v>
      </c>
      <c r="X49" s="16" cm="1">
        <f t="array" ref="X49">INDEX(asset_mu,1,X$3)+INDEX(asset_rets_norm,$A49,X$3)</f>
        <v>2.5781268438972642E-3</v>
      </c>
      <c r="Y49" s="16" cm="1">
        <f t="array" ref="Y49">INDEX(asset_mu,1,Y$3)+INDEX(asset_rets_norm,$A49,Y$3)</f>
        <v>1.223685552804533E-3</v>
      </c>
      <c r="Z49" s="19">
        <v>44</v>
      </c>
      <c r="AA49" s="16" cm="1">
        <f t="array" ref="AA49">INDEX(fx_mu,1,AA$3)+INDEX(fx_rets_norm,$A49,AA$3)</f>
        <v>0</v>
      </c>
      <c r="AB49" s="16" cm="1">
        <f t="array" ref="AB49">INDEX(fx_mu,1,AB$3)+INDEX(fx_rets_norm,$A49,AB$3)</f>
        <v>-1.9858477590956932E-2</v>
      </c>
      <c r="AC49" s="16" cm="1">
        <f t="array" ref="AC49">INDEX(fx_mu,1,AC$3)+INDEX(fx_rets_norm,$A49,AC$3)</f>
        <v>-3.1905488000349559E-3</v>
      </c>
      <c r="AD49" s="16" cm="1">
        <f t="array" ref="AD49">INDEX(fx_mu,1,AD$3)+INDEX(fx_rets_norm,$A49,AD$3)</f>
        <v>-3.4814993082022419E-2</v>
      </c>
      <c r="AE49" s="19">
        <v>44</v>
      </c>
      <c r="AF49" s="18" cm="1">
        <f t="array" ref="AF49">(1+B49)*(1+INDEX(fx_rets,$AE49,INDEX(fx_ix,1,AF$3)))-1</f>
        <v>2.1616067731435873E-3</v>
      </c>
      <c r="AG49" s="18" cm="1">
        <f t="array" ref="AG49">(1+C49)*(1+INDEX(fx_rets,$AE49,INDEX(fx_ix,1,AG$3)))-1</f>
        <v>3.4841555188198647E-3</v>
      </c>
      <c r="AH49" s="18" cm="1">
        <f t="array" ref="AH49">(1+D49)*(1+INDEX(fx_rets,$AE49,INDEX(fx_ix,1,AH$3)))-1</f>
        <v>4.1659864425787063E-3</v>
      </c>
      <c r="AI49" s="18" cm="1">
        <f t="array" ref="AI49">(1+E49)*(1+INDEX(fx_rets,$AE49,INDEX(fx_ix,1,AI$3)))-1</f>
        <v>3.1633104578090432E-3</v>
      </c>
      <c r="AJ49" s="18" cm="1">
        <f t="array" ref="AJ49">(1+F49)*(1+INDEX(fx_rets,$AE49,INDEX(fx_ix,1,AJ$3)))-1</f>
        <v>2.8624435303843399E-3</v>
      </c>
      <c r="AK49" s="18" cm="1">
        <f t="array" ref="AK49">(1+G49)*(1+INDEX(fx_rets,$AE49,INDEX(fx_ix,1,AK$3)))-1</f>
        <v>-1.8092339590591422E-2</v>
      </c>
      <c r="AL49" s="18" cm="1">
        <f t="array" ref="AL49">(1+H49)*(1+INDEX(fx_rets,$AE49,INDEX(fx_ix,1,AL$3)))-1</f>
        <v>-1.6784099779435402E-2</v>
      </c>
      <c r="AM49" s="18" cm="1">
        <f t="array" ref="AM49">(1+I49)*(1+INDEX(fx_rets,$AE49,INDEX(fx_ix,1,AM$3)))-1</f>
        <v>-1.5592093533537188E-2</v>
      </c>
      <c r="AN49" s="18" cm="1">
        <f t="array" ref="AN49">(1+J49)*(1+INDEX(fx_rets,$AE49,INDEX(fx_ix,1,AN$3)))-1</f>
        <v>-8.0136990220380788E-4</v>
      </c>
      <c r="AO49" s="18" cm="1">
        <f t="array" ref="AO49">(1+K49)*(1+INDEX(fx_rets,$AE49,INDEX(fx_ix,1,AO$3)))-1</f>
        <v>2.5959422767212192E-3</v>
      </c>
      <c r="AP49" s="18" cm="1">
        <f t="array" ref="AP49">(1+L49)*(1+INDEX(fx_rets,$AE49,INDEX(fx_ix,1,AP$3)))-1</f>
        <v>6.0721813005770731E-3</v>
      </c>
      <c r="AQ49" s="18" cm="1">
        <f t="array" ref="AQ49">(1+M49)*(1+INDEX(fx_rets,$AE49,INDEX(fx_ix,1,AQ$3)))-1</f>
        <v>1.7834059728487617E-3</v>
      </c>
      <c r="AR49" s="18" cm="1">
        <f t="array" ref="AR49">(1+N49)*(1+INDEX(fx_rets,$AE49,INDEX(fx_ix,1,AR$3)))-1</f>
        <v>4.3114501194230215E-3</v>
      </c>
      <c r="AS49" s="18" cm="1">
        <f t="array" ref="AS49">(1+O49)*(1+INDEX(fx_rets,$AE49,INDEX(fx_ix,1,AS$3)))-1</f>
        <v>-3.3653107599306287E-2</v>
      </c>
      <c r="AT49" s="18" cm="1">
        <f t="array" ref="AT49">(1+P49)*(1+INDEX(fx_rets,$AE49,INDEX(fx_ix,1,AT$3)))-1</f>
        <v>-3.2673697084580788E-2</v>
      </c>
      <c r="AU49" s="18" cm="1">
        <f t="array" ref="AU49">(1+Q49)*(1+INDEX(fx_rets,$AE49,INDEX(fx_ix,1,AU$3)))-1</f>
        <v>-3.1749865068654182E-2</v>
      </c>
      <c r="AV49" s="18" cm="1">
        <f t="array" ref="AV49">(1+R49)*(1+INDEX(fx_rets,$AE49,INDEX(fx_ix,1,AV$3)))-1</f>
        <v>5.6237579091420464E-3</v>
      </c>
      <c r="AW49" s="18" cm="1">
        <f t="array" ref="AW49">(1+S49)*(1+INDEX(fx_rets,$AE49,INDEX(fx_ix,1,AW$3)))-1</f>
        <v>-3.3232972139193739E-2</v>
      </c>
      <c r="AX49" s="18" cm="1">
        <f t="array" ref="AX49">(1+T49)*(1+INDEX(fx_rets,$AE49,INDEX(fx_ix,1,AX$3)))-1</f>
        <v>1.2529890408126132E-3</v>
      </c>
      <c r="AY49" s="18" cm="1">
        <f t="array" ref="AY49">(1+U49)*(1+INDEX(fx_rets,$AE49,INDEX(fx_ix,1,AY$3)))-1</f>
        <v>1.0692714876952447E-2</v>
      </c>
      <c r="AZ49" s="18" cm="1">
        <f t="array" ref="AZ49">(1+V49)*(1+INDEX(fx_rets,$AE49,INDEX(fx_ix,1,AZ$3)))-1</f>
        <v>2.1216453729049345E-3</v>
      </c>
      <c r="BA49" s="18" cm="1">
        <f t="array" ref="BA49">(1+W49)*(1+INDEX(fx_rets,$AE49,INDEX(fx_ix,1,BA$3)))-1</f>
        <v>-1.8169523993098013E-2</v>
      </c>
      <c r="BB49" s="18" cm="1">
        <f t="array" ref="BB49">(1+X49)*(1+INDEX(fx_rets,$AE49,INDEX(fx_ix,1,BB$3)))-1</f>
        <v>-6.2064759564572913E-4</v>
      </c>
      <c r="BC49" s="18" cm="1">
        <f t="array" ref="BC49">(1+Y49)*(1+INDEX(fx_rets,$AE49,INDEX(fx_ix,1,BC$3)))-1</f>
        <v>-3.3633910133273326E-2</v>
      </c>
      <c r="BD49" s="19">
        <v>44</v>
      </c>
      <c r="BE49" s="16">
        <f t="shared" si="0"/>
        <v>0</v>
      </c>
      <c r="BF49" s="19">
        <v>44</v>
      </c>
      <c r="BG49" s="18">
        <f t="shared" si="1"/>
        <v>2.1616067731435873E-3</v>
      </c>
      <c r="BH49" s="18">
        <f t="shared" si="2"/>
        <v>3.4841555188198647E-3</v>
      </c>
      <c r="BI49" s="18">
        <f t="shared" si="3"/>
        <v>4.1659864425787063E-3</v>
      </c>
      <c r="BJ49" s="18">
        <f t="shared" si="4"/>
        <v>3.1633104578090432E-3</v>
      </c>
      <c r="BK49" s="18">
        <f t="shared" si="5"/>
        <v>2.8624435303843399E-3</v>
      </c>
      <c r="BL49" s="18">
        <f t="shared" si="6"/>
        <v>-1.8092339590591422E-2</v>
      </c>
      <c r="BM49" s="18">
        <f t="shared" si="7"/>
        <v>-1.6784099779435402E-2</v>
      </c>
      <c r="BN49" s="18">
        <f t="shared" si="8"/>
        <v>-1.5592093533537188E-2</v>
      </c>
      <c r="BO49" s="18">
        <f t="shared" si="9"/>
        <v>-8.0136990220380788E-4</v>
      </c>
      <c r="BP49" s="18">
        <f t="shared" si="10"/>
        <v>2.5959422767212192E-3</v>
      </c>
      <c r="BQ49" s="18">
        <f t="shared" si="11"/>
        <v>6.0721813005770731E-3</v>
      </c>
      <c r="BR49" s="18">
        <f t="shared" si="12"/>
        <v>1.7834059728487617E-3</v>
      </c>
      <c r="BS49" s="18">
        <f t="shared" si="13"/>
        <v>4.3114501194230215E-3</v>
      </c>
      <c r="BT49" s="18">
        <f t="shared" si="14"/>
        <v>-3.3653107599306287E-2</v>
      </c>
      <c r="BU49" s="18">
        <f t="shared" si="15"/>
        <v>-3.2673697084580788E-2</v>
      </c>
      <c r="BV49" s="18">
        <f t="shared" si="16"/>
        <v>-3.1749865068654182E-2</v>
      </c>
      <c r="BW49" s="18">
        <f t="shared" si="17"/>
        <v>5.6237579091420464E-3</v>
      </c>
      <c r="BX49" s="18">
        <f t="shared" si="18"/>
        <v>-3.3232972139193739E-2</v>
      </c>
      <c r="BY49" s="18">
        <f t="shared" si="19"/>
        <v>1.2529890408126132E-3</v>
      </c>
      <c r="BZ49" s="18">
        <f t="shared" si="20"/>
        <v>1.0692714876952447E-2</v>
      </c>
      <c r="CA49" s="18">
        <f t="shared" si="21"/>
        <v>2.1216453729049345E-3</v>
      </c>
      <c r="CB49" s="18">
        <f t="shared" si="22"/>
        <v>-1.8169523993098013E-2</v>
      </c>
      <c r="CC49" s="18">
        <f t="shared" si="23"/>
        <v>-6.2064759564572913E-4</v>
      </c>
      <c r="CD49" s="18">
        <f t="shared" si="24"/>
        <v>-3.3633910133273326E-2</v>
      </c>
      <c r="CE49" s="19">
        <v>44</v>
      </c>
      <c r="CF49" s="18">
        <f t="shared" si="29"/>
        <v>3.4841555188198647E-3</v>
      </c>
      <c r="CG49" s="18">
        <f t="shared" si="29"/>
        <v>3.4841555188198647E-3</v>
      </c>
      <c r="CH49" s="18">
        <f t="shared" si="29"/>
        <v>3.4841555188198647E-3</v>
      </c>
      <c r="CI49" s="18">
        <f t="shared" si="29"/>
        <v>0</v>
      </c>
      <c r="CJ49" s="18">
        <f t="shared" si="29"/>
        <v>0</v>
      </c>
      <c r="CK49" s="24">
        <f t="shared" si="29"/>
        <v>3.4841555188198647E-3</v>
      </c>
      <c r="CL49" s="24">
        <f t="shared" si="29"/>
        <v>0</v>
      </c>
    </row>
    <row r="50" spans="1:90" x14ac:dyDescent="0.2">
      <c r="A50" s="19">
        <v>45</v>
      </c>
      <c r="B50" s="16" cm="1">
        <f t="array" ref="B50">INDEX(asset_mu,1,B$3)+INDEX(asset_rets_norm,$A50,B$3)</f>
        <v>2.1909960446168273E-3</v>
      </c>
      <c r="C50" s="16" cm="1">
        <f t="array" ref="C50">INDEX(asset_mu,1,C$3)+INDEX(asset_rets_norm,$A50,C$3)</f>
        <v>2.9945421464174738E-3</v>
      </c>
      <c r="D50" s="16" cm="1">
        <f t="array" ref="D50">INDEX(asset_mu,1,D$3)+INDEX(asset_rets_norm,$A50,D$3)</f>
        <v>4.1223217544330984E-4</v>
      </c>
      <c r="E50" s="16" cm="1">
        <f t="array" ref="E50">INDEX(asset_mu,1,E$3)+INDEX(asset_rets_norm,$A50,E$3)</f>
        <v>5.5411958522084276E-4</v>
      </c>
      <c r="F50" s="16" cm="1">
        <f t="array" ref="F50">INDEX(asset_mu,1,F$3)+INDEX(asset_rets_norm,$A50,F$3)</f>
        <v>-3.5328335954843259E-3</v>
      </c>
      <c r="G50" s="16" cm="1">
        <f t="array" ref="G50">INDEX(asset_mu,1,G$3)+INDEX(asset_rets_norm,$A50,G$3)</f>
        <v>1.9893314233847799E-3</v>
      </c>
      <c r="H50" s="16" cm="1">
        <f t="array" ref="H50">INDEX(asset_mu,1,H$3)+INDEX(asset_rets_norm,$A50,H$3)</f>
        <v>2.9842124478631975E-3</v>
      </c>
      <c r="I50" s="16" cm="1">
        <f t="array" ref="I50">INDEX(asset_mu,1,I$3)+INDEX(asset_rets_norm,$A50,I$3)</f>
        <v>1.835843706730777E-3</v>
      </c>
      <c r="J50" s="16" cm="1">
        <f t="array" ref="J50">INDEX(asset_mu,1,J$3)+INDEX(asset_rets_norm,$A50,J$3)</f>
        <v>2.62053756002789E-3</v>
      </c>
      <c r="K50" s="16" cm="1">
        <f t="array" ref="K50">INDEX(asset_mu,1,K$3)+INDEX(asset_rets_norm,$A50,K$3)</f>
        <v>3.3520080948843669E-3</v>
      </c>
      <c r="L50" s="16" cm="1">
        <f t="array" ref="L50">INDEX(asset_mu,1,L$3)+INDEX(asset_rets_norm,$A50,L$3)</f>
        <v>1.6596955729936014E-3</v>
      </c>
      <c r="M50" s="16" cm="1">
        <f t="array" ref="M50">INDEX(asset_mu,1,M$3)+INDEX(asset_rets_norm,$A50,M$3)</f>
        <v>-2.1950702805557682E-4</v>
      </c>
      <c r="N50" s="16" cm="1">
        <f t="array" ref="N50">INDEX(asset_mu,1,N$3)+INDEX(asset_rets_norm,$A50,N$3)</f>
        <v>-5.4530543932004242E-3</v>
      </c>
      <c r="O50" s="16" cm="1">
        <f t="array" ref="O50">INDEX(asset_mu,1,O$3)+INDEX(asset_rets_norm,$A50,O$3)</f>
        <v>1.1170436139235284E-3</v>
      </c>
      <c r="P50" s="16" cm="1">
        <f t="array" ref="P50">INDEX(asset_mu,1,P$3)+INDEX(asset_rets_norm,$A50,P$3)</f>
        <v>1.8948889647286014E-3</v>
      </c>
      <c r="Q50" s="16" cm="1">
        <f t="array" ref="Q50">INDEX(asset_mu,1,Q$3)+INDEX(asset_rets_norm,$A50,Q$3)</f>
        <v>2.4810300754936733E-3</v>
      </c>
      <c r="R50" s="16" cm="1">
        <f t="array" ref="R50">INDEX(asset_mu,1,R$3)+INDEX(asset_rets_norm,$A50,R$3)</f>
        <v>-2.6377298125782503E-2</v>
      </c>
      <c r="S50" s="16" cm="1">
        <f t="array" ref="S50">INDEX(asset_mu,1,S$3)+INDEX(asset_rets_norm,$A50,S$3)</f>
        <v>-4.227377117327269E-2</v>
      </c>
      <c r="T50" s="16" cm="1">
        <f t="array" ref="T50">INDEX(asset_mu,1,T$3)+INDEX(asset_rets_norm,$A50,T$3)</f>
        <v>-6.5316204932864552E-2</v>
      </c>
      <c r="U50" s="16" cm="1">
        <f t="array" ref="U50">INDEX(asset_mu,1,U$3)+INDEX(asset_rets_norm,$A50,U$3)</f>
        <v>-2.221297228312967E-2</v>
      </c>
      <c r="V50" s="16" cm="1">
        <f t="array" ref="V50">INDEX(asset_mu,1,V$3)+INDEX(asset_rets_norm,$A50,V$3)</f>
        <v>2.1241453729049899E-3</v>
      </c>
      <c r="W50" s="16" cm="1">
        <f t="array" ref="W50">INDEX(asset_mu,1,W$3)+INDEX(asset_rets_norm,$A50,W$3)</f>
        <v>1.7121731941196544E-3</v>
      </c>
      <c r="X50" s="16" cm="1">
        <f t="array" ref="X50">INDEX(asset_mu,1,X$3)+INDEX(asset_rets_norm,$A50,X$3)</f>
        <v>2.5821268438972643E-3</v>
      </c>
      <c r="Y50" s="16" cm="1">
        <f t="array" ref="Y50">INDEX(asset_mu,1,Y$3)+INDEX(asset_rets_norm,$A50,Y$3)</f>
        <v>1.068435552804533E-3</v>
      </c>
      <c r="Z50" s="19">
        <v>45</v>
      </c>
      <c r="AA50" s="16" cm="1">
        <f t="array" ref="AA50">INDEX(fx_mu,1,AA$3)+INDEX(fx_rets_norm,$A50,AA$3)</f>
        <v>0</v>
      </c>
      <c r="AB50" s="16" cm="1">
        <f t="array" ref="AB50">INDEX(fx_mu,1,AB$3)+INDEX(fx_rets_norm,$A50,AB$3)</f>
        <v>1.3948636544169671E-2</v>
      </c>
      <c r="AC50" s="16" cm="1">
        <f t="array" ref="AC50">INDEX(fx_mu,1,AC$3)+INDEX(fx_rets_norm,$A50,AC$3)</f>
        <v>2.7646958204187874E-2</v>
      </c>
      <c r="AD50" s="16" cm="1">
        <f t="array" ref="AD50">INDEX(fx_mu,1,AD$3)+INDEX(fx_rets_norm,$A50,AD$3)</f>
        <v>1.7075659272354757E-2</v>
      </c>
      <c r="AE50" s="19">
        <v>45</v>
      </c>
      <c r="AF50" s="18" cm="1">
        <f t="array" ref="AF50">(1+B50)*(1+INDEX(fx_rets,$AE50,INDEX(fx_ix,1,AF$3)))-1</f>
        <v>2.1909960446169219E-3</v>
      </c>
      <c r="AG50" s="18" cm="1">
        <f t="array" ref="AG50">(1+C50)*(1+INDEX(fx_rets,$AE50,INDEX(fx_ix,1,AG$3)))-1</f>
        <v>2.9945421464174782E-3</v>
      </c>
      <c r="AH50" s="18" cm="1">
        <f t="array" ref="AH50">(1+D50)*(1+INDEX(fx_rets,$AE50,INDEX(fx_ix,1,AH$3)))-1</f>
        <v>4.1223217544339441E-4</v>
      </c>
      <c r="AI50" s="18" cm="1">
        <f t="array" ref="AI50">(1+E50)*(1+INDEX(fx_rets,$AE50,INDEX(fx_ix,1,AI$3)))-1</f>
        <v>5.5411958522078031E-4</v>
      </c>
      <c r="AJ50" s="18" cm="1">
        <f t="array" ref="AJ50">(1+F50)*(1+INDEX(fx_rets,$AE50,INDEX(fx_ix,1,AJ$3)))-1</f>
        <v>-3.532833595484286E-3</v>
      </c>
      <c r="AK50" s="18" cm="1">
        <f t="array" ref="AK50">(1+G50)*(1+INDEX(fx_rets,$AE50,INDEX(fx_ix,1,AK$3)))-1</f>
        <v>1.5965716428545162E-2</v>
      </c>
      <c r="AL50" s="18" cm="1">
        <f t="array" ref="AL50">(1+H50)*(1+INDEX(fx_rets,$AE50,INDEX(fx_ix,1,AL$3)))-1</f>
        <v>1.697447468683877E-2</v>
      </c>
      <c r="AM50" s="18" cm="1">
        <f t="array" ref="AM50">(1+I50)*(1+INDEX(fx_rets,$AE50,INDEX(fx_ix,1,AM$3)))-1</f>
        <v>1.5810087767517578E-2</v>
      </c>
      <c r="AN50" s="18" cm="1">
        <f t="array" ref="AN50">(1+J50)*(1+INDEX(fx_rets,$AE50,INDEX(fx_ix,1,AN$3)))-1</f>
        <v>3.0339945656610245E-2</v>
      </c>
      <c r="AO50" s="18" cm="1">
        <f t="array" ref="AO50">(1+K50)*(1+INDEX(fx_rets,$AE50,INDEX(fx_ix,1,AO$3)))-1</f>
        <v>3.1091639126771486E-2</v>
      </c>
      <c r="AP50" s="18" cm="1">
        <f t="array" ref="AP50">(1+L50)*(1+INDEX(fx_rets,$AE50,INDEX(fx_ix,1,AP$3)))-1</f>
        <v>2.9352539311319648E-2</v>
      </c>
      <c r="AQ50" s="18" cm="1">
        <f t="array" ref="AQ50">(1+M50)*(1+INDEX(fx_rets,$AE50,INDEX(fx_ix,1,AQ$3)))-1</f>
        <v>2.7421382474501987E-2</v>
      </c>
      <c r="AR50" s="18" cm="1">
        <f t="array" ref="AR50">(1+N50)*(1+INDEX(fx_rets,$AE50,INDEX(fx_ix,1,AR$3)))-1</f>
        <v>2.2043143444093527E-2</v>
      </c>
      <c r="AS50" s="18" cm="1">
        <f t="array" ref="AS50">(1+O50)*(1+INDEX(fx_rets,$AE50,INDEX(fx_ix,1,AS$3)))-1</f>
        <v>1.8211777142421948E-2</v>
      </c>
      <c r="AT50" s="18" cm="1">
        <f t="array" ref="AT50">(1+P50)*(1+INDEX(fx_rets,$AE50,INDEX(fx_ix,1,AT$3)))-1</f>
        <v>1.900290471540389E-2</v>
      </c>
      <c r="AU50" s="18" cm="1">
        <f t="array" ref="AU50">(1+Q50)*(1+INDEX(fx_rets,$AE50,INDEX(fx_ix,1,AU$3)))-1</f>
        <v>1.9599054572061902E-2</v>
      </c>
      <c r="AV50" s="18" cm="1">
        <f t="array" ref="AV50">(1+R50)*(1+INDEX(fx_rets,$AE50,INDEX(fx_ix,1,AV$3)))-1</f>
        <v>-2.6377298125782489E-2</v>
      </c>
      <c r="AW50" s="18" cm="1">
        <f t="array" ref="AW50">(1+S50)*(1+INDEX(fx_rets,$AE50,INDEX(fx_ix,1,AW$3)))-1</f>
        <v>-2.891479609855041E-2</v>
      </c>
      <c r="AX50" s="18" cm="1">
        <f t="array" ref="AX50">(1+T50)*(1+INDEX(fx_rets,$AE50,INDEX(fx_ix,1,AX$3)))-1</f>
        <v>-3.94750411165119E-2</v>
      </c>
      <c r="AY50" s="18" cm="1">
        <f t="array" ref="AY50">(1+U50)*(1+INDEX(fx_rets,$AE50,INDEX(fx_ix,1,AY$3)))-1</f>
        <v>-5.5166141569079619E-3</v>
      </c>
      <c r="AZ50" s="18" cm="1">
        <f t="array" ref="AZ50">(1+V50)*(1+INDEX(fx_rets,$AE50,INDEX(fx_ix,1,AZ$3)))-1</f>
        <v>2.1241453729050619E-3</v>
      </c>
      <c r="BA50" s="18" cm="1">
        <f t="array" ref="BA50">(1+W50)*(1+INDEX(fx_rets,$AE50,INDEX(fx_ix,1,BA$3)))-1</f>
        <v>1.5684692219874785E-2</v>
      </c>
      <c r="BB50" s="18" cm="1">
        <f t="array" ref="BB50">(1+X50)*(1+INDEX(fx_rets,$AE50,INDEX(fx_ix,1,BB$3)))-1</f>
        <v>3.0300473001016126E-2</v>
      </c>
      <c r="BC50" s="18" cm="1">
        <f t="array" ref="BC50">(1+Y50)*(1+INDEX(fx_rets,$AE50,INDEX(fx_ix,1,BC$3)))-1</f>
        <v>1.8162339066613464E-2</v>
      </c>
      <c r="BD50" s="19">
        <v>45</v>
      </c>
      <c r="BE50" s="16">
        <f t="shared" si="0"/>
        <v>0</v>
      </c>
      <c r="BF50" s="19">
        <v>45</v>
      </c>
      <c r="BG50" s="18">
        <f t="shared" si="1"/>
        <v>2.1909960446169219E-3</v>
      </c>
      <c r="BH50" s="18">
        <f t="shared" si="2"/>
        <v>2.9945421464174782E-3</v>
      </c>
      <c r="BI50" s="18">
        <f t="shared" si="3"/>
        <v>4.1223217544339441E-4</v>
      </c>
      <c r="BJ50" s="18">
        <f t="shared" si="4"/>
        <v>5.5411958522078031E-4</v>
      </c>
      <c r="BK50" s="18">
        <f t="shared" si="5"/>
        <v>-3.532833595484286E-3</v>
      </c>
      <c r="BL50" s="18">
        <f t="shared" si="6"/>
        <v>1.5965716428545162E-2</v>
      </c>
      <c r="BM50" s="18">
        <f t="shared" si="7"/>
        <v>1.697447468683877E-2</v>
      </c>
      <c r="BN50" s="18">
        <f t="shared" si="8"/>
        <v>1.5810087767517578E-2</v>
      </c>
      <c r="BO50" s="18">
        <f t="shared" si="9"/>
        <v>3.0339945656610245E-2</v>
      </c>
      <c r="BP50" s="18">
        <f t="shared" si="10"/>
        <v>3.1091639126771486E-2</v>
      </c>
      <c r="BQ50" s="18">
        <f t="shared" si="11"/>
        <v>2.9352539311319648E-2</v>
      </c>
      <c r="BR50" s="18">
        <f t="shared" si="12"/>
        <v>2.7421382474501987E-2</v>
      </c>
      <c r="BS50" s="18">
        <f t="shared" si="13"/>
        <v>2.2043143444093527E-2</v>
      </c>
      <c r="BT50" s="18">
        <f t="shared" si="14"/>
        <v>1.8211777142421948E-2</v>
      </c>
      <c r="BU50" s="18">
        <f t="shared" si="15"/>
        <v>1.900290471540389E-2</v>
      </c>
      <c r="BV50" s="18">
        <f t="shared" si="16"/>
        <v>1.9599054572061902E-2</v>
      </c>
      <c r="BW50" s="18">
        <f t="shared" si="17"/>
        <v>-2.6377298125782489E-2</v>
      </c>
      <c r="BX50" s="18">
        <f t="shared" si="18"/>
        <v>-2.891479609855041E-2</v>
      </c>
      <c r="BY50" s="18">
        <f t="shared" si="19"/>
        <v>-3.94750411165119E-2</v>
      </c>
      <c r="BZ50" s="18">
        <f t="shared" si="20"/>
        <v>-5.5166141569079619E-3</v>
      </c>
      <c r="CA50" s="18">
        <f t="shared" si="21"/>
        <v>2.1241453729050619E-3</v>
      </c>
      <c r="CB50" s="18">
        <f t="shared" si="22"/>
        <v>1.5684692219874785E-2</v>
      </c>
      <c r="CC50" s="18">
        <f t="shared" si="23"/>
        <v>3.0300473001016126E-2</v>
      </c>
      <c r="CD50" s="18">
        <f t="shared" si="24"/>
        <v>1.8162339066613464E-2</v>
      </c>
      <c r="CE50" s="19">
        <v>45</v>
      </c>
      <c r="CF50" s="18">
        <f t="shared" si="29"/>
        <v>2.9945421464174782E-3</v>
      </c>
      <c r="CG50" s="18">
        <f t="shared" si="29"/>
        <v>2.9945421464174782E-3</v>
      </c>
      <c r="CH50" s="18">
        <f t="shared" si="29"/>
        <v>2.9945421464174782E-3</v>
      </c>
      <c r="CI50" s="18">
        <f t="shared" si="29"/>
        <v>0</v>
      </c>
      <c r="CJ50" s="18">
        <f t="shared" si="29"/>
        <v>0</v>
      </c>
      <c r="CK50" s="24">
        <f t="shared" si="29"/>
        <v>2.9945421464174782E-3</v>
      </c>
      <c r="CL50" s="24">
        <f t="shared" si="29"/>
        <v>0</v>
      </c>
    </row>
    <row r="51" spans="1:90" x14ac:dyDescent="0.2">
      <c r="A51" s="19">
        <v>46</v>
      </c>
      <c r="B51" s="16" cm="1">
        <f t="array" ref="B51">INDEX(asset_mu,1,B$3)+INDEX(asset_rets_norm,$A51,B$3)</f>
        <v>2.0047287430106251E-3</v>
      </c>
      <c r="C51" s="16" cm="1">
        <f t="array" ref="C51">INDEX(asset_mu,1,C$3)+INDEX(asset_rets_norm,$A51,C$3)</f>
        <v>3.2614868590568015E-3</v>
      </c>
      <c r="D51" s="16" cm="1">
        <f t="array" ref="D51">INDEX(asset_mu,1,D$3)+INDEX(asset_rets_norm,$A51,D$3)</f>
        <v>6.6967015383711231E-3</v>
      </c>
      <c r="E51" s="16" cm="1">
        <f t="array" ref="E51">INDEX(asset_mu,1,E$3)+INDEX(asset_rets_norm,$A51,E$3)</f>
        <v>2.668742999761449E-3</v>
      </c>
      <c r="F51" s="16" cm="1">
        <f t="array" ref="F51">INDEX(asset_mu,1,F$3)+INDEX(asset_rets_norm,$A51,F$3)</f>
        <v>4.8247306935955293E-3</v>
      </c>
      <c r="G51" s="16" cm="1">
        <f t="array" ref="G51">INDEX(asset_mu,1,G$3)+INDEX(asset_rets_norm,$A51,G$3)</f>
        <v>1.5519770153478414E-3</v>
      </c>
      <c r="H51" s="16" cm="1">
        <f t="array" ref="H51">INDEX(asset_mu,1,H$3)+INDEX(asset_rets_norm,$A51,H$3)</f>
        <v>3.0250352170346976E-3</v>
      </c>
      <c r="I51" s="16" cm="1">
        <f t="array" ref="I51">INDEX(asset_mu,1,I$3)+INDEX(asset_rets_norm,$A51,I$3)</f>
        <v>6.0836199124691282E-3</v>
      </c>
      <c r="J51" s="16" cm="1">
        <f t="array" ref="J51">INDEX(asset_mu,1,J$3)+INDEX(asset_rets_norm,$A51,J$3)</f>
        <v>2.4154070355428812E-3</v>
      </c>
      <c r="K51" s="16" cm="1">
        <f t="array" ref="K51">INDEX(asset_mu,1,K$3)+INDEX(asset_rets_norm,$A51,K$3)</f>
        <v>4.9120850017988762E-3</v>
      </c>
      <c r="L51" s="16" cm="1">
        <f t="array" ref="L51">INDEX(asset_mu,1,L$3)+INDEX(asset_rets_norm,$A51,L$3)</f>
        <v>9.3489442791193523E-3</v>
      </c>
      <c r="M51" s="16" cm="1">
        <f t="array" ref="M51">INDEX(asset_mu,1,M$3)+INDEX(asset_rets_norm,$A51,M$3)</f>
        <v>5.0975048097179785E-3</v>
      </c>
      <c r="N51" s="16" cm="1">
        <f t="array" ref="N51">INDEX(asset_mu,1,N$3)+INDEX(asset_rets_norm,$A51,N$3)</f>
        <v>8.7593999984662049E-3</v>
      </c>
      <c r="O51" s="16" cm="1">
        <f t="array" ref="O51">INDEX(asset_mu,1,O$3)+INDEX(asset_rets_norm,$A51,O$3)</f>
        <v>1.0495756852853188E-3</v>
      </c>
      <c r="P51" s="16" cm="1">
        <f t="array" ref="P51">INDEX(asset_mu,1,P$3)+INDEX(asset_rets_norm,$A51,P$3)</f>
        <v>1.9667926108634538E-3</v>
      </c>
      <c r="Q51" s="16" cm="1">
        <f t="array" ref="Q51">INDEX(asset_mu,1,Q$3)+INDEX(asset_rets_norm,$A51,Q$3)</f>
        <v>3.3349386459035736E-3</v>
      </c>
      <c r="R51" s="16" cm="1">
        <f t="array" ref="R51">INDEX(asset_mu,1,R$3)+INDEX(asset_rets_norm,$A51,R$3)</f>
        <v>1.4063472937252507E-2</v>
      </c>
      <c r="S51" s="16" cm="1">
        <f t="array" ref="S51">INDEX(asset_mu,1,S$3)+INDEX(asset_rets_norm,$A51,S$3)</f>
        <v>5.025933616992051E-2</v>
      </c>
      <c r="T51" s="16" cm="1">
        <f t="array" ref="T51">INDEX(asset_mu,1,T$3)+INDEX(asset_rets_norm,$A51,T$3)</f>
        <v>2.7920992264811317E-2</v>
      </c>
      <c r="U51" s="16" cm="1">
        <f t="array" ref="U51">INDEX(asset_mu,1,U$3)+INDEX(asset_rets_norm,$A51,U$3)</f>
        <v>1.0981609943205307E-2</v>
      </c>
      <c r="V51" s="16" cm="1">
        <f t="array" ref="V51">INDEX(asset_mu,1,V$3)+INDEX(asset_rets_norm,$A51,V$3)</f>
        <v>2.1262287062383234E-3</v>
      </c>
      <c r="W51" s="16" cm="1">
        <f t="array" ref="W51">INDEX(asset_mu,1,W$3)+INDEX(asset_rets_norm,$A51,W$3)</f>
        <v>1.7183398607863211E-3</v>
      </c>
      <c r="X51" s="16" cm="1">
        <f t="array" ref="X51">INDEX(asset_mu,1,X$3)+INDEX(asset_rets_norm,$A51,X$3)</f>
        <v>2.5668768438972642E-3</v>
      </c>
      <c r="Y51" s="16" cm="1">
        <f t="array" ref="Y51">INDEX(asset_mu,1,Y$3)+INDEX(asset_rets_norm,$A51,Y$3)</f>
        <v>1.1399355528045332E-3</v>
      </c>
      <c r="Z51" s="19">
        <v>46</v>
      </c>
      <c r="AA51" s="16" cm="1">
        <f t="array" ref="AA51">INDEX(fx_mu,1,AA$3)+INDEX(fx_rets_norm,$A51,AA$3)</f>
        <v>0</v>
      </c>
      <c r="AB51" s="16" cm="1">
        <f t="array" ref="AB51">INDEX(fx_mu,1,AB$3)+INDEX(fx_rets_norm,$A51,AB$3)</f>
        <v>-1.303473815692446E-2</v>
      </c>
      <c r="AC51" s="16" cm="1">
        <f t="array" ref="AC51">INDEX(fx_mu,1,AC$3)+INDEX(fx_rets_norm,$A51,AC$3)</f>
        <v>-4.6790042927882941E-3</v>
      </c>
      <c r="AD51" s="16" cm="1">
        <f t="array" ref="AD51">INDEX(fx_mu,1,AD$3)+INDEX(fx_rets_norm,$A51,AD$3)</f>
        <v>-7.6133587999640687E-3</v>
      </c>
      <c r="AE51" s="19">
        <v>46</v>
      </c>
      <c r="AF51" s="18" cm="1">
        <f t="array" ref="AF51">(1+B51)*(1+INDEX(fx_rets,$AE51,INDEX(fx_ix,1,AF$3)))-1</f>
        <v>2.0047287430107197E-3</v>
      </c>
      <c r="AG51" s="18" cm="1">
        <f t="array" ref="AG51">(1+C51)*(1+INDEX(fx_rets,$AE51,INDEX(fx_ix,1,AG$3)))-1</f>
        <v>3.2614868590568058E-3</v>
      </c>
      <c r="AH51" s="18" cm="1">
        <f t="array" ref="AH51">(1+D51)*(1+INDEX(fx_rets,$AE51,INDEX(fx_ix,1,AH$3)))-1</f>
        <v>6.6967015383712081E-3</v>
      </c>
      <c r="AI51" s="18" cm="1">
        <f t="array" ref="AI51">(1+E51)*(1+INDEX(fx_rets,$AE51,INDEX(fx_ix,1,AI$3)))-1</f>
        <v>2.6687429997613865E-3</v>
      </c>
      <c r="AJ51" s="18" cm="1">
        <f t="array" ref="AJ51">(1+F51)*(1+INDEX(fx_rets,$AE51,INDEX(fx_ix,1,AJ$3)))-1</f>
        <v>4.8247306935955692E-3</v>
      </c>
      <c r="AK51" s="18" cm="1">
        <f t="array" ref="AK51">(1+G51)*(1+INDEX(fx_rets,$AE51,INDEX(fx_ix,1,AK$3)))-1</f>
        <v>-1.1502990755597242E-2</v>
      </c>
      <c r="AL51" s="18" cm="1">
        <f t="array" ref="AL51">(1+H51)*(1+INDEX(fx_rets,$AE51,INDEX(fx_ix,1,AL$3)))-1</f>
        <v>-1.0049133481859318E-2</v>
      </c>
      <c r="AM51" s="18" cm="1">
        <f t="array" ref="AM51">(1+I51)*(1+INDEX(fx_rets,$AE51,INDEX(fx_ix,1,AM$3)))-1</f>
        <v>-7.0304166370606103E-3</v>
      </c>
      <c r="AN51" s="18" cm="1">
        <f t="array" ref="AN51">(1+J51)*(1+INDEX(fx_rets,$AE51,INDEX(fx_ix,1,AN$3)))-1</f>
        <v>-2.2748989571336198E-3</v>
      </c>
      <c r="AO51" s="18" cm="1">
        <f t="array" ref="AO51">(1+K51)*(1+INDEX(fx_rets,$AE51,INDEX(fx_ix,1,AO$3)))-1</f>
        <v>2.1009704220076308E-4</v>
      </c>
      <c r="AP51" s="18" cm="1">
        <f t="array" ref="AP51">(1+L51)*(1+INDEX(fx_rets,$AE51,INDEX(fx_ix,1,AP$3)))-1</f>
        <v>4.6261962359159803E-3</v>
      </c>
      <c r="AQ51" s="18" cm="1">
        <f t="array" ref="AQ51">(1+M51)*(1+INDEX(fx_rets,$AE51,INDEX(fx_ix,1,AQ$3)))-1</f>
        <v>3.9464927004240202E-4</v>
      </c>
      <c r="AR51" s="18" cm="1">
        <f t="array" ref="AR51">(1+N51)*(1+INDEX(fx_rets,$AE51,INDEX(fx_ix,1,AR$3)))-1</f>
        <v>4.0394104354828375E-3</v>
      </c>
      <c r="AS51" s="18" cm="1">
        <f t="array" ref="AS51">(1+O51)*(1+INDEX(fx_rets,$AE51,INDEX(fx_ix,1,AS$3)))-1</f>
        <v>-6.5717739109585338E-3</v>
      </c>
      <c r="AT51" s="18" cm="1">
        <f t="array" ref="AT51">(1+P51)*(1+INDEX(fx_rets,$AE51,INDEX(fx_ix,1,AT$3)))-1</f>
        <v>-5.6615400869322041E-3</v>
      </c>
      <c r="AU51" s="18" cm="1">
        <f t="array" ref="AU51">(1+Q51)*(1+INDEX(fx_rets,$AE51,INDEX(fx_ix,1,AU$3)))-1</f>
        <v>-4.3038102385475341E-3</v>
      </c>
      <c r="AV51" s="18" cm="1">
        <f t="array" ref="AV51">(1+R51)*(1+INDEX(fx_rets,$AE51,INDEX(fx_ix,1,AV$3)))-1</f>
        <v>1.4063472937252408E-2</v>
      </c>
      <c r="AW51" s="18" cm="1">
        <f t="array" ref="AW51">(1+S51)*(1+INDEX(fx_rets,$AE51,INDEX(fx_ix,1,AW$3)))-1</f>
        <v>3.6569480726080128E-2</v>
      </c>
      <c r="AX51" s="18" cm="1">
        <f t="array" ref="AX51">(1+T51)*(1+INDEX(fx_rets,$AE51,INDEX(fx_ix,1,AX$3)))-1</f>
        <v>2.3111345529357008E-2</v>
      </c>
      <c r="AY51" s="18" cm="1">
        <f t="array" ref="AY51">(1+U51)*(1+INDEX(fx_rets,$AE51,INDEX(fx_ix,1,AY$3)))-1</f>
        <v>3.2846442065423975E-3</v>
      </c>
      <c r="AZ51" s="18" cm="1">
        <f t="array" ref="AZ51">(1+V51)*(1+INDEX(fx_rets,$AE51,INDEX(fx_ix,1,AZ$3)))-1</f>
        <v>2.1262287062382423E-3</v>
      </c>
      <c r="BA51" s="18" cm="1">
        <f t="array" ref="BA51">(1+W51)*(1+INDEX(fx_rets,$AE51,INDEX(fx_ix,1,BA$3)))-1</f>
        <v>-1.1338796406288099E-2</v>
      </c>
      <c r="BB51" s="18" cm="1">
        <f t="array" ref="BB51">(1+X51)*(1+INDEX(fx_rets,$AE51,INDEX(fx_ix,1,BB$3)))-1</f>
        <v>-2.1241378766626573E-3</v>
      </c>
      <c r="BC51" s="18" cm="1">
        <f t="array" ref="BC51">(1+Y51)*(1+INDEX(fx_rets,$AE51,INDEX(fx_ix,1,BC$3)))-1</f>
        <v>-6.4821019855317852E-3</v>
      </c>
      <c r="BD51" s="19">
        <v>46</v>
      </c>
      <c r="BE51" s="16">
        <f t="shared" si="0"/>
        <v>0</v>
      </c>
      <c r="BF51" s="19">
        <v>46</v>
      </c>
      <c r="BG51" s="18">
        <f t="shared" si="1"/>
        <v>2.0047287430107197E-3</v>
      </c>
      <c r="BH51" s="18">
        <f t="shared" si="2"/>
        <v>3.2614868590568058E-3</v>
      </c>
      <c r="BI51" s="18">
        <f t="shared" si="3"/>
        <v>6.6967015383712081E-3</v>
      </c>
      <c r="BJ51" s="18">
        <f t="shared" si="4"/>
        <v>2.6687429997613865E-3</v>
      </c>
      <c r="BK51" s="18">
        <f t="shared" si="5"/>
        <v>4.8247306935955692E-3</v>
      </c>
      <c r="BL51" s="18">
        <f t="shared" si="6"/>
        <v>-1.1502990755597242E-2</v>
      </c>
      <c r="BM51" s="18">
        <f t="shared" si="7"/>
        <v>-1.0049133481859318E-2</v>
      </c>
      <c r="BN51" s="18">
        <f t="shared" si="8"/>
        <v>-7.0304166370606103E-3</v>
      </c>
      <c r="BO51" s="18">
        <f t="shared" si="9"/>
        <v>-2.2748989571336198E-3</v>
      </c>
      <c r="BP51" s="18">
        <f t="shared" si="10"/>
        <v>2.1009704220076308E-4</v>
      </c>
      <c r="BQ51" s="18">
        <f t="shared" si="11"/>
        <v>4.6261962359159803E-3</v>
      </c>
      <c r="BR51" s="18">
        <f t="shared" si="12"/>
        <v>3.9464927004240202E-4</v>
      </c>
      <c r="BS51" s="18">
        <f t="shared" si="13"/>
        <v>4.0394104354828375E-3</v>
      </c>
      <c r="BT51" s="18">
        <f t="shared" si="14"/>
        <v>-6.5717739109585338E-3</v>
      </c>
      <c r="BU51" s="18">
        <f t="shared" si="15"/>
        <v>-5.6615400869322041E-3</v>
      </c>
      <c r="BV51" s="18">
        <f t="shared" si="16"/>
        <v>-4.3038102385475341E-3</v>
      </c>
      <c r="BW51" s="18">
        <f t="shared" si="17"/>
        <v>1.4063472937252408E-2</v>
      </c>
      <c r="BX51" s="18">
        <f t="shared" si="18"/>
        <v>3.6569480726080128E-2</v>
      </c>
      <c r="BY51" s="18">
        <f t="shared" si="19"/>
        <v>2.3111345529357008E-2</v>
      </c>
      <c r="BZ51" s="18">
        <f t="shared" si="20"/>
        <v>3.2846442065423975E-3</v>
      </c>
      <c r="CA51" s="18">
        <f t="shared" si="21"/>
        <v>2.1262287062382423E-3</v>
      </c>
      <c r="CB51" s="18">
        <f t="shared" si="22"/>
        <v>-1.1338796406288099E-2</v>
      </c>
      <c r="CC51" s="18">
        <f t="shared" si="23"/>
        <v>-2.1241378766626573E-3</v>
      </c>
      <c r="CD51" s="18">
        <f t="shared" si="24"/>
        <v>-6.4821019855317852E-3</v>
      </c>
      <c r="CE51" s="19">
        <v>46</v>
      </c>
      <c r="CF51" s="18">
        <f t="shared" si="29"/>
        <v>3.2614868590568058E-3</v>
      </c>
      <c r="CG51" s="18">
        <f t="shared" si="29"/>
        <v>3.2614868590568058E-3</v>
      </c>
      <c r="CH51" s="18">
        <f t="shared" si="29"/>
        <v>3.2614868590568058E-3</v>
      </c>
      <c r="CI51" s="18">
        <f t="shared" si="29"/>
        <v>0</v>
      </c>
      <c r="CJ51" s="18">
        <f t="shared" si="29"/>
        <v>0</v>
      </c>
      <c r="CK51" s="24">
        <f t="shared" si="29"/>
        <v>3.2614868590568058E-3</v>
      </c>
      <c r="CL51" s="24">
        <f t="shared" si="29"/>
        <v>0</v>
      </c>
    </row>
    <row r="52" spans="1:90" x14ac:dyDescent="0.2">
      <c r="A52" s="19">
        <v>47</v>
      </c>
      <c r="B52" s="16" cm="1">
        <f t="array" ref="B52">INDEX(asset_mu,1,B$3)+INDEX(asset_rets_norm,$A52,B$3)</f>
        <v>2.0782436439918004E-3</v>
      </c>
      <c r="C52" s="16" cm="1">
        <f t="array" ref="C52">INDEX(asset_mu,1,C$3)+INDEX(asset_rets_norm,$A52,C$3)</f>
        <v>2.3167739278047118E-3</v>
      </c>
      <c r="D52" s="16" cm="1">
        <f t="array" ref="D52">INDEX(asset_mu,1,D$3)+INDEX(asset_rets_norm,$A52,D$3)</f>
        <v>3.2389529577773455E-3</v>
      </c>
      <c r="E52" s="16" cm="1">
        <f t="array" ref="E52">INDEX(asset_mu,1,E$3)+INDEX(asset_rets_norm,$A52,E$3)</f>
        <v>4.7145530423681886E-4</v>
      </c>
      <c r="F52" s="16" cm="1">
        <f t="array" ref="F52">INDEX(asset_mu,1,F$3)+INDEX(asset_rets_norm,$A52,F$3)</f>
        <v>-9.0884220407653864E-4</v>
      </c>
      <c r="G52" s="16" cm="1">
        <f t="array" ref="G52">INDEX(asset_mu,1,G$3)+INDEX(asset_rets_norm,$A52,G$3)</f>
        <v>1.8712708983567279E-3</v>
      </c>
      <c r="H52" s="16" cm="1">
        <f t="array" ref="H52">INDEX(asset_mu,1,H$3)+INDEX(asset_rets_norm,$A52,H$3)</f>
        <v>1.7895098372866717E-3</v>
      </c>
      <c r="I52" s="16" cm="1">
        <f t="array" ref="I52">INDEX(asset_mu,1,I$3)+INDEX(asset_rets_norm,$A52,I$3)</f>
        <v>5.6719108363749654E-4</v>
      </c>
      <c r="J52" s="16" cm="1">
        <f t="array" ref="J52">INDEX(asset_mu,1,J$3)+INDEX(asset_rets_norm,$A52,J$3)</f>
        <v>2.5831008216752314E-3</v>
      </c>
      <c r="K52" s="16" cm="1">
        <f t="array" ref="K52">INDEX(asset_mu,1,K$3)+INDEX(asset_rets_norm,$A52,K$3)</f>
        <v>6.3430640956780018E-3</v>
      </c>
      <c r="L52" s="16" cm="1">
        <f t="array" ref="L52">INDEX(asset_mu,1,L$3)+INDEX(asset_rets_norm,$A52,L$3)</f>
        <v>1.0024101311692278E-2</v>
      </c>
      <c r="M52" s="16" cm="1">
        <f t="array" ref="M52">INDEX(asset_mu,1,M$3)+INDEX(asset_rets_norm,$A52,M$3)</f>
        <v>2.9097035012876525E-3</v>
      </c>
      <c r="N52" s="16" cm="1">
        <f t="array" ref="N52">INDEX(asset_mu,1,N$3)+INDEX(asset_rets_norm,$A52,N$3)</f>
        <v>2.242995340210335E-3</v>
      </c>
      <c r="O52" s="16" cm="1">
        <f t="array" ref="O52">INDEX(asset_mu,1,O$3)+INDEX(asset_rets_norm,$A52,O$3)</f>
        <v>1.1555993172759559E-3</v>
      </c>
      <c r="P52" s="16" cm="1">
        <f t="array" ref="P52">INDEX(asset_mu,1,P$3)+INDEX(asset_rets_norm,$A52,P$3)</f>
        <v>2.126059921775213E-3</v>
      </c>
      <c r="Q52" s="16" cm="1">
        <f t="array" ref="Q52">INDEX(asset_mu,1,Q$3)+INDEX(asset_rets_norm,$A52,Q$3)</f>
        <v>3.7967127728796958E-3</v>
      </c>
      <c r="R52" s="16" cm="1">
        <f t="array" ref="R52">INDEX(asset_mu,1,R$3)+INDEX(asset_rets_norm,$A52,R$3)</f>
        <v>-6.753187272340179E-2</v>
      </c>
      <c r="S52" s="16" cm="1">
        <f t="array" ref="S52">INDEX(asset_mu,1,S$3)+INDEX(asset_rets_norm,$A52,S$3)</f>
        <v>-9.3195410214518826E-2</v>
      </c>
      <c r="T52" s="16" cm="1">
        <f t="array" ref="T52">INDEX(asset_mu,1,T$3)+INDEX(asset_rets_norm,$A52,T$3)</f>
        <v>-6.591506233084915E-2</v>
      </c>
      <c r="U52" s="16" cm="1">
        <f t="array" ref="U52">INDEX(asset_mu,1,U$3)+INDEX(asset_rets_norm,$A52,U$3)</f>
        <v>-8.8619206482487653E-2</v>
      </c>
      <c r="V52" s="16" cm="1">
        <f t="array" ref="V52">INDEX(asset_mu,1,V$3)+INDEX(asset_rets_norm,$A52,V$3)</f>
        <v>2.130603706238323E-3</v>
      </c>
      <c r="W52" s="16" cm="1">
        <f t="array" ref="W52">INDEX(asset_mu,1,W$3)+INDEX(asset_rets_norm,$A52,W$3)</f>
        <v>1.7456731941196545E-3</v>
      </c>
      <c r="X52" s="16" cm="1">
        <f t="array" ref="X52">INDEX(asset_mu,1,X$3)+INDEX(asset_rets_norm,$A52,X$3)</f>
        <v>2.6023768438972646E-3</v>
      </c>
      <c r="Y52" s="16" cm="1">
        <f t="array" ref="Y52">INDEX(asset_mu,1,Y$3)+INDEX(asset_rets_norm,$A52,Y$3)</f>
        <v>1.2375188861378664E-3</v>
      </c>
      <c r="Z52" s="19">
        <v>47</v>
      </c>
      <c r="AA52" s="16" cm="1">
        <f t="array" ref="AA52">INDEX(fx_mu,1,AA$3)+INDEX(fx_rets_norm,$A52,AA$3)</f>
        <v>0</v>
      </c>
      <c r="AB52" s="16" cm="1">
        <f t="array" ref="AB52">INDEX(fx_mu,1,AB$3)+INDEX(fx_rets_norm,$A52,AB$3)</f>
        <v>2.1323293004660075E-2</v>
      </c>
      <c r="AC52" s="16" cm="1">
        <f t="array" ref="AC52">INDEX(fx_mu,1,AC$3)+INDEX(fx_rets_norm,$A52,AC$3)</f>
        <v>-1.7166935284658694E-2</v>
      </c>
      <c r="AD52" s="16" cm="1">
        <f t="array" ref="AD52">INDEX(fx_mu,1,AD$3)+INDEX(fx_rets_norm,$A52,AD$3)</f>
        <v>2.554803510712321E-2</v>
      </c>
      <c r="AE52" s="19">
        <v>47</v>
      </c>
      <c r="AF52" s="18" cm="1">
        <f t="array" ref="AF52">(1+B52)*(1+INDEX(fx_rets,$AE52,INDEX(fx_ix,1,AF$3)))-1</f>
        <v>2.078243643991895E-3</v>
      </c>
      <c r="AG52" s="18" cm="1">
        <f t="array" ref="AG52">(1+C52)*(1+INDEX(fx_rets,$AE52,INDEX(fx_ix,1,AG$3)))-1</f>
        <v>2.3167739278047161E-3</v>
      </c>
      <c r="AH52" s="18" cm="1">
        <f t="array" ref="AH52">(1+D52)*(1+INDEX(fx_rets,$AE52,INDEX(fx_ix,1,AH$3)))-1</f>
        <v>3.2389529577774301E-3</v>
      </c>
      <c r="AI52" s="18" cm="1">
        <f t="array" ref="AI52">(1+E52)*(1+INDEX(fx_rets,$AE52,INDEX(fx_ix,1,AI$3)))-1</f>
        <v>4.7145530423686743E-4</v>
      </c>
      <c r="AJ52" s="18" cm="1">
        <f t="array" ref="AJ52">(1+F52)*(1+INDEX(fx_rets,$AE52,INDEX(fx_ix,1,AJ$3)))-1</f>
        <v>-9.0884220407649874E-4</v>
      </c>
      <c r="AK52" s="18" cm="1">
        <f t="array" ref="AK52">(1+G52)*(1+INDEX(fx_rets,$AE52,INDEX(fx_ix,1,AK$3)))-1</f>
        <v>2.3234465560673545E-2</v>
      </c>
      <c r="AL52" s="18" cm="1">
        <f t="array" ref="AL52">(1+H52)*(1+INDEX(fx_rets,$AE52,INDEX(fx_ix,1,AL$3)))-1</f>
        <v>2.3150961084541954E-2</v>
      </c>
      <c r="AM52" s="18" cm="1">
        <f t="array" ref="AM52">(1+I52)*(1+INDEX(fx_rets,$AE52,INDEX(fx_ix,1,AM$3)))-1</f>
        <v>2.1902578469963574E-2</v>
      </c>
      <c r="AN52" s="18" cm="1">
        <f t="array" ref="AN52">(1+J52)*(1+INDEX(fx_rets,$AE52,INDEX(fx_ix,1,AN$3)))-1</f>
        <v>-1.4628178387622981E-2</v>
      </c>
      <c r="AO52" s="18" cm="1">
        <f t="array" ref="AO52">(1+K52)*(1+INDEX(fx_rets,$AE52,INDEX(fx_ix,1,AO$3)))-1</f>
        <v>-1.0932762159817644E-2</v>
      </c>
      <c r="AP52" s="18" cm="1">
        <f t="array" ref="AP52">(1+L52)*(1+INDEX(fx_rets,$AE52,INDEX(fx_ix,1,AP$3)))-1</f>
        <v>-7.3149170714712497E-3</v>
      </c>
      <c r="AQ52" s="18" cm="1">
        <f t="array" ref="AQ52">(1+M52)*(1+INDEX(fx_rets,$AE52,INDEX(fx_ix,1,AQ$3)))-1</f>
        <v>-1.430718247507512E-2</v>
      </c>
      <c r="AR52" s="18" cm="1">
        <f t="array" ref="AR52">(1+N52)*(1+INDEX(fx_rets,$AE52,INDEX(fx_ix,1,AR$3)))-1</f>
        <v>-1.4962445300297555E-2</v>
      </c>
      <c r="AS52" s="18" cm="1">
        <f t="array" ref="AS52">(1+O52)*(1+INDEX(fx_rets,$AE52,INDEX(fx_ix,1,AS$3)))-1</f>
        <v>2.6733157716326783E-2</v>
      </c>
      <c r="AT52" s="18" cm="1">
        <f t="array" ref="AT52">(1+P52)*(1+INDEX(fx_rets,$AE52,INDEX(fx_ix,1,AT$3)))-1</f>
        <v>2.7728411682419685E-2</v>
      </c>
      <c r="AU52" s="18" cm="1">
        <f t="array" ref="AU52">(1+Q52)*(1+INDEX(fx_rets,$AE52,INDEX(fx_ix,1,AU$3)))-1</f>
        <v>2.9441746431215998E-2</v>
      </c>
      <c r="AV52" s="18" cm="1">
        <f t="array" ref="AV52">(1+R52)*(1+INDEX(fx_rets,$AE52,INDEX(fx_ix,1,AV$3)))-1</f>
        <v>-6.7531872723401776E-2</v>
      </c>
      <c r="AW52" s="18" cm="1">
        <f t="array" ref="AW52">(1+S52)*(1+INDEX(fx_rets,$AE52,INDEX(fx_ix,1,AW$3)))-1</f>
        <v>-7.3859350248552391E-2</v>
      </c>
      <c r="AX52" s="18" cm="1">
        <f t="array" ref="AX52">(1+T52)*(1+INDEX(fx_rets,$AE52,INDEX(fx_ix,1,AX$3)))-1</f>
        <v>-8.1950438006189952E-2</v>
      </c>
      <c r="AY52" s="18" cm="1">
        <f t="array" ref="AY52">(1+U52)*(1+INDEX(fx_rets,$AE52,INDEX(fx_ix,1,AY$3)))-1</f>
        <v>-6.533521797374453E-2</v>
      </c>
      <c r="AZ52" s="18" cm="1">
        <f t="array" ref="AZ52">(1+V52)*(1+INDEX(fx_rets,$AE52,INDEX(fx_ix,1,AZ$3)))-1</f>
        <v>2.1306037062382988E-3</v>
      </c>
      <c r="BA52" s="18" cm="1">
        <f t="array" ref="BA52">(1+W52)*(1+INDEX(fx_rets,$AE52,INDEX(fx_ix,1,BA$3)))-1</f>
        <v>2.3106189699788393E-2</v>
      </c>
      <c r="BB52" s="18" cm="1">
        <f t="array" ref="BB52">(1+X52)*(1+INDEX(fx_rets,$AE52,INDEX(fx_ix,1,BB$3)))-1</f>
        <v>-1.460923327562702E-2</v>
      </c>
      <c r="BC52" s="18" cm="1">
        <f t="array" ref="BC52">(1+Y52)*(1+INDEX(fx_rets,$AE52,INDEX(fx_ix,1,BC$3)))-1</f>
        <v>2.6817170169209703E-2</v>
      </c>
      <c r="BD52" s="19">
        <v>47</v>
      </c>
      <c r="BE52" s="16">
        <f t="shared" si="0"/>
        <v>0</v>
      </c>
      <c r="BF52" s="19">
        <v>47</v>
      </c>
      <c r="BG52" s="18">
        <f t="shared" si="1"/>
        <v>2.078243643991895E-3</v>
      </c>
      <c r="BH52" s="18">
        <f t="shared" si="2"/>
        <v>2.3167739278047161E-3</v>
      </c>
      <c r="BI52" s="18">
        <f t="shared" si="3"/>
        <v>3.2389529577774301E-3</v>
      </c>
      <c r="BJ52" s="18">
        <f t="shared" si="4"/>
        <v>4.7145530423686743E-4</v>
      </c>
      <c r="BK52" s="18">
        <f t="shared" si="5"/>
        <v>-9.0884220407649874E-4</v>
      </c>
      <c r="BL52" s="18">
        <f t="shared" si="6"/>
        <v>2.3234465560673545E-2</v>
      </c>
      <c r="BM52" s="18">
        <f t="shared" si="7"/>
        <v>2.3150961084541954E-2</v>
      </c>
      <c r="BN52" s="18">
        <f t="shared" si="8"/>
        <v>2.1902578469963574E-2</v>
      </c>
      <c r="BO52" s="18">
        <f t="shared" si="9"/>
        <v>-1.4628178387622981E-2</v>
      </c>
      <c r="BP52" s="18">
        <f t="shared" si="10"/>
        <v>-1.0932762159817644E-2</v>
      </c>
      <c r="BQ52" s="18">
        <f t="shared" si="11"/>
        <v>-7.3149170714712497E-3</v>
      </c>
      <c r="BR52" s="18">
        <f t="shared" si="12"/>
        <v>-1.430718247507512E-2</v>
      </c>
      <c r="BS52" s="18">
        <f t="shared" si="13"/>
        <v>-1.4962445300297555E-2</v>
      </c>
      <c r="BT52" s="18">
        <f t="shared" si="14"/>
        <v>2.6733157716326783E-2</v>
      </c>
      <c r="BU52" s="18">
        <f t="shared" si="15"/>
        <v>2.7728411682419685E-2</v>
      </c>
      <c r="BV52" s="18">
        <f t="shared" si="16"/>
        <v>2.9441746431215998E-2</v>
      </c>
      <c r="BW52" s="18">
        <f t="shared" si="17"/>
        <v>-6.7531872723401776E-2</v>
      </c>
      <c r="BX52" s="18">
        <f t="shared" si="18"/>
        <v>-7.3859350248552391E-2</v>
      </c>
      <c r="BY52" s="18">
        <f t="shared" si="19"/>
        <v>-8.1950438006189952E-2</v>
      </c>
      <c r="BZ52" s="18">
        <f t="shared" si="20"/>
        <v>-6.533521797374453E-2</v>
      </c>
      <c r="CA52" s="18">
        <f t="shared" si="21"/>
        <v>2.1306037062382988E-3</v>
      </c>
      <c r="CB52" s="18">
        <f t="shared" si="22"/>
        <v>2.3106189699788393E-2</v>
      </c>
      <c r="CC52" s="18">
        <f t="shared" si="23"/>
        <v>-1.460923327562702E-2</v>
      </c>
      <c r="CD52" s="18">
        <f t="shared" si="24"/>
        <v>2.6817170169209703E-2</v>
      </c>
      <c r="CE52" s="19">
        <v>47</v>
      </c>
      <c r="CF52" s="18">
        <f t="shared" si="29"/>
        <v>2.3167739278047161E-3</v>
      </c>
      <c r="CG52" s="18">
        <f t="shared" si="29"/>
        <v>2.3167739278047161E-3</v>
      </c>
      <c r="CH52" s="18">
        <f t="shared" si="29"/>
        <v>2.3167739278047161E-3</v>
      </c>
      <c r="CI52" s="18">
        <f t="shared" si="29"/>
        <v>0</v>
      </c>
      <c r="CJ52" s="18">
        <f t="shared" si="29"/>
        <v>0</v>
      </c>
      <c r="CK52" s="24">
        <f t="shared" si="29"/>
        <v>2.3167739278047161E-3</v>
      </c>
      <c r="CL52" s="24">
        <f t="shared" si="29"/>
        <v>0</v>
      </c>
    </row>
    <row r="53" spans="1:90" x14ac:dyDescent="0.2">
      <c r="A53" s="19">
        <v>48</v>
      </c>
      <c r="B53" s="16" cm="1">
        <f t="array" ref="B53">INDEX(asset_mu,1,B$3)+INDEX(asset_rets_norm,$A53,B$3)</f>
        <v>2.70062690584551E-3</v>
      </c>
      <c r="C53" s="16" cm="1">
        <f t="array" ref="C53">INDEX(asset_mu,1,C$3)+INDEX(asset_rets_norm,$A53,C$3)</f>
        <v>5.7665732245524249E-3</v>
      </c>
      <c r="D53" s="16" cm="1">
        <f t="array" ref="D53">INDEX(asset_mu,1,D$3)+INDEX(asset_rets_norm,$A53,D$3)</f>
        <v>1.1430516412047535E-2</v>
      </c>
      <c r="E53" s="16" cm="1">
        <f t="array" ref="E53">INDEX(asset_mu,1,E$3)+INDEX(asset_rets_norm,$A53,E$3)</f>
        <v>4.8253155912677051E-3</v>
      </c>
      <c r="F53" s="16" cm="1">
        <f t="array" ref="F53">INDEX(asset_mu,1,F$3)+INDEX(asset_rets_norm,$A53,F$3)</f>
        <v>6.8668456532856182E-3</v>
      </c>
      <c r="G53" s="16" cm="1">
        <f t="array" ref="G53">INDEX(asset_mu,1,G$3)+INDEX(asset_rets_norm,$A53,G$3)</f>
        <v>1.8712600445718571E-3</v>
      </c>
      <c r="H53" s="16" cm="1">
        <f t="array" ref="H53">INDEX(asset_mu,1,H$3)+INDEX(asset_rets_norm,$A53,H$3)</f>
        <v>3.7062605282614162E-3</v>
      </c>
      <c r="I53" s="16" cm="1">
        <f t="array" ref="I53">INDEX(asset_mu,1,I$3)+INDEX(asset_rets_norm,$A53,I$3)</f>
        <v>7.0589263768846989E-3</v>
      </c>
      <c r="J53" s="16" cm="1">
        <f t="array" ref="J53">INDEX(asset_mu,1,J$3)+INDEX(asset_rets_norm,$A53,J$3)</f>
        <v>2.6854662809663297E-3</v>
      </c>
      <c r="K53" s="16" cm="1">
        <f t="array" ref="K53">INDEX(asset_mu,1,K$3)+INDEX(asset_rets_norm,$A53,K$3)</f>
        <v>7.0993605033157483E-3</v>
      </c>
      <c r="L53" s="16" cm="1">
        <f t="array" ref="L53">INDEX(asset_mu,1,L$3)+INDEX(asset_rets_norm,$A53,L$3)</f>
        <v>1.3818629082486532E-2</v>
      </c>
      <c r="M53" s="16" cm="1">
        <f t="array" ref="M53">INDEX(asset_mu,1,M$3)+INDEX(asset_rets_norm,$A53,M$3)</f>
        <v>2.8685524177030517E-3</v>
      </c>
      <c r="N53" s="16" cm="1">
        <f t="array" ref="N53">INDEX(asset_mu,1,N$3)+INDEX(asset_rets_norm,$A53,N$3)</f>
        <v>-2.332694374697292E-3</v>
      </c>
      <c r="O53" s="16" cm="1">
        <f t="array" ref="O53">INDEX(asset_mu,1,O$3)+INDEX(asset_rets_norm,$A53,O$3)</f>
        <v>1.0881279512729091E-3</v>
      </c>
      <c r="P53" s="16" cm="1">
        <f t="array" ref="P53">INDEX(asset_mu,1,P$3)+INDEX(asset_rets_norm,$A53,P$3)</f>
        <v>1.9205573590962853E-3</v>
      </c>
      <c r="Q53" s="16" cm="1">
        <f t="array" ref="Q53">INDEX(asset_mu,1,Q$3)+INDEX(asset_rets_norm,$A53,Q$3)</f>
        <v>3.2027065789019373E-3</v>
      </c>
      <c r="R53" s="16" cm="1">
        <f t="array" ref="R53">INDEX(asset_mu,1,R$3)+INDEX(asset_rets_norm,$A53,R$3)</f>
        <v>-3.177727328345005E-2</v>
      </c>
      <c r="S53" s="16" cm="1">
        <f t="array" ref="S53">INDEX(asset_mu,1,S$3)+INDEX(asset_rets_norm,$A53,S$3)</f>
        <v>-5.2927493459087094E-2</v>
      </c>
      <c r="T53" s="16" cm="1">
        <f t="array" ref="T53">INDEX(asset_mu,1,T$3)+INDEX(asset_rets_norm,$A53,T$3)</f>
        <v>-2.8784099725847445E-2</v>
      </c>
      <c r="U53" s="16" cm="1">
        <f t="array" ref="U53">INDEX(asset_mu,1,U$3)+INDEX(asset_rets_norm,$A53,U$3)</f>
        <v>-8.5818733066451366E-2</v>
      </c>
      <c r="V53" s="16" cm="1">
        <f t="array" ref="V53">INDEX(asset_mu,1,V$3)+INDEX(asset_rets_norm,$A53,V$3)</f>
        <v>2.1362703729049899E-3</v>
      </c>
      <c r="W53" s="16" cm="1">
        <f t="array" ref="W53">INDEX(asset_mu,1,W$3)+INDEX(asset_rets_norm,$A53,W$3)</f>
        <v>1.6995898607863212E-3</v>
      </c>
      <c r="X53" s="16" cm="1">
        <f t="array" ref="X53">INDEX(asset_mu,1,X$3)+INDEX(asset_rets_norm,$A53,X$3)</f>
        <v>2.5615435105639309E-3</v>
      </c>
      <c r="Y53" s="16" cm="1">
        <f t="array" ref="Y53">INDEX(asset_mu,1,Y$3)+INDEX(asset_rets_norm,$A53,Y$3)</f>
        <v>1.0137688861378664E-3</v>
      </c>
      <c r="Z53" s="19">
        <v>48</v>
      </c>
      <c r="AA53" s="16" cm="1">
        <f t="array" ref="AA53">INDEX(fx_mu,1,AA$3)+INDEX(fx_rets_norm,$A53,AA$3)</f>
        <v>0</v>
      </c>
      <c r="AB53" s="16" cm="1">
        <f t="array" ref="AB53">INDEX(fx_mu,1,AB$3)+INDEX(fx_rets_norm,$A53,AB$3)</f>
        <v>-2.322281005918355E-3</v>
      </c>
      <c r="AC53" s="16" cm="1">
        <f t="array" ref="AC53">INDEX(fx_mu,1,AC$3)+INDEX(fx_rets_norm,$A53,AC$3)</f>
        <v>-1.3436925769221911E-2</v>
      </c>
      <c r="AD53" s="16" cm="1">
        <f t="array" ref="AD53">INDEX(fx_mu,1,AD$3)+INDEX(fx_rets_norm,$A53,AD$3)</f>
        <v>1.4867532778514034E-2</v>
      </c>
      <c r="AE53" s="19">
        <v>48</v>
      </c>
      <c r="AF53" s="18" cm="1">
        <f t="array" ref="AF53">(1+B53)*(1+INDEX(fx_rets,$AE53,INDEX(fx_ix,1,AF$3)))-1</f>
        <v>2.7006269058456045E-3</v>
      </c>
      <c r="AG53" s="18" cm="1">
        <f t="array" ref="AG53">(1+C53)*(1+INDEX(fx_rets,$AE53,INDEX(fx_ix,1,AG$3)))-1</f>
        <v>5.7665732245524293E-3</v>
      </c>
      <c r="AH53" s="18" cm="1">
        <f t="array" ref="AH53">(1+D53)*(1+INDEX(fx_rets,$AE53,INDEX(fx_ix,1,AH$3)))-1</f>
        <v>1.143051641204762E-2</v>
      </c>
      <c r="AI53" s="18" cm="1">
        <f t="array" ref="AI53">(1+E53)*(1+INDEX(fx_rets,$AE53,INDEX(fx_ix,1,AI$3)))-1</f>
        <v>4.8253155912676426E-3</v>
      </c>
      <c r="AJ53" s="18" cm="1">
        <f t="array" ref="AJ53">(1+F53)*(1+INDEX(fx_rets,$AE53,INDEX(fx_ix,1,AJ$3)))-1</f>
        <v>6.8668456532856581E-3</v>
      </c>
      <c r="AK53" s="18" cm="1">
        <f t="array" ref="AK53">(1+G53)*(1+INDEX(fx_rets,$AE53,INDEX(fx_ix,1,AK$3)))-1</f>
        <v>-4.5536655300515427E-4</v>
      </c>
      <c r="AL53" s="18" cm="1">
        <f t="array" ref="AL53">(1+H53)*(1+INDEX(fx_rets,$AE53,INDEX(fx_ix,1,AL$3)))-1</f>
        <v>1.3753725439151765E-3</v>
      </c>
      <c r="AM53" s="18" cm="1">
        <f t="array" ref="AM53">(1+I53)*(1+INDEX(fx_rets,$AE53,INDEX(fx_ix,1,AM$3)))-1</f>
        <v>4.7202525603191603E-3</v>
      </c>
      <c r="AN53" s="18" cm="1">
        <f t="array" ref="AN53">(1+J53)*(1+INDEX(fx_rets,$AE53,INDEX(fx_ix,1,AN$3)))-1</f>
        <v>-1.0787543899328678E-2</v>
      </c>
      <c r="AO53" s="18" cm="1">
        <f t="array" ref="AO53">(1+K53)*(1+INDEX(fx_rets,$AE53,INDEX(fx_ix,1,AO$3)))-1</f>
        <v>-6.432958845998149E-3</v>
      </c>
      <c r="AP53" s="18" cm="1">
        <f t="array" ref="AP53">(1+L53)*(1+INDEX(fx_rets,$AE53,INDEX(fx_ix,1,AP$3)))-1</f>
        <v>1.9602342005065054E-4</v>
      </c>
      <c r="AQ53" s="18" cm="1">
        <f t="array" ref="AQ53">(1+M53)*(1+INDEX(fx_rets,$AE53,INDEX(fx_ix,1,AQ$3)))-1</f>
        <v>-1.0606917877420741E-2</v>
      </c>
      <c r="AR53" s="18" cm="1">
        <f t="array" ref="AR53">(1+N53)*(1+INDEX(fx_rets,$AE53,INDEX(fx_ix,1,AR$3)))-1</f>
        <v>-1.5738275902764109E-2</v>
      </c>
      <c r="AS53" s="18" cm="1">
        <f t="array" ref="AS53">(1+O53)*(1+INDEX(fx_rets,$AE53,INDEX(fx_ix,1,AS$3)))-1</f>
        <v>1.597183850776962E-2</v>
      </c>
      <c r="AT53" s="18" cm="1">
        <f t="array" ref="AT53">(1+P53)*(1+INDEX(fx_rets,$AE53,INDEX(fx_ix,1,AT$3)))-1</f>
        <v>1.6816644087099597E-2</v>
      </c>
      <c r="AU53" s="18" cm="1">
        <f t="array" ref="AU53">(1+Q53)*(1+INDEX(fx_rets,$AE53,INDEX(fx_ix,1,AU$3)))-1</f>
        <v>1.8117855702457719E-2</v>
      </c>
      <c r="AV53" s="18" cm="1">
        <f t="array" ref="AV53">(1+R53)*(1+INDEX(fx_rets,$AE53,INDEX(fx_ix,1,AV$3)))-1</f>
        <v>-3.1777273283450036E-2</v>
      </c>
      <c r="AW53" s="18" cm="1">
        <f t="array" ref="AW53">(1+S53)*(1+INDEX(fx_rets,$AE53,INDEX(fx_ix,1,AW$3)))-1</f>
        <v>-5.512686195225458E-2</v>
      </c>
      <c r="AX53" s="18" cm="1">
        <f t="array" ref="AX53">(1+T53)*(1+INDEX(fx_rets,$AE53,INDEX(fx_ix,1,AX$3)))-1</f>
        <v>-4.1834255683719346E-2</v>
      </c>
      <c r="AY53" s="18" cm="1">
        <f t="array" ref="AY53">(1+U53)*(1+INDEX(fx_rets,$AE53,INDEX(fx_ix,1,AY$3)))-1</f>
        <v>-7.2227113114813446E-2</v>
      </c>
      <c r="AZ53" s="18" cm="1">
        <f t="array" ref="AZ53">(1+V53)*(1+INDEX(fx_rets,$AE53,INDEX(fx_ix,1,AZ$3)))-1</f>
        <v>2.1362703729050914E-3</v>
      </c>
      <c r="BA53" s="18" cm="1">
        <f t="array" ref="BA53">(1+W53)*(1+INDEX(fx_rets,$AE53,INDEX(fx_ix,1,BA$3)))-1</f>
        <v>-6.2663807038354502E-4</v>
      </c>
      <c r="BB53" s="18" cm="1">
        <f t="array" ref="BB53">(1+X53)*(1+INDEX(fx_rets,$AE53,INDEX(fx_ix,1,BB$3)))-1</f>
        <v>-1.0909801528664054E-2</v>
      </c>
      <c r="BC53" s="18" cm="1">
        <f t="array" ref="BC53">(1+Y53)*(1+INDEX(fx_rets,$AE53,INDEX(fx_ix,1,BC$3)))-1</f>
        <v>1.5896373906796324E-2</v>
      </c>
      <c r="BD53" s="19">
        <v>48</v>
      </c>
      <c r="BE53" s="16">
        <f t="shared" si="0"/>
        <v>0</v>
      </c>
      <c r="BF53" s="19">
        <v>48</v>
      </c>
      <c r="BG53" s="18">
        <f t="shared" si="1"/>
        <v>2.7006269058456045E-3</v>
      </c>
      <c r="BH53" s="18">
        <f t="shared" si="2"/>
        <v>5.7665732245524293E-3</v>
      </c>
      <c r="BI53" s="18">
        <f t="shared" si="3"/>
        <v>1.143051641204762E-2</v>
      </c>
      <c r="BJ53" s="18">
        <f t="shared" si="4"/>
        <v>4.8253155912676426E-3</v>
      </c>
      <c r="BK53" s="18">
        <f t="shared" si="5"/>
        <v>6.8668456532856581E-3</v>
      </c>
      <c r="BL53" s="18">
        <f t="shared" si="6"/>
        <v>-4.5536655300515427E-4</v>
      </c>
      <c r="BM53" s="18">
        <f t="shared" si="7"/>
        <v>1.3753725439151765E-3</v>
      </c>
      <c r="BN53" s="18">
        <f t="shared" si="8"/>
        <v>4.7202525603191603E-3</v>
      </c>
      <c r="BO53" s="18">
        <f t="shared" si="9"/>
        <v>-1.0787543899328678E-2</v>
      </c>
      <c r="BP53" s="18">
        <f t="shared" si="10"/>
        <v>-6.432958845998149E-3</v>
      </c>
      <c r="BQ53" s="18">
        <f t="shared" si="11"/>
        <v>1.9602342005065054E-4</v>
      </c>
      <c r="BR53" s="18">
        <f t="shared" si="12"/>
        <v>-1.0606917877420741E-2</v>
      </c>
      <c r="BS53" s="18">
        <f t="shared" si="13"/>
        <v>-1.5738275902764109E-2</v>
      </c>
      <c r="BT53" s="18">
        <f t="shared" si="14"/>
        <v>1.597183850776962E-2</v>
      </c>
      <c r="BU53" s="18">
        <f t="shared" si="15"/>
        <v>1.6816644087099597E-2</v>
      </c>
      <c r="BV53" s="18">
        <f t="shared" si="16"/>
        <v>1.8117855702457719E-2</v>
      </c>
      <c r="BW53" s="18">
        <f t="shared" si="17"/>
        <v>-3.1777273283450036E-2</v>
      </c>
      <c r="BX53" s="18">
        <f t="shared" si="18"/>
        <v>-5.512686195225458E-2</v>
      </c>
      <c r="BY53" s="18">
        <f t="shared" si="19"/>
        <v>-4.1834255683719346E-2</v>
      </c>
      <c r="BZ53" s="18">
        <f t="shared" si="20"/>
        <v>-7.2227113114813446E-2</v>
      </c>
      <c r="CA53" s="18">
        <f t="shared" si="21"/>
        <v>2.1362703729050914E-3</v>
      </c>
      <c r="CB53" s="18">
        <f t="shared" si="22"/>
        <v>-6.2663807038354502E-4</v>
      </c>
      <c r="CC53" s="18">
        <f t="shared" si="23"/>
        <v>-1.0909801528664054E-2</v>
      </c>
      <c r="CD53" s="18">
        <f t="shared" si="24"/>
        <v>1.5896373906796324E-2</v>
      </c>
      <c r="CE53" s="19">
        <v>48</v>
      </c>
      <c r="CF53" s="18">
        <f t="shared" si="29"/>
        <v>5.7665732245524293E-3</v>
      </c>
      <c r="CG53" s="18">
        <f t="shared" si="29"/>
        <v>5.7665732245524293E-3</v>
      </c>
      <c r="CH53" s="18">
        <f t="shared" si="29"/>
        <v>5.7665732245524293E-3</v>
      </c>
      <c r="CI53" s="18">
        <f t="shared" si="29"/>
        <v>0</v>
      </c>
      <c r="CJ53" s="18">
        <f t="shared" si="29"/>
        <v>0</v>
      </c>
      <c r="CK53" s="24">
        <f t="shared" si="29"/>
        <v>5.7665732245524293E-3</v>
      </c>
      <c r="CL53" s="24">
        <f t="shared" si="29"/>
        <v>0</v>
      </c>
    </row>
    <row r="54" spans="1:90" x14ac:dyDescent="0.2">
      <c r="A54" s="19">
        <v>49</v>
      </c>
      <c r="B54" s="16" cm="1">
        <f t="array" ref="B54">INDEX(asset_mu,1,B$3)+INDEX(asset_rets_norm,$A54,B$3)</f>
        <v>1.8969947858594905E-3</v>
      </c>
      <c r="C54" s="16" cm="1">
        <f t="array" ref="C54">INDEX(asset_mu,1,C$3)+INDEX(asset_rets_norm,$A54,C$3)</f>
        <v>1.7639131162285838E-3</v>
      </c>
      <c r="D54" s="16" cm="1">
        <f t="array" ref="D54">INDEX(asset_mu,1,D$3)+INDEX(asset_rets_norm,$A54,D$3)</f>
        <v>-8.8012825782865685E-4</v>
      </c>
      <c r="E54" s="16" cm="1">
        <f t="array" ref="E54">INDEX(asset_mu,1,E$3)+INDEX(asset_rets_norm,$A54,E$3)</f>
        <v>3.997416195602517E-3</v>
      </c>
      <c r="F54" s="16" cm="1">
        <f t="array" ref="F54">INDEX(asset_mu,1,F$3)+INDEX(asset_rets_norm,$A54,F$3)</f>
        <v>3.488269885691691E-3</v>
      </c>
      <c r="G54" s="16" cm="1">
        <f t="array" ref="G54">INDEX(asset_mu,1,G$3)+INDEX(asset_rets_norm,$A54,G$3)</f>
        <v>1.92682133854252E-3</v>
      </c>
      <c r="H54" s="16" cm="1">
        <f t="array" ref="H54">INDEX(asset_mu,1,H$3)+INDEX(asset_rets_norm,$A54,H$3)</f>
        <v>3.8227453660668802E-3</v>
      </c>
      <c r="I54" s="16" cm="1">
        <f t="array" ref="I54">INDEX(asset_mu,1,I$3)+INDEX(asset_rets_norm,$A54,I$3)</f>
        <v>5.803974080022355E-3</v>
      </c>
      <c r="J54" s="16" cm="1">
        <f t="array" ref="J54">INDEX(asset_mu,1,J$3)+INDEX(asset_rets_norm,$A54,J$3)</f>
        <v>2.4990838432796801E-3</v>
      </c>
      <c r="K54" s="16" cm="1">
        <f t="array" ref="K54">INDEX(asset_mu,1,K$3)+INDEX(asset_rets_norm,$A54,K$3)</f>
        <v>3.9837660301184344E-3</v>
      </c>
      <c r="L54" s="16" cm="1">
        <f t="array" ref="L54">INDEX(asset_mu,1,L$3)+INDEX(asset_rets_norm,$A54,L$3)</f>
        <v>4.3748044818883048E-3</v>
      </c>
      <c r="M54" s="16" cm="1">
        <f t="array" ref="M54">INDEX(asset_mu,1,M$3)+INDEX(asset_rets_norm,$A54,M$3)</f>
        <v>5.7708120672484318E-3</v>
      </c>
      <c r="N54" s="16" cm="1">
        <f t="array" ref="N54">INDEX(asset_mu,1,N$3)+INDEX(asset_rets_norm,$A54,N$3)</f>
        <v>9.6633337438117913E-3</v>
      </c>
      <c r="O54" s="16" cm="1">
        <f t="array" ref="O54">INDEX(asset_mu,1,O$3)+INDEX(asset_rets_norm,$A54,O$3)</f>
        <v>1.1266824468537872E-3</v>
      </c>
      <c r="P54" s="16" cm="1">
        <f t="array" ref="P54">INDEX(asset_mu,1,P$3)+INDEX(asset_rets_norm,$A54,P$3)</f>
        <v>2.1312005948395541E-3</v>
      </c>
      <c r="Q54" s="16" cm="1">
        <f t="array" ref="Q54">INDEX(asset_mu,1,Q$3)+INDEX(asset_rets_norm,$A54,Q$3)</f>
        <v>3.7649096085896174E-3</v>
      </c>
      <c r="R54" s="16" cm="1">
        <f t="array" ref="R54">INDEX(asset_mu,1,R$3)+INDEX(asset_rets_norm,$A54,R$3)</f>
        <v>7.7420609157709305E-2</v>
      </c>
      <c r="S54" s="16" cm="1">
        <f t="array" ref="S54">INDEX(asset_mu,1,S$3)+INDEX(asset_rets_norm,$A54,S$3)</f>
        <v>0.10116465287689824</v>
      </c>
      <c r="T54" s="16" cm="1">
        <f t="array" ref="T54">INDEX(asset_mu,1,T$3)+INDEX(asset_rets_norm,$A54,T$3)</f>
        <v>5.0444545706315791E-2</v>
      </c>
      <c r="U54" s="16" cm="1">
        <f t="array" ref="U54">INDEX(asset_mu,1,U$3)+INDEX(asset_rets_norm,$A54,U$3)</f>
        <v>9.1186990427064699E-2</v>
      </c>
      <c r="V54" s="16" cm="1">
        <f t="array" ref="V54">INDEX(asset_mu,1,V$3)+INDEX(asset_rets_norm,$A54,V$3)</f>
        <v>2.13164537290499E-3</v>
      </c>
      <c r="W54" s="16" cm="1">
        <f t="array" ref="W54">INDEX(asset_mu,1,W$3)+INDEX(asset_rets_norm,$A54,W$3)</f>
        <v>1.6856731941196543E-3</v>
      </c>
      <c r="X54" s="16" cm="1">
        <f t="array" ref="X54">INDEX(asset_mu,1,X$3)+INDEX(asset_rets_norm,$A54,X$3)</f>
        <v>2.5385435105639309E-3</v>
      </c>
      <c r="Y54" s="16" cm="1">
        <f t="array" ref="Y54">INDEX(asset_mu,1,Y$3)+INDEX(asset_rets_norm,$A54,Y$3)</f>
        <v>1.171185552804533E-3</v>
      </c>
      <c r="Z54" s="19">
        <v>49</v>
      </c>
      <c r="AA54" s="16" cm="1">
        <f t="array" ref="AA54">INDEX(fx_mu,1,AA$3)+INDEX(fx_rets_norm,$A54,AA$3)</f>
        <v>0</v>
      </c>
      <c r="AB54" s="16" cm="1">
        <f t="array" ref="AB54">INDEX(fx_mu,1,AB$3)+INDEX(fx_rets_norm,$A54,AB$3)</f>
        <v>-1.460277074689564E-2</v>
      </c>
      <c r="AC54" s="16" cm="1">
        <f t="array" ref="AC54">INDEX(fx_mu,1,AC$3)+INDEX(fx_rets_norm,$A54,AC$3)</f>
        <v>2.053700150942199E-2</v>
      </c>
      <c r="AD54" s="16" cm="1">
        <f t="array" ref="AD54">INDEX(fx_mu,1,AD$3)+INDEX(fx_rets_norm,$A54,AD$3)</f>
        <v>-2.5286978079006742E-3</v>
      </c>
      <c r="AE54" s="19">
        <v>49</v>
      </c>
      <c r="AF54" s="18" cm="1">
        <f t="array" ref="AF54">(1+B54)*(1+INDEX(fx_rets,$AE54,INDEX(fx_ix,1,AF$3)))-1</f>
        <v>1.8969947858595848E-3</v>
      </c>
      <c r="AG54" s="18" cm="1">
        <f t="array" ref="AG54">(1+C54)*(1+INDEX(fx_rets,$AE54,INDEX(fx_ix,1,AG$3)))-1</f>
        <v>1.7639131162285882E-3</v>
      </c>
      <c r="AH54" s="18" cm="1">
        <f t="array" ref="AH54">(1+D54)*(1+INDEX(fx_rets,$AE54,INDEX(fx_ix,1,AH$3)))-1</f>
        <v>-8.8012825782868287E-4</v>
      </c>
      <c r="AI54" s="18" cm="1">
        <f t="array" ref="AI54">(1+E54)*(1+INDEX(fx_rets,$AE54,INDEX(fx_ix,1,AI$3)))-1</f>
        <v>3.9974161956024545E-3</v>
      </c>
      <c r="AJ54" s="18" cm="1">
        <f t="array" ref="AJ54">(1+F54)*(1+INDEX(fx_rets,$AE54,INDEX(fx_ix,1,AJ$3)))-1</f>
        <v>3.4882698856917305E-3</v>
      </c>
      <c r="AK54" s="18" cm="1">
        <f t="array" ref="AK54">(1+G54)*(1+INDEX(fx_rets,$AE54,INDEX(fx_ix,1,AK$3)))-1</f>
        <v>-1.2704086338629961E-2</v>
      </c>
      <c r="AL54" s="18" cm="1">
        <f t="array" ref="AL54">(1+H54)*(1+INDEX(fx_rets,$AE54,INDEX(fx_ix,1,AL$3)))-1</f>
        <v>-1.0835848055033237E-2</v>
      </c>
      <c r="AM54" s="18" cm="1">
        <f t="array" ref="AM54">(1+I54)*(1+INDEX(fx_rets,$AE54,INDEX(fx_ix,1,AM$3)))-1</f>
        <v>-8.8835507697847538E-3</v>
      </c>
      <c r="AN54" s="18" cm="1">
        <f t="array" ref="AN54">(1+J54)*(1+INDEX(fx_rets,$AE54,INDEX(fx_ix,1,AN$3)))-1</f>
        <v>2.3087409041363305E-2</v>
      </c>
      <c r="AO54" s="18" cm="1">
        <f t="array" ref="AO54">(1+K54)*(1+INDEX(fx_rets,$AE54,INDEX(fx_ix,1,AO$3)))-1</f>
        <v>2.4602582148514296E-2</v>
      </c>
      <c r="AP54" s="18" cm="1">
        <f t="array" ref="AP54">(1+L54)*(1+INDEX(fx_rets,$AE54,INDEX(fx_ix,1,AP$3)))-1</f>
        <v>2.5001651357558163E-2</v>
      </c>
      <c r="AQ54" s="18" cm="1">
        <f t="array" ref="AQ54">(1+M54)*(1+INDEX(fx_rets,$AE54,INDEX(fx_ix,1,AQ$3)))-1</f>
        <v>2.6426328752805928E-2</v>
      </c>
      <c r="AR54" s="18" cm="1">
        <f t="array" ref="AR54">(1+N54)*(1+INDEX(fx_rets,$AE54,INDEX(fx_ix,1,AR$3)))-1</f>
        <v>3.039879115291666E-2</v>
      </c>
      <c r="AS54" s="18" cm="1">
        <f t="array" ref="AS54">(1+O54)*(1+INDEX(fx_rets,$AE54,INDEX(fx_ix,1,AS$3)))-1</f>
        <v>-1.4048644004803768E-3</v>
      </c>
      <c r="AT54" s="18" cm="1">
        <f t="array" ref="AT54">(1+P54)*(1+INDEX(fx_rets,$AE54,INDEX(fx_ix,1,AT$3)))-1</f>
        <v>-4.0288637533347771E-4</v>
      </c>
      <c r="AU54" s="18" cm="1">
        <f t="array" ref="AU54">(1+Q54)*(1+INDEX(fx_rets,$AE54,INDEX(fx_ix,1,AU$3)))-1</f>
        <v>1.2266914820147079E-3</v>
      </c>
      <c r="AV54" s="18" cm="1">
        <f t="array" ref="AV54">(1+R54)*(1+INDEX(fx_rets,$AE54,INDEX(fx_ix,1,AV$3)))-1</f>
        <v>7.7420609157709208E-2</v>
      </c>
      <c r="AW54" s="18" cm="1">
        <f t="array" ref="AW54">(1+S54)*(1+INDEX(fx_rets,$AE54,INDEX(fx_ix,1,AW$3)))-1</f>
        <v>8.5084597896351921E-2</v>
      </c>
      <c r="AX54" s="18" cm="1">
        <f t="array" ref="AX54">(1+T54)*(1+INDEX(fx_rets,$AE54,INDEX(fx_ix,1,AX$3)))-1</f>
        <v>7.2017526927050435E-2</v>
      </c>
      <c r="AY54" s="18" cm="1">
        <f t="array" ref="AY54">(1+U54)*(1+INDEX(fx_rets,$AE54,INDEX(fx_ix,1,AY$3)))-1</f>
        <v>8.842770827636226E-2</v>
      </c>
      <c r="AZ54" s="18" cm="1">
        <f t="array" ref="AZ54">(1+V54)*(1+INDEX(fx_rets,$AE54,INDEX(fx_ix,1,AZ$3)))-1</f>
        <v>2.131645372905E-3</v>
      </c>
      <c r="BA54" s="18" cm="1">
        <f t="array" ref="BA54">(1+W54)*(1+INDEX(fx_rets,$AE54,INDEX(fx_ix,1,BA$3)))-1</f>
        <v>-1.2941713051983883E-2</v>
      </c>
      <c r="BB54" s="18" cm="1">
        <f t="array" ref="BB54">(1+X54)*(1+INDEX(fx_rets,$AE54,INDEX(fx_ix,1,BB$3)))-1</f>
        <v>2.3127679091894171E-2</v>
      </c>
      <c r="BC54" s="18" cm="1">
        <f t="array" ref="BC54">(1+Y54)*(1+INDEX(fx_rets,$AE54,INDEX(fx_ix,1,BC$3)))-1</f>
        <v>-1.3604738294361596E-3</v>
      </c>
      <c r="BD54" s="19">
        <v>49</v>
      </c>
      <c r="BE54" s="16">
        <f t="shared" si="0"/>
        <v>0</v>
      </c>
      <c r="BF54" s="19">
        <v>49</v>
      </c>
      <c r="BG54" s="18">
        <f t="shared" si="1"/>
        <v>1.8969947858595848E-3</v>
      </c>
      <c r="BH54" s="18">
        <f t="shared" si="2"/>
        <v>1.7639131162285882E-3</v>
      </c>
      <c r="BI54" s="18">
        <f t="shared" si="3"/>
        <v>-8.8012825782868287E-4</v>
      </c>
      <c r="BJ54" s="18">
        <f t="shared" si="4"/>
        <v>3.9974161956024545E-3</v>
      </c>
      <c r="BK54" s="18">
        <f t="shared" si="5"/>
        <v>3.4882698856917305E-3</v>
      </c>
      <c r="BL54" s="18">
        <f t="shared" si="6"/>
        <v>-1.2704086338629961E-2</v>
      </c>
      <c r="BM54" s="18">
        <f t="shared" si="7"/>
        <v>-1.0835848055033237E-2</v>
      </c>
      <c r="BN54" s="18">
        <f t="shared" si="8"/>
        <v>-8.8835507697847538E-3</v>
      </c>
      <c r="BO54" s="18">
        <f t="shared" si="9"/>
        <v>2.3087409041363305E-2</v>
      </c>
      <c r="BP54" s="18">
        <f t="shared" si="10"/>
        <v>2.4602582148514296E-2</v>
      </c>
      <c r="BQ54" s="18">
        <f t="shared" si="11"/>
        <v>2.5001651357558163E-2</v>
      </c>
      <c r="BR54" s="18">
        <f t="shared" si="12"/>
        <v>2.6426328752805928E-2</v>
      </c>
      <c r="BS54" s="18">
        <f t="shared" si="13"/>
        <v>3.039879115291666E-2</v>
      </c>
      <c r="BT54" s="18">
        <f t="shared" si="14"/>
        <v>-1.4048644004803768E-3</v>
      </c>
      <c r="BU54" s="18">
        <f t="shared" si="15"/>
        <v>-4.0288637533347771E-4</v>
      </c>
      <c r="BV54" s="18">
        <f t="shared" si="16"/>
        <v>1.2266914820147079E-3</v>
      </c>
      <c r="BW54" s="18">
        <f t="shared" si="17"/>
        <v>7.7420609157709208E-2</v>
      </c>
      <c r="BX54" s="18">
        <f t="shared" si="18"/>
        <v>8.5084597896351921E-2</v>
      </c>
      <c r="BY54" s="18">
        <f t="shared" si="19"/>
        <v>7.2017526927050435E-2</v>
      </c>
      <c r="BZ54" s="18">
        <f t="shared" si="20"/>
        <v>8.842770827636226E-2</v>
      </c>
      <c r="CA54" s="18">
        <f t="shared" si="21"/>
        <v>2.131645372905E-3</v>
      </c>
      <c r="CB54" s="18">
        <f t="shared" si="22"/>
        <v>-1.2941713051983883E-2</v>
      </c>
      <c r="CC54" s="18">
        <f t="shared" si="23"/>
        <v>2.3127679091894171E-2</v>
      </c>
      <c r="CD54" s="18">
        <f t="shared" si="24"/>
        <v>-1.3604738294361596E-3</v>
      </c>
      <c r="CE54" s="19">
        <v>49</v>
      </c>
      <c r="CF54" s="18">
        <f t="shared" si="29"/>
        <v>1.7639131162285882E-3</v>
      </c>
      <c r="CG54" s="18">
        <f t="shared" si="29"/>
        <v>1.7639131162285882E-3</v>
      </c>
      <c r="CH54" s="18">
        <f t="shared" si="29"/>
        <v>1.7639131162285882E-3</v>
      </c>
      <c r="CI54" s="18">
        <f t="shared" si="29"/>
        <v>0</v>
      </c>
      <c r="CJ54" s="18">
        <f t="shared" si="29"/>
        <v>0</v>
      </c>
      <c r="CK54" s="24">
        <f t="shared" si="29"/>
        <v>1.7639131162285882E-3</v>
      </c>
      <c r="CL54" s="24">
        <f t="shared" si="29"/>
        <v>0</v>
      </c>
    </row>
    <row r="55" spans="1:90" x14ac:dyDescent="0.2">
      <c r="A55" s="19">
        <v>50</v>
      </c>
      <c r="B55" s="16" cm="1">
        <f t="array" ref="B55">INDEX(asset_mu,1,B$3)+INDEX(asset_rets_norm,$A55,B$3)</f>
        <v>1.6178004867216822E-3</v>
      </c>
      <c r="C55" s="16" cm="1">
        <f t="array" ref="C55">INDEX(asset_mu,1,C$3)+INDEX(asset_rets_norm,$A55,C$3)</f>
        <v>2.8629916867861215E-4</v>
      </c>
      <c r="D55" s="16" cm="1">
        <f t="array" ref="D55">INDEX(asset_mu,1,D$3)+INDEX(asset_rets_norm,$A55,D$3)</f>
        <v>-5.8911094582611741E-4</v>
      </c>
      <c r="E55" s="16" cm="1">
        <f t="array" ref="E55">INDEX(asset_mu,1,E$3)+INDEX(asset_rets_norm,$A55,E$3)</f>
        <v>1.3466471058084031E-3</v>
      </c>
      <c r="F55" s="16" cm="1">
        <f t="array" ref="F55">INDEX(asset_mu,1,F$3)+INDEX(asset_rets_norm,$A55,F$3)</f>
        <v>9.7832592047138395E-4</v>
      </c>
      <c r="G55" s="16" cm="1">
        <f t="array" ref="G55">INDEX(asset_mu,1,G$3)+INDEX(asset_rets_norm,$A55,G$3)</f>
        <v>2.0865966745662575E-3</v>
      </c>
      <c r="H55" s="16" cm="1">
        <f t="array" ref="H55">INDEX(asset_mu,1,H$3)+INDEX(asset_rets_norm,$A55,H$3)</f>
        <v>4.5128735554613927E-3</v>
      </c>
      <c r="I55" s="16" cm="1">
        <f t="array" ref="I55">INDEX(asset_mu,1,I$3)+INDEX(asset_rets_norm,$A55,I$3)</f>
        <v>7.2226283282070137E-3</v>
      </c>
      <c r="J55" s="16" cm="1">
        <f t="array" ref="J55">INDEX(asset_mu,1,J$3)+INDEX(asset_rets_norm,$A55,J$3)</f>
        <v>2.9644662613059745E-3</v>
      </c>
      <c r="K55" s="16" cm="1">
        <f t="array" ref="K55">INDEX(asset_mu,1,K$3)+INDEX(asset_rets_norm,$A55,K$3)</f>
        <v>5.3149337914552277E-3</v>
      </c>
      <c r="L55" s="16" cm="1">
        <f t="array" ref="L55">INDEX(asset_mu,1,L$3)+INDEX(asset_rets_norm,$A55,L$3)</f>
        <v>9.1972195281825198E-3</v>
      </c>
      <c r="M55" s="16" cm="1">
        <f t="array" ref="M55">INDEX(asset_mu,1,M$3)+INDEX(asset_rets_norm,$A55,M$3)</f>
        <v>8.3062402232497064E-3</v>
      </c>
      <c r="N55" s="16" cm="1">
        <f t="array" ref="N55">INDEX(asset_mu,1,N$3)+INDEX(asset_rets_norm,$A55,N$3)</f>
        <v>1.2385233703879344E-2</v>
      </c>
      <c r="O55" s="16" cm="1">
        <f t="array" ref="O55">INDEX(asset_mu,1,O$3)+INDEX(asset_rets_norm,$A55,O$3)</f>
        <v>1.2134310141624016E-3</v>
      </c>
      <c r="P55" s="16" cm="1">
        <f t="array" ref="P55">INDEX(asset_mu,1,P$3)+INDEX(asset_rets_norm,$A55,P$3)</f>
        <v>2.3366922556118819E-3</v>
      </c>
      <c r="Q55" s="16" cm="1">
        <f t="array" ref="Q55">INDEX(asset_mu,1,Q$3)+INDEX(asset_rets_norm,$A55,Q$3)</f>
        <v>3.109527189644812E-3</v>
      </c>
      <c r="R55" s="16" cm="1">
        <f t="array" ref="R55">INDEX(asset_mu,1,R$3)+INDEX(asset_rets_norm,$A55,R$3)</f>
        <v>-4.2924452889700048E-3</v>
      </c>
      <c r="S55" s="16" cm="1">
        <f t="array" ref="S55">INDEX(asset_mu,1,S$3)+INDEX(asset_rets_norm,$A55,S$3)</f>
        <v>2.4556757155253961E-2</v>
      </c>
      <c r="T55" s="16" cm="1">
        <f t="array" ref="T55">INDEX(asset_mu,1,T$3)+INDEX(asset_rets_norm,$A55,T$3)</f>
        <v>2.5250100332058299E-4</v>
      </c>
      <c r="U55" s="16" cm="1">
        <f t="array" ref="U55">INDEX(asset_mu,1,U$3)+INDEX(asset_rets_norm,$A55,U$3)</f>
        <v>2.8524259632878871E-2</v>
      </c>
      <c r="V55" s="16" cm="1">
        <f t="array" ref="V55">INDEX(asset_mu,1,V$3)+INDEX(asset_rets_norm,$A55,V$3)</f>
        <v>2.1308120395716569E-3</v>
      </c>
      <c r="W55" s="16" cm="1">
        <f t="array" ref="W55">INDEX(asset_mu,1,W$3)+INDEX(asset_rets_norm,$A55,W$3)</f>
        <v>1.7684231941196545E-3</v>
      </c>
      <c r="X55" s="16" cm="1">
        <f t="array" ref="X55">INDEX(asset_mu,1,X$3)+INDEX(asset_rets_norm,$A55,X$3)</f>
        <v>2.5880435105639309E-3</v>
      </c>
      <c r="Y55" s="16" cm="1">
        <f t="array" ref="Y55">INDEX(asset_mu,1,Y$3)+INDEX(asset_rets_norm,$A55,Y$3)</f>
        <v>1.2745188861378663E-3</v>
      </c>
      <c r="Z55" s="19">
        <v>50</v>
      </c>
      <c r="AA55" s="16" cm="1">
        <f t="array" ref="AA55">INDEX(fx_mu,1,AA$3)+INDEX(fx_rets_norm,$A55,AA$3)</f>
        <v>0</v>
      </c>
      <c r="AB55" s="16" cm="1">
        <f t="array" ref="AB55">INDEX(fx_mu,1,AB$3)+INDEX(fx_rets_norm,$A55,AB$3)</f>
        <v>-3.9448181775506568E-2</v>
      </c>
      <c r="AC55" s="16" cm="1">
        <f t="array" ref="AC55">INDEX(fx_mu,1,AC$3)+INDEX(fx_rets_norm,$A55,AC$3)</f>
        <v>-2.3607021082546711E-2</v>
      </c>
      <c r="AD55" s="16" cm="1">
        <f t="array" ref="AD55">INDEX(fx_mu,1,AD$3)+INDEX(fx_rets_norm,$A55,AD$3)</f>
        <v>-1.6619542795150669E-2</v>
      </c>
      <c r="AE55" s="19">
        <v>50</v>
      </c>
      <c r="AF55" s="18" cm="1">
        <f t="array" ref="AF55">(1+B55)*(1+INDEX(fx_rets,$AE55,INDEX(fx_ix,1,AF$3)))-1</f>
        <v>1.6178004867217766E-3</v>
      </c>
      <c r="AG55" s="18" cm="1">
        <f t="array" ref="AG55">(1+C55)*(1+INDEX(fx_rets,$AE55,INDEX(fx_ix,1,AG$3)))-1</f>
        <v>2.8629916867850547E-4</v>
      </c>
      <c r="AH55" s="18" cm="1">
        <f t="array" ref="AH55">(1+D55)*(1+INDEX(fx_rets,$AE55,INDEX(fx_ix,1,AH$3)))-1</f>
        <v>-5.8911094582614343E-4</v>
      </c>
      <c r="AI55" s="18" cm="1">
        <f t="array" ref="AI55">(1+E55)*(1+INDEX(fx_rets,$AE55,INDEX(fx_ix,1,AI$3)))-1</f>
        <v>1.3466471058083407E-3</v>
      </c>
      <c r="AJ55" s="18" cm="1">
        <f t="array" ref="AJ55">(1+F55)*(1+INDEX(fx_rets,$AE55,INDEX(fx_ix,1,AJ$3)))-1</f>
        <v>9.7832592047142342E-4</v>
      </c>
      <c r="AK55" s="18" cm="1">
        <f t="array" ref="AK55">(1+G55)*(1+INDEX(fx_rets,$AE55,INDEX(fx_ix,1,AK$3)))-1</f>
        <v>-3.7443897545850757E-2</v>
      </c>
      <c r="AL55" s="18" cm="1">
        <f t="array" ref="AL55">(1+H55)*(1+INDEX(fx_rets,$AE55,INDEX(fx_ix,1,AL$3)))-1</f>
        <v>-3.5113332876390957E-2</v>
      </c>
      <c r="AM55" s="18" cm="1">
        <f t="array" ref="AM55">(1+I55)*(1+INDEX(fx_rets,$AE55,INDEX(fx_ix,1,AM$3)))-1</f>
        <v>-3.251047300248755E-2</v>
      </c>
      <c r="AN55" s="18" cm="1">
        <f t="array" ref="AN55">(1+J55)*(1+INDEX(fx_rets,$AE55,INDEX(fx_ix,1,AN$3)))-1</f>
        <v>-2.0712537038769963E-2</v>
      </c>
      <c r="AO55" s="18" cm="1">
        <f t="array" ref="AO55">(1+K55)*(1+INDEX(fx_rets,$AE55,INDEX(fx_ix,1,AO$3)))-1</f>
        <v>-1.8417557045158683E-2</v>
      </c>
      <c r="AP55" s="18" cm="1">
        <f t="array" ref="AP55">(1+L55)*(1+INDEX(fx_rets,$AE55,INDEX(fx_ix,1,AP$3)))-1</f>
        <v>-1.4626920509666963E-2</v>
      </c>
      <c r="AQ55" s="18" cm="1">
        <f t="array" ref="AQ55">(1+M55)*(1+INDEX(fx_rets,$AE55,INDEX(fx_ix,1,AQ$3)))-1</f>
        <v>-1.5496866447364033E-2</v>
      </c>
      <c r="AR55" s="18" cm="1">
        <f t="array" ref="AR55">(1+N55)*(1+INDEX(fx_rets,$AE55,INDEX(fx_ix,1,AR$3)))-1</f>
        <v>-1.1514165851827074E-2</v>
      </c>
      <c r="AS55" s="18" cm="1">
        <f t="array" ref="AS55">(1+O55)*(1+INDEX(fx_rets,$AE55,INDEX(fx_ix,1,AS$3)))-1</f>
        <v>-1.5426278449657049E-2</v>
      </c>
      <c r="AT55" s="18" cm="1">
        <f t="array" ref="AT55">(1+P55)*(1+INDEX(fx_rets,$AE55,INDEX(fx_ix,1,AT$3)))-1</f>
        <v>-1.4321685296480036E-2</v>
      </c>
      <c r="AU55" s="18" cm="1">
        <f t="array" ref="AU55">(1+Q55)*(1+INDEX(fx_rets,$AE55,INDEX(fx_ix,1,AU$3)))-1</f>
        <v>-1.3561694525706769E-2</v>
      </c>
      <c r="AV55" s="18" cm="1">
        <f t="array" ref="AV55">(1+R55)*(1+INDEX(fx_rets,$AE55,INDEX(fx_ix,1,AV$3)))-1</f>
        <v>-4.2924452889699927E-3</v>
      </c>
      <c r="AW55" s="18" cm="1">
        <f t="array" ref="AW55">(1+S55)*(1+INDEX(fx_rets,$AE55,INDEX(fx_ix,1,AW$3)))-1</f>
        <v>-1.5860144040329982E-2</v>
      </c>
      <c r="AX55" s="18" cm="1">
        <f t="array" ref="AX55">(1+T55)*(1+INDEX(fx_rets,$AE55,INDEX(fx_ix,1,AX$3)))-1</f>
        <v>-2.3360480875734946E-2</v>
      </c>
      <c r="AY55" s="18" cm="1">
        <f t="array" ref="AY55">(1+U55)*(1+INDEX(fx_rets,$AE55,INDEX(fx_ix,1,AY$3)))-1</f>
        <v>1.1430656684059626E-2</v>
      </c>
      <c r="AZ55" s="18" cm="1">
        <f t="array" ref="AZ55">(1+V55)*(1+INDEX(fx_rets,$AE55,INDEX(fx_ix,1,AZ$3)))-1</f>
        <v>2.1308120395715502E-3</v>
      </c>
      <c r="BA55" s="18" cm="1">
        <f t="array" ref="BA55">(1+W55)*(1+INDEX(fx_rets,$AE55,INDEX(fx_ix,1,BA$3)))-1</f>
        <v>-3.7749519661004483E-2</v>
      </c>
      <c r="BB55" s="18" cm="1">
        <f t="array" ref="BB55">(1+X55)*(1+INDEX(fx_rets,$AE55,INDEX(fx_ix,1,BB$3)))-1</f>
        <v>-2.108007356969932E-2</v>
      </c>
      <c r="BC55" s="18" cm="1">
        <f t="array" ref="BC55">(1+Y55)*(1+INDEX(fx_rets,$AE55,INDEX(fx_ix,1,BC$3)))-1</f>
        <v>-1.5366205830184221E-2</v>
      </c>
      <c r="BD55" s="19">
        <v>50</v>
      </c>
      <c r="BE55" s="16">
        <f t="shared" si="0"/>
        <v>0</v>
      </c>
      <c r="BF55" s="19">
        <v>50</v>
      </c>
      <c r="BG55" s="18">
        <f t="shared" si="1"/>
        <v>1.6178004867217766E-3</v>
      </c>
      <c r="BH55" s="18">
        <f t="shared" si="2"/>
        <v>2.8629916867850547E-4</v>
      </c>
      <c r="BI55" s="18">
        <f t="shared" si="3"/>
        <v>-5.8911094582614343E-4</v>
      </c>
      <c r="BJ55" s="18">
        <f t="shared" si="4"/>
        <v>1.3466471058083407E-3</v>
      </c>
      <c r="BK55" s="18">
        <f t="shared" si="5"/>
        <v>9.7832592047142342E-4</v>
      </c>
      <c r="BL55" s="18">
        <f t="shared" si="6"/>
        <v>-3.7443897545850757E-2</v>
      </c>
      <c r="BM55" s="18">
        <f t="shared" si="7"/>
        <v>-3.5113332876390957E-2</v>
      </c>
      <c r="BN55" s="18">
        <f t="shared" si="8"/>
        <v>-3.251047300248755E-2</v>
      </c>
      <c r="BO55" s="18">
        <f t="shared" si="9"/>
        <v>-2.0712537038769963E-2</v>
      </c>
      <c r="BP55" s="18">
        <f t="shared" si="10"/>
        <v>-1.8417557045158683E-2</v>
      </c>
      <c r="BQ55" s="18">
        <f t="shared" si="11"/>
        <v>-1.4626920509666963E-2</v>
      </c>
      <c r="BR55" s="18">
        <f t="shared" si="12"/>
        <v>-1.5496866447364033E-2</v>
      </c>
      <c r="BS55" s="18">
        <f t="shared" si="13"/>
        <v>-1.1514165851827074E-2</v>
      </c>
      <c r="BT55" s="18">
        <f t="shared" si="14"/>
        <v>-1.5426278449657049E-2</v>
      </c>
      <c r="BU55" s="18">
        <f t="shared" si="15"/>
        <v>-1.4321685296480036E-2</v>
      </c>
      <c r="BV55" s="18">
        <f t="shared" si="16"/>
        <v>-1.3561694525706769E-2</v>
      </c>
      <c r="BW55" s="18">
        <f t="shared" si="17"/>
        <v>-4.2924452889699927E-3</v>
      </c>
      <c r="BX55" s="18">
        <f t="shared" si="18"/>
        <v>-1.5860144040329982E-2</v>
      </c>
      <c r="BY55" s="18">
        <f t="shared" si="19"/>
        <v>-2.3360480875734946E-2</v>
      </c>
      <c r="BZ55" s="18">
        <f t="shared" si="20"/>
        <v>1.1430656684059626E-2</v>
      </c>
      <c r="CA55" s="18">
        <f t="shared" si="21"/>
        <v>2.1308120395715502E-3</v>
      </c>
      <c r="CB55" s="18">
        <f t="shared" si="22"/>
        <v>-3.7749519661004483E-2</v>
      </c>
      <c r="CC55" s="18">
        <f t="shared" si="23"/>
        <v>-2.108007356969932E-2</v>
      </c>
      <c r="CD55" s="18">
        <f t="shared" si="24"/>
        <v>-1.5366205830184221E-2</v>
      </c>
      <c r="CE55" s="19">
        <v>50</v>
      </c>
      <c r="CF55" s="18">
        <f t="shared" si="29"/>
        <v>2.8629916867850547E-4</v>
      </c>
      <c r="CG55" s="18">
        <f t="shared" si="29"/>
        <v>2.8629916867850547E-4</v>
      </c>
      <c r="CH55" s="18">
        <f t="shared" si="29"/>
        <v>2.8629916867850547E-4</v>
      </c>
      <c r="CI55" s="18">
        <f t="shared" si="29"/>
        <v>0</v>
      </c>
      <c r="CJ55" s="18">
        <f t="shared" si="29"/>
        <v>0</v>
      </c>
      <c r="CK55" s="24">
        <f t="shared" si="29"/>
        <v>2.8629916867850547E-4</v>
      </c>
      <c r="CL55" s="24">
        <f t="shared" si="29"/>
        <v>0</v>
      </c>
    </row>
    <row r="56" spans="1:90" x14ac:dyDescent="0.2">
      <c r="A56" s="19">
        <v>51</v>
      </c>
      <c r="B56" s="16" cm="1">
        <f t="array" ref="B56">INDEX(asset_mu,1,B$3)+INDEX(asset_rets_norm,$A56,B$3)</f>
        <v>2.1076277419111054E-3</v>
      </c>
      <c r="C56" s="16" cm="1">
        <f t="array" ref="C56">INDEX(asset_mu,1,C$3)+INDEX(asset_rets_norm,$A56,C$3)</f>
        <v>1.80477558208902E-3</v>
      </c>
      <c r="D56" s="16" cm="1">
        <f t="array" ref="D56">INDEX(asset_mu,1,D$3)+INDEX(asset_rets_norm,$A56,D$3)</f>
        <v>9.023699487843693E-4</v>
      </c>
      <c r="E56" s="16" cm="1">
        <f t="array" ref="E56">INDEX(asset_mu,1,E$3)+INDEX(asset_rets_norm,$A56,E$3)</f>
        <v>-4.3863520683967011E-4</v>
      </c>
      <c r="F56" s="16" cm="1">
        <f t="array" ref="F56">INDEX(asset_mu,1,F$3)+INDEX(asset_rets_norm,$A56,F$3)</f>
        <v>-3.6587175056197862E-3</v>
      </c>
      <c r="G56" s="16" cm="1">
        <f t="array" ref="G56">INDEX(asset_mu,1,G$3)+INDEX(asset_rets_norm,$A56,G$3)</f>
        <v>1.4892210553553416E-3</v>
      </c>
      <c r="H56" s="16" cm="1">
        <f t="array" ref="H56">INDEX(asset_mu,1,H$3)+INDEX(asset_rets_norm,$A56,H$3)</f>
        <v>1.286736525752306E-3</v>
      </c>
      <c r="I56" s="16" cm="1">
        <f t="array" ref="I56">INDEX(asset_mu,1,I$3)+INDEX(asset_rets_norm,$A56,I$3)</f>
        <v>-1.283667392743949E-3</v>
      </c>
      <c r="J56" s="16" cm="1">
        <f t="array" ref="J56">INDEX(asset_mu,1,J$3)+INDEX(asset_rets_norm,$A56,J$3)</f>
        <v>3.2523614980952673E-3</v>
      </c>
      <c r="K56" s="16" cm="1">
        <f t="array" ref="K56">INDEX(asset_mu,1,K$3)+INDEX(asset_rets_norm,$A56,K$3)</f>
        <v>3.8218307344030358E-3</v>
      </c>
      <c r="L56" s="16" cm="1">
        <f t="array" ref="L56">INDEX(asset_mu,1,L$3)+INDEX(asset_rets_norm,$A56,L$3)</f>
        <v>2.833570612422719E-3</v>
      </c>
      <c r="M56" s="16" cm="1">
        <f t="array" ref="M56">INDEX(asset_mu,1,M$3)+INDEX(asset_rets_norm,$A56,M$3)</f>
        <v>4.0747775624463854E-3</v>
      </c>
      <c r="N56" s="16" cm="1">
        <f t="array" ref="N56">INDEX(asset_mu,1,N$3)+INDEX(asset_rets_norm,$A56,N$3)</f>
        <v>3.0398811374773346E-3</v>
      </c>
      <c r="O56" s="16" cm="1">
        <f t="array" ref="O56">INDEX(asset_mu,1,O$3)+INDEX(asset_rets_norm,$A56,O$3)</f>
        <v>1.1266814249838652E-3</v>
      </c>
      <c r="P56" s="16" cm="1">
        <f t="array" ref="P56">INDEX(asset_mu,1,P$3)+INDEX(asset_rets_norm,$A56,P$3)</f>
        <v>2.4495949413776853E-3</v>
      </c>
      <c r="Q56" s="16" cm="1">
        <f t="array" ref="Q56">INDEX(asset_mu,1,Q$3)+INDEX(asset_rets_norm,$A56,Q$3)</f>
        <v>3.4117024476680415E-3</v>
      </c>
      <c r="R56" s="16" cm="1">
        <f t="array" ref="R56">INDEX(asset_mu,1,R$3)+INDEX(asset_rets_norm,$A56,R$3)</f>
        <v>-2.282322952604067E-2</v>
      </c>
      <c r="S56" s="16" cm="1">
        <f t="array" ref="S56">INDEX(asset_mu,1,S$3)+INDEX(asset_rets_norm,$A56,S$3)</f>
        <v>-6.9392063344186683E-2</v>
      </c>
      <c r="T56" s="16" cm="1">
        <f t="array" ref="T56">INDEX(asset_mu,1,T$3)+INDEX(asset_rets_norm,$A56,T$3)</f>
        <v>-1.6860839138818362E-2</v>
      </c>
      <c r="U56" s="16" cm="1">
        <f t="array" ref="U56">INDEX(asset_mu,1,U$3)+INDEX(asset_rets_norm,$A56,U$3)</f>
        <v>-4.2434691495005769E-2</v>
      </c>
      <c r="V56" s="16" cm="1">
        <f t="array" ref="V56">INDEX(asset_mu,1,V$3)+INDEX(asset_rets_norm,$A56,V$3)</f>
        <v>2.1733120395716569E-3</v>
      </c>
      <c r="W56" s="16" cm="1">
        <f t="array" ref="W56">INDEX(asset_mu,1,W$3)+INDEX(asset_rets_norm,$A56,W$3)</f>
        <v>1.2061731941196544E-3</v>
      </c>
      <c r="X56" s="16" cm="1">
        <f t="array" ref="X56">INDEX(asset_mu,1,X$3)+INDEX(asset_rets_norm,$A56,X$3)</f>
        <v>2.3828768438972645E-3</v>
      </c>
      <c r="Y56" s="16" cm="1">
        <f t="array" ref="Y56">INDEX(asset_mu,1,Y$3)+INDEX(asset_rets_norm,$A56,Y$3)</f>
        <v>4.1760221947119988E-4</v>
      </c>
      <c r="Z56" s="19">
        <v>51</v>
      </c>
      <c r="AA56" s="16" cm="1">
        <f t="array" ref="AA56">INDEX(fx_mu,1,AA$3)+INDEX(fx_rets_norm,$A56,AA$3)</f>
        <v>0</v>
      </c>
      <c r="AB56" s="16" cm="1">
        <f t="array" ref="AB56">INDEX(fx_mu,1,AB$3)+INDEX(fx_rets_norm,$A56,AB$3)</f>
        <v>2.8491364364023001E-2</v>
      </c>
      <c r="AC56" s="16" cm="1">
        <f t="array" ref="AC56">INDEX(fx_mu,1,AC$3)+INDEX(fx_rets_norm,$A56,AC$3)</f>
        <v>-2.058749339242745E-2</v>
      </c>
      <c r="AD56" s="16" cm="1">
        <f t="array" ref="AD56">INDEX(fx_mu,1,AD$3)+INDEX(fx_rets_norm,$A56,AD$3)</f>
        <v>2.764553287143677E-2</v>
      </c>
      <c r="AE56" s="19">
        <v>51</v>
      </c>
      <c r="AF56" s="18" cm="1">
        <f t="array" ref="AF56">(1+B56)*(1+INDEX(fx_rets,$AE56,INDEX(fx_ix,1,AF$3)))-1</f>
        <v>2.1076277419111999E-3</v>
      </c>
      <c r="AG56" s="18" cm="1">
        <f t="array" ref="AG56">(1+C56)*(1+INDEX(fx_rets,$AE56,INDEX(fx_ix,1,AG$3)))-1</f>
        <v>1.8047755820889133E-3</v>
      </c>
      <c r="AH56" s="18" cm="1">
        <f t="array" ref="AH56">(1+D56)*(1+INDEX(fx_rets,$AE56,INDEX(fx_ix,1,AH$3)))-1</f>
        <v>9.0236994878445387E-4</v>
      </c>
      <c r="AI56" s="18" cm="1">
        <f t="array" ref="AI56">(1+E56)*(1+INDEX(fx_rets,$AE56,INDEX(fx_ix,1,AI$3)))-1</f>
        <v>-4.3863520683962154E-4</v>
      </c>
      <c r="AJ56" s="18" cm="1">
        <f t="array" ref="AJ56">(1+F56)*(1+INDEX(fx_rets,$AE56,INDEX(fx_ix,1,AJ$3)))-1</f>
        <v>-3.6587175056197463E-3</v>
      </c>
      <c r="AK56" s="18" cm="1">
        <f t="array" ref="AK56">(1+G56)*(1+INDEX(fx_rets,$AE56,INDEX(fx_ix,1,AK$3)))-1</f>
        <v>3.0023015359085026E-2</v>
      </c>
      <c r="AL56" s="18" cm="1">
        <f t="array" ref="AL56">(1+H56)*(1+INDEX(fx_rets,$AE56,INDEX(fx_ix,1,AL$3)))-1</f>
        <v>2.9814761768971021E-2</v>
      </c>
      <c r="AM56" s="18" cm="1">
        <f t="array" ref="AM56">(1+I56)*(1+INDEX(fx_rets,$AE56,INDEX(fx_ix,1,AM$3)))-1</f>
        <v>2.7171123535870034E-2</v>
      </c>
      <c r="AN56" s="18" cm="1">
        <f t="array" ref="AN56">(1+J56)*(1+INDEX(fx_rets,$AE56,INDEX(fx_ix,1,AN$3)))-1</f>
        <v>-1.7402089865183989E-2</v>
      </c>
      <c r="AO56" s="18" cm="1">
        <f t="array" ref="AO56">(1+K56)*(1+INDEX(fx_rets,$AE56,INDEX(fx_ix,1,AO$3)))-1</f>
        <v>-1.6844344573015868E-2</v>
      </c>
      <c r="AP56" s="18" cm="1">
        <f t="array" ref="AP56">(1+L56)*(1+INDEX(fx_rets,$AE56,INDEX(fx_ix,1,AP$3)))-1</f>
        <v>-1.7812258896265032E-2</v>
      </c>
      <c r="AQ56" s="18" cm="1">
        <f t="array" ref="AQ56">(1+M56)*(1+INDEX(fx_rets,$AE56,INDEX(fx_ix,1,AQ$3)))-1</f>
        <v>-1.6596605286123611E-2</v>
      </c>
      <c r="AR56" s="18" cm="1">
        <f t="array" ref="AR56">(1+N56)*(1+INDEX(fx_rets,$AE56,INDEX(fx_ix,1,AR$3)))-1</f>
        <v>-1.7610195787781668E-2</v>
      </c>
      <c r="AS56" s="18" cm="1">
        <f t="array" ref="AS56">(1+O56)*(1+INDEX(fx_rets,$AE56,INDEX(fx_ix,1,AS$3)))-1</f>
        <v>2.8803362004790722E-2</v>
      </c>
      <c r="AT56" s="18" cm="1">
        <f t="array" ref="AT56">(1+P56)*(1+INDEX(fx_rets,$AE56,INDEX(fx_ix,1,AT$3)))-1</f>
        <v>3.0162848170287804E-2</v>
      </c>
      <c r="AU56" s="18" cm="1">
        <f t="array" ref="AU56">(1+Q56)*(1+INDEX(fx_rets,$AE56,INDEX(fx_ix,1,AU$3)))-1</f>
        <v>3.1151553651269426E-2</v>
      </c>
      <c r="AV56" s="18" cm="1">
        <f t="array" ref="AV56">(1+R56)*(1+INDEX(fx_rets,$AE56,INDEX(fx_ix,1,AV$3)))-1</f>
        <v>-2.2823229526040656E-2</v>
      </c>
      <c r="AW56" s="18" cm="1">
        <f t="array" ref="AW56">(1+S56)*(1+INDEX(fx_rets,$AE56,INDEX(fx_ix,1,AW$3)))-1</f>
        <v>-4.2877773540874298E-2</v>
      </c>
      <c r="AX56" s="18" cm="1">
        <f t="array" ref="AX56">(1+T56)*(1+INDEX(fx_rets,$AE56,INDEX(fx_ix,1,AX$3)))-1</f>
        <v>-3.7101210116884609E-2</v>
      </c>
      <c r="AY56" s="18" cm="1">
        <f t="array" ref="AY56">(1+U56)*(1+INDEX(fx_rets,$AE56,INDEX(fx_ix,1,AY$3)))-1</f>
        <v>-1.5962288282183601E-2</v>
      </c>
      <c r="AZ56" s="18" cm="1">
        <f t="array" ref="AZ56">(1+V56)*(1+INDEX(fx_rets,$AE56,INDEX(fx_ix,1,AZ$3)))-1</f>
        <v>2.1733120395717176E-3</v>
      </c>
      <c r="BA56" s="18" cm="1">
        <f t="array" ref="BA56">(1+W56)*(1+INDEX(fx_rets,$AE56,INDEX(fx_ix,1,BA$3)))-1</f>
        <v>2.9731903078102473E-2</v>
      </c>
      <c r="BB56" s="18" cm="1">
        <f t="array" ref="BB56">(1+X56)*(1+INDEX(fx_rets,$AE56,INDEX(fx_ix,1,BB$3)))-1</f>
        <v>-1.8253674009808818E-2</v>
      </c>
      <c r="BC56" s="18" cm="1">
        <f t="array" ref="BC56">(1+Y56)*(1+INDEX(fx_rets,$AE56,INDEX(fx_ix,1,BC$3)))-1</f>
        <v>2.8074679926793467E-2</v>
      </c>
      <c r="BD56" s="19">
        <v>51</v>
      </c>
      <c r="BE56" s="16">
        <f t="shared" si="0"/>
        <v>0</v>
      </c>
      <c r="BF56" s="19">
        <v>51</v>
      </c>
      <c r="BG56" s="18">
        <f t="shared" si="1"/>
        <v>2.1076277419111999E-3</v>
      </c>
      <c r="BH56" s="18">
        <f t="shared" si="2"/>
        <v>1.8047755820889133E-3</v>
      </c>
      <c r="BI56" s="18">
        <f t="shared" si="3"/>
        <v>9.0236994878445387E-4</v>
      </c>
      <c r="BJ56" s="18">
        <f t="shared" si="4"/>
        <v>-4.3863520683962154E-4</v>
      </c>
      <c r="BK56" s="18">
        <f t="shared" si="5"/>
        <v>-3.6587175056197463E-3</v>
      </c>
      <c r="BL56" s="18">
        <f t="shared" si="6"/>
        <v>3.0023015359085026E-2</v>
      </c>
      <c r="BM56" s="18">
        <f t="shared" si="7"/>
        <v>2.9814761768971021E-2</v>
      </c>
      <c r="BN56" s="18">
        <f t="shared" si="8"/>
        <v>2.7171123535870034E-2</v>
      </c>
      <c r="BO56" s="18">
        <f t="shared" si="9"/>
        <v>-1.7402089865183989E-2</v>
      </c>
      <c r="BP56" s="18">
        <f t="shared" si="10"/>
        <v>-1.6844344573015868E-2</v>
      </c>
      <c r="BQ56" s="18">
        <f t="shared" si="11"/>
        <v>-1.7812258896265032E-2</v>
      </c>
      <c r="BR56" s="18">
        <f t="shared" si="12"/>
        <v>-1.6596605286123611E-2</v>
      </c>
      <c r="BS56" s="18">
        <f t="shared" si="13"/>
        <v>-1.7610195787781668E-2</v>
      </c>
      <c r="BT56" s="18">
        <f t="shared" si="14"/>
        <v>2.8803362004790722E-2</v>
      </c>
      <c r="BU56" s="18">
        <f t="shared" si="15"/>
        <v>3.0162848170287804E-2</v>
      </c>
      <c r="BV56" s="18">
        <f t="shared" si="16"/>
        <v>3.1151553651269426E-2</v>
      </c>
      <c r="BW56" s="18">
        <f t="shared" si="17"/>
        <v>-2.2823229526040656E-2</v>
      </c>
      <c r="BX56" s="18">
        <f t="shared" si="18"/>
        <v>-4.2877773540874298E-2</v>
      </c>
      <c r="BY56" s="18">
        <f t="shared" si="19"/>
        <v>-3.7101210116884609E-2</v>
      </c>
      <c r="BZ56" s="18">
        <f t="shared" si="20"/>
        <v>-1.5962288282183601E-2</v>
      </c>
      <c r="CA56" s="18">
        <f t="shared" si="21"/>
        <v>2.1733120395717176E-3</v>
      </c>
      <c r="CB56" s="18">
        <f t="shared" si="22"/>
        <v>2.9731903078102473E-2</v>
      </c>
      <c r="CC56" s="18">
        <f t="shared" si="23"/>
        <v>-1.8253674009808818E-2</v>
      </c>
      <c r="CD56" s="18">
        <f t="shared" si="24"/>
        <v>2.8074679926793467E-2</v>
      </c>
      <c r="CE56" s="19">
        <v>51</v>
      </c>
      <c r="CF56" s="18">
        <f t="shared" ref="CF56:CL65" si="30">SUMPRODUCT(INDEX(port_wts,CF$3,),$BG56:$CD56)</f>
        <v>1.8047755820889133E-3</v>
      </c>
      <c r="CG56" s="18">
        <f t="shared" si="30"/>
        <v>1.8047755820889133E-3</v>
      </c>
      <c r="CH56" s="18">
        <f t="shared" si="30"/>
        <v>1.8047755820889133E-3</v>
      </c>
      <c r="CI56" s="18">
        <f t="shared" si="30"/>
        <v>0</v>
      </c>
      <c r="CJ56" s="18">
        <f t="shared" si="30"/>
        <v>0</v>
      </c>
      <c r="CK56" s="24">
        <f t="shared" si="30"/>
        <v>1.8047755820889133E-3</v>
      </c>
      <c r="CL56" s="24">
        <f t="shared" si="30"/>
        <v>0</v>
      </c>
    </row>
    <row r="57" spans="1:90" x14ac:dyDescent="0.2">
      <c r="A57" s="19">
        <v>52</v>
      </c>
      <c r="B57" s="16" cm="1">
        <f t="array" ref="B57">INDEX(asset_mu,1,B$3)+INDEX(asset_rets_norm,$A57,B$3)</f>
        <v>2.9454149376230308E-3</v>
      </c>
      <c r="C57" s="16" cm="1">
        <f t="array" ref="C57">INDEX(asset_mu,1,C$3)+INDEX(asset_rets_norm,$A57,C$3)</f>
        <v>8.8338462822554718E-3</v>
      </c>
      <c r="D57" s="16" cm="1">
        <f t="array" ref="D57">INDEX(asset_mu,1,D$3)+INDEX(asset_rets_norm,$A57,D$3)</f>
        <v>2.0132398462245599E-2</v>
      </c>
      <c r="E57" s="16" cm="1">
        <f t="array" ref="E57">INDEX(asset_mu,1,E$3)+INDEX(asset_rets_norm,$A57,E$3)</f>
        <v>4.7546444797855261E-3</v>
      </c>
      <c r="F57" s="16" cm="1">
        <f t="array" ref="F57">INDEX(asset_mu,1,F$3)+INDEX(asset_rets_norm,$A57,F$3)</f>
        <v>7.8207349455192299E-3</v>
      </c>
      <c r="G57" s="16" cm="1">
        <f t="array" ref="G57">INDEX(asset_mu,1,G$3)+INDEX(asset_rets_norm,$A57,G$3)</f>
        <v>1.9754469698074735E-3</v>
      </c>
      <c r="H57" s="16" cm="1">
        <f t="array" ref="H57">INDEX(asset_mu,1,H$3)+INDEX(asset_rets_norm,$A57,H$3)</f>
        <v>5.1006048663537959E-3</v>
      </c>
      <c r="I57" s="16" cm="1">
        <f t="array" ref="I57">INDEX(asset_mu,1,I$3)+INDEX(asset_rets_norm,$A57,I$3)</f>
        <v>1.1440700434997829E-2</v>
      </c>
      <c r="J57" s="16" cm="1">
        <f t="array" ref="J57">INDEX(asset_mu,1,J$3)+INDEX(asset_rets_norm,$A57,J$3)</f>
        <v>2.2849195600482806E-3</v>
      </c>
      <c r="K57" s="16" cm="1">
        <f t="array" ref="K57">INDEX(asset_mu,1,K$3)+INDEX(asset_rets_norm,$A57,K$3)</f>
        <v>1.092115951507458E-2</v>
      </c>
      <c r="L57" s="16" cm="1">
        <f t="array" ref="L57">INDEX(asset_mu,1,L$3)+INDEX(asset_rets_norm,$A57,L$3)</f>
        <v>2.2825852267590471E-2</v>
      </c>
      <c r="M57" s="16" cm="1">
        <f t="array" ref="M57">INDEX(asset_mu,1,M$3)+INDEX(asset_rets_norm,$A57,M$3)</f>
        <v>5.9165843666742378E-3</v>
      </c>
      <c r="N57" s="16" cm="1">
        <f t="array" ref="N57">INDEX(asset_mu,1,N$3)+INDEX(asset_rets_norm,$A57,N$3)</f>
        <v>8.1967158477610543E-3</v>
      </c>
      <c r="O57" s="16" cm="1">
        <f t="array" ref="O57">INDEX(asset_mu,1,O$3)+INDEX(asset_rets_norm,$A57,O$3)</f>
        <v>1.2808848228788238E-3</v>
      </c>
      <c r="P57" s="16" cm="1">
        <f t="array" ref="P57">INDEX(asset_mu,1,P$3)+INDEX(asset_rets_norm,$A57,P$3)</f>
        <v>2.8293322402479937E-3</v>
      </c>
      <c r="Q57" s="16" cm="1">
        <f t="array" ref="Q57">INDEX(asset_mu,1,Q$3)+INDEX(asset_rets_norm,$A57,Q$3)</f>
        <v>6.3431003314544212E-3</v>
      </c>
      <c r="R57" s="16" cm="1">
        <f t="array" ref="R57">INDEX(asset_mu,1,R$3)+INDEX(asset_rets_norm,$A57,R$3)</f>
        <v>-5.6480938865606026E-2</v>
      </c>
      <c r="S57" s="16" cm="1">
        <f t="array" ref="S57">INDEX(asset_mu,1,S$3)+INDEX(asset_rets_norm,$A57,S$3)</f>
        <v>-6.9324955588350612E-2</v>
      </c>
      <c r="T57" s="16" cm="1">
        <f t="array" ref="T57">INDEX(asset_mu,1,T$3)+INDEX(asset_rets_norm,$A57,T$3)</f>
        <v>-2.4357476800077438E-2</v>
      </c>
      <c r="U57" s="16" cm="1">
        <f t="array" ref="U57">INDEX(asset_mu,1,U$3)+INDEX(asset_rets_norm,$A57,U$3)</f>
        <v>-8.5907477962294906E-2</v>
      </c>
      <c r="V57" s="16" cm="1">
        <f t="array" ref="V57">INDEX(asset_mu,1,V$3)+INDEX(asset_rets_norm,$A57,V$3)</f>
        <v>2.3287287062383234E-3</v>
      </c>
      <c r="W57" s="16" cm="1">
        <f t="array" ref="W57">INDEX(asset_mu,1,W$3)+INDEX(asset_rets_norm,$A57,W$3)</f>
        <v>1.6393398607863212E-3</v>
      </c>
      <c r="X57" s="16" cm="1">
        <f t="array" ref="X57">INDEX(asset_mu,1,X$3)+INDEX(asset_rets_norm,$A57,X$3)</f>
        <v>2.5659601772305973E-3</v>
      </c>
      <c r="Y57" s="16" cm="1">
        <f t="array" ref="Y57">INDEX(asset_mu,1,Y$3)+INDEX(asset_rets_norm,$A57,Y$3)</f>
        <v>1.1511855528045332E-3</v>
      </c>
      <c r="Z57" s="19">
        <v>52</v>
      </c>
      <c r="AA57" s="16" cm="1">
        <f t="array" ref="AA57">INDEX(fx_mu,1,AA$3)+INDEX(fx_rets_norm,$A57,AA$3)</f>
        <v>0</v>
      </c>
      <c r="AB57" s="16" cm="1">
        <f t="array" ref="AB57">INDEX(fx_mu,1,AB$3)+INDEX(fx_rets_norm,$A57,AB$3)</f>
        <v>-1.7955743452967539E-3</v>
      </c>
      <c r="AC57" s="16" cm="1">
        <f t="array" ref="AC57">INDEX(fx_mu,1,AC$3)+INDEX(fx_rets_norm,$A57,AC$3)</f>
        <v>-3.2700667574567202E-2</v>
      </c>
      <c r="AD57" s="16" cm="1">
        <f t="array" ref="AD57">INDEX(fx_mu,1,AD$3)+INDEX(fx_rets_norm,$A57,AD$3)</f>
        <v>-3.9882472213966938E-3</v>
      </c>
      <c r="AE57" s="19">
        <v>52</v>
      </c>
      <c r="AF57" s="18" cm="1">
        <f t="array" ref="AF57">(1+B57)*(1+INDEX(fx_rets,$AE57,INDEX(fx_ix,1,AF$3)))-1</f>
        <v>2.9454149376231253E-3</v>
      </c>
      <c r="AG57" s="18" cm="1">
        <f t="array" ref="AG57">(1+C57)*(1+INDEX(fx_rets,$AE57,INDEX(fx_ix,1,AG$3)))-1</f>
        <v>8.8338462822554753E-3</v>
      </c>
      <c r="AH57" s="18" cm="1">
        <f t="array" ref="AH57">(1+D57)*(1+INDEX(fx_rets,$AE57,INDEX(fx_ix,1,AH$3)))-1</f>
        <v>2.0132398462245682E-2</v>
      </c>
      <c r="AI57" s="18" cm="1">
        <f t="array" ref="AI57">(1+E57)*(1+INDEX(fx_rets,$AE57,INDEX(fx_ix,1,AI$3)))-1</f>
        <v>4.7546444797854637E-3</v>
      </c>
      <c r="AJ57" s="18" cm="1">
        <f t="array" ref="AJ57">(1+F57)*(1+INDEX(fx_rets,$AE57,INDEX(fx_ix,1,AJ$3)))-1</f>
        <v>7.8207349455192698E-3</v>
      </c>
      <c r="AK57" s="18" cm="1">
        <f t="array" ref="AK57">(1+G57)*(1+INDEX(fx_rets,$AE57,INDEX(fx_ix,1,AK$3)))-1</f>
        <v>1.7632556261126808E-4</v>
      </c>
      <c r="AL57" s="18" cm="1">
        <f t="array" ref="AL57">(1+H57)*(1+INDEX(fx_rets,$AE57,INDEX(fx_ix,1,AL$3)))-1</f>
        <v>3.2958720058136048E-3</v>
      </c>
      <c r="AM57" s="18" cm="1">
        <f t="array" ref="AM57">(1+I57)*(1+INDEX(fx_rets,$AE57,INDEX(fx_ix,1,AM$3)))-1</f>
        <v>9.6245834615078518E-3</v>
      </c>
      <c r="AN57" s="18" cm="1">
        <f t="array" ref="AN57">(1+J57)*(1+INDEX(fx_rets,$AE57,INDEX(fx_ix,1,AN$3)))-1</f>
        <v>-3.0490466409486716E-2</v>
      </c>
      <c r="AO57" s="18" cm="1">
        <f t="array" ref="AO57">(1+K57)*(1+INDEX(fx_rets,$AE57,INDEX(fx_ix,1,AO$3)))-1</f>
        <v>-2.2136637266323866E-2</v>
      </c>
      <c r="AP57" s="18" cm="1">
        <f t="array" ref="AP57">(1+L57)*(1+INDEX(fx_rets,$AE57,INDEX(fx_ix,1,AP$3)))-1</f>
        <v>-1.0621235914085481E-2</v>
      </c>
      <c r="AQ57" s="18" cm="1">
        <f t="array" ref="AQ57">(1+M57)*(1+INDEX(fx_rets,$AE57,INDEX(fx_ix,1,AQ$3)))-1</f>
        <v>-2.6977559466444534E-2</v>
      </c>
      <c r="AR57" s="18" cm="1">
        <f t="array" ref="AR57">(1+N57)*(1+INDEX(fx_rets,$AE57,INDEX(fx_ix,1,AR$3)))-1</f>
        <v>-2.4771989806946948E-2</v>
      </c>
      <c r="AS57" s="18" cm="1">
        <f t="array" ref="AS57">(1+O57)*(1+INDEX(fx_rets,$AE57,INDEX(fx_ix,1,AS$3)))-1</f>
        <v>-2.7124708838535128E-3</v>
      </c>
      <c r="AT57" s="18" cm="1">
        <f t="array" ref="AT57">(1+P57)*(1+INDEX(fx_rets,$AE57,INDEX(fx_ix,1,AT$3)))-1</f>
        <v>-1.1701990575943011E-3</v>
      </c>
      <c r="AU57" s="18" cm="1">
        <f t="array" ref="AU57">(1+Q57)*(1+INDEX(fx_rets,$AE57,INDEX(fx_ix,1,AU$3)))-1</f>
        <v>2.3295552577857759E-3</v>
      </c>
      <c r="AV57" s="18" cm="1">
        <f t="array" ref="AV57">(1+R57)*(1+INDEX(fx_rets,$AE57,INDEX(fx_ix,1,AV$3)))-1</f>
        <v>-5.6480938865606012E-2</v>
      </c>
      <c r="AW57" s="18" cm="1">
        <f t="array" ref="AW57">(1+S57)*(1+INDEX(fx_rets,$AE57,INDEX(fx_ix,1,AW$3)))-1</f>
        <v>-7.0996051821904049E-2</v>
      </c>
      <c r="AX57" s="18" cm="1">
        <f t="array" ref="AX57">(1+T57)*(1+INDEX(fx_rets,$AE57,INDEX(fx_ix,1,AX$3)))-1</f>
        <v>-5.6261638622850052E-2</v>
      </c>
      <c r="AY57" s="18" cm="1">
        <f t="array" ref="AY57">(1+U57)*(1+INDEX(fx_rets,$AE57,INDEX(fx_ix,1,AY$3)))-1</f>
        <v>-8.9553104923411286E-2</v>
      </c>
      <c r="AZ57" s="18" cm="1">
        <f t="array" ref="AZ57">(1+V57)*(1+INDEX(fx_rets,$AE57,INDEX(fx_ix,1,AZ$3)))-1</f>
        <v>2.3287287062383477E-3</v>
      </c>
      <c r="BA57" s="18" cm="1">
        <f t="array" ref="BA57">(1+W57)*(1+INDEX(fx_rets,$AE57,INDEX(fx_ix,1,BA$3)))-1</f>
        <v>-1.5917804110765488E-4</v>
      </c>
      <c r="BB57" s="18" cm="1">
        <f t="array" ref="BB57">(1+X57)*(1+INDEX(fx_rets,$AE57,INDEX(fx_ix,1,BB$3)))-1</f>
        <v>-3.0218616008101939E-2</v>
      </c>
      <c r="BC57" s="18" cm="1">
        <f t="array" ref="BC57">(1+Y57)*(1+INDEX(fx_rets,$AE57,INDEX(fx_ix,1,BC$3)))-1</f>
        <v>-2.841652881174439E-3</v>
      </c>
      <c r="BD57" s="19">
        <v>52</v>
      </c>
      <c r="BE57" s="16">
        <f t="shared" si="0"/>
        <v>0</v>
      </c>
      <c r="BF57" s="19">
        <v>52</v>
      </c>
      <c r="BG57" s="18">
        <f t="shared" si="1"/>
        <v>2.9454149376231253E-3</v>
      </c>
      <c r="BH57" s="18">
        <f t="shared" si="2"/>
        <v>8.8338462822554753E-3</v>
      </c>
      <c r="BI57" s="18">
        <f t="shared" si="3"/>
        <v>2.0132398462245682E-2</v>
      </c>
      <c r="BJ57" s="18">
        <f t="shared" si="4"/>
        <v>4.7546444797854637E-3</v>
      </c>
      <c r="BK57" s="18">
        <f t="shared" si="5"/>
        <v>7.8207349455192698E-3</v>
      </c>
      <c r="BL57" s="18">
        <f t="shared" si="6"/>
        <v>1.7632556261126808E-4</v>
      </c>
      <c r="BM57" s="18">
        <f t="shared" si="7"/>
        <v>3.2958720058136048E-3</v>
      </c>
      <c r="BN57" s="18">
        <f t="shared" si="8"/>
        <v>9.6245834615078518E-3</v>
      </c>
      <c r="BO57" s="18">
        <f t="shared" si="9"/>
        <v>-3.0490466409486716E-2</v>
      </c>
      <c r="BP57" s="18">
        <f t="shared" si="10"/>
        <v>-2.2136637266323866E-2</v>
      </c>
      <c r="BQ57" s="18">
        <f t="shared" si="11"/>
        <v>-1.0621235914085481E-2</v>
      </c>
      <c r="BR57" s="18">
        <f t="shared" si="12"/>
        <v>-2.6977559466444534E-2</v>
      </c>
      <c r="BS57" s="18">
        <f t="shared" si="13"/>
        <v>-2.4771989806946948E-2</v>
      </c>
      <c r="BT57" s="18">
        <f t="shared" si="14"/>
        <v>-2.7124708838535128E-3</v>
      </c>
      <c r="BU57" s="18">
        <f t="shared" si="15"/>
        <v>-1.1701990575943011E-3</v>
      </c>
      <c r="BV57" s="18">
        <f t="shared" si="16"/>
        <v>2.3295552577857759E-3</v>
      </c>
      <c r="BW57" s="18">
        <f t="shared" si="17"/>
        <v>-5.6480938865606012E-2</v>
      </c>
      <c r="BX57" s="18">
        <f t="shared" si="18"/>
        <v>-7.0996051821904049E-2</v>
      </c>
      <c r="BY57" s="18">
        <f t="shared" si="19"/>
        <v>-5.6261638622850052E-2</v>
      </c>
      <c r="BZ57" s="18">
        <f t="shared" si="20"/>
        <v>-8.9553104923411286E-2</v>
      </c>
      <c r="CA57" s="18">
        <f t="shared" si="21"/>
        <v>2.3287287062383477E-3</v>
      </c>
      <c r="CB57" s="18">
        <f t="shared" si="22"/>
        <v>-1.5917804110765488E-4</v>
      </c>
      <c r="CC57" s="18">
        <f t="shared" si="23"/>
        <v>-3.0218616008101939E-2</v>
      </c>
      <c r="CD57" s="18">
        <f t="shared" si="24"/>
        <v>-2.841652881174439E-3</v>
      </c>
      <c r="CE57" s="19">
        <v>52</v>
      </c>
      <c r="CF57" s="18">
        <f t="shared" si="30"/>
        <v>8.8338462822554753E-3</v>
      </c>
      <c r="CG57" s="18">
        <f t="shared" si="30"/>
        <v>8.8338462822554753E-3</v>
      </c>
      <c r="CH57" s="18">
        <f t="shared" si="30"/>
        <v>8.8338462822554753E-3</v>
      </c>
      <c r="CI57" s="18">
        <f t="shared" si="30"/>
        <v>0</v>
      </c>
      <c r="CJ57" s="18">
        <f t="shared" si="30"/>
        <v>0</v>
      </c>
      <c r="CK57" s="24">
        <f t="shared" si="30"/>
        <v>8.8338462822554753E-3</v>
      </c>
      <c r="CL57" s="24">
        <f t="shared" si="30"/>
        <v>0</v>
      </c>
    </row>
    <row r="58" spans="1:90" x14ac:dyDescent="0.2">
      <c r="A58" s="19">
        <v>53</v>
      </c>
      <c r="B58" s="16" cm="1">
        <f t="array" ref="B58">INDEX(asset_mu,1,B$3)+INDEX(asset_rets_norm,$A58,B$3)</f>
        <v>2.4599605843270865E-3</v>
      </c>
      <c r="C58" s="16" cm="1">
        <f t="array" ref="C58">INDEX(asset_mu,1,C$3)+INDEX(asset_rets_norm,$A58,C$3)</f>
        <v>3.8939681858329812E-3</v>
      </c>
      <c r="D58" s="16" cm="1">
        <f t="array" ref="D58">INDEX(asset_mu,1,D$3)+INDEX(asset_rets_norm,$A58,D$3)</f>
        <v>7.2149869897694379E-3</v>
      </c>
      <c r="E58" s="16" cm="1">
        <f t="array" ref="E58">INDEX(asset_mu,1,E$3)+INDEX(asset_rets_norm,$A58,E$3)</f>
        <v>3.0176466960403839E-3</v>
      </c>
      <c r="F58" s="16" cm="1">
        <f t="array" ref="F58">INDEX(asset_mu,1,F$3)+INDEX(asset_rets_norm,$A58,F$3)</f>
        <v>3.1257603845066977E-3</v>
      </c>
      <c r="G58" s="16" cm="1">
        <f t="array" ref="G58">INDEX(asset_mu,1,G$3)+INDEX(asset_rets_norm,$A58,G$3)</f>
        <v>2.0101942873147734E-3</v>
      </c>
      <c r="H58" s="16" cm="1">
        <f t="array" ref="H58">INDEX(asset_mu,1,H$3)+INDEX(asset_rets_norm,$A58,H$3)</f>
        <v>4.1024651626455841E-3</v>
      </c>
      <c r="I58" s="16" cm="1">
        <f t="array" ref="I58">INDEX(asset_mu,1,I$3)+INDEX(asset_rets_norm,$A58,I$3)</f>
        <v>8.1723959472596464E-3</v>
      </c>
      <c r="J58" s="16" cm="1">
        <f t="array" ref="J58">INDEX(asset_mu,1,J$3)+INDEX(asset_rets_norm,$A58,J$3)</f>
        <v>2.4614879125424136E-3</v>
      </c>
      <c r="K58" s="16" cm="1">
        <f t="array" ref="K58">INDEX(asset_mu,1,K$3)+INDEX(asset_rets_norm,$A58,K$3)</f>
        <v>6.4465400228194405E-3</v>
      </c>
      <c r="L58" s="16" cm="1">
        <f t="array" ref="L58">INDEX(asset_mu,1,L$3)+INDEX(asset_rets_norm,$A58,L$3)</f>
        <v>1.595924057344443E-2</v>
      </c>
      <c r="M58" s="16" cm="1">
        <f t="array" ref="M58">INDEX(asset_mu,1,M$3)+INDEX(asset_rets_norm,$A58,M$3)</f>
        <v>1.5554742092501071E-3</v>
      </c>
      <c r="N58" s="16" cm="1">
        <f t="array" ref="N58">INDEX(asset_mu,1,N$3)+INDEX(asset_rets_norm,$A58,N$3)</f>
        <v>5.4281920060533836E-3</v>
      </c>
      <c r="O58" s="16" cm="1">
        <f t="array" ref="O58">INDEX(asset_mu,1,O$3)+INDEX(asset_rets_norm,$A58,O$3)</f>
        <v>1.5217614677626378E-3</v>
      </c>
      <c r="P58" s="16" cm="1">
        <f t="array" ref="P58">INDEX(asset_mu,1,P$3)+INDEX(asset_rets_norm,$A58,P$3)</f>
        <v>5.0447855115008256E-3</v>
      </c>
      <c r="Q58" s="16" cm="1">
        <f t="array" ref="Q58">INDEX(asset_mu,1,Q$3)+INDEX(asset_rets_norm,$A58,Q$3)</f>
        <v>9.7478481094339202E-3</v>
      </c>
      <c r="R58" s="16" cm="1">
        <f t="array" ref="R58">INDEX(asset_mu,1,R$3)+INDEX(asset_rets_norm,$A58,R$3)</f>
        <v>-8.7081569475355846E-3</v>
      </c>
      <c r="S58" s="16" cm="1">
        <f t="array" ref="S58">INDEX(asset_mu,1,S$3)+INDEX(asset_rets_norm,$A58,S$3)</f>
        <v>-3.3874931105931427E-2</v>
      </c>
      <c r="T58" s="16" cm="1">
        <f t="array" ref="T58">INDEX(asset_mu,1,T$3)+INDEX(asset_rets_norm,$A58,T$3)</f>
        <v>3.2246670726815982E-3</v>
      </c>
      <c r="U58" s="16" cm="1">
        <f t="array" ref="U58">INDEX(asset_mu,1,U$3)+INDEX(asset_rets_norm,$A58,U$3)</f>
        <v>-9.1432137641226138E-2</v>
      </c>
      <c r="V58" s="16" cm="1">
        <f t="array" ref="V58">INDEX(asset_mu,1,V$3)+INDEX(asset_rets_norm,$A58,V$3)</f>
        <v>2.3249787062383231E-3</v>
      </c>
      <c r="W58" s="16" cm="1">
        <f t="array" ref="W58">INDEX(asset_mu,1,W$3)+INDEX(asset_rets_norm,$A58,W$3)</f>
        <v>1.6671731941196545E-3</v>
      </c>
      <c r="X58" s="16" cm="1">
        <f t="array" ref="X58">INDEX(asset_mu,1,X$3)+INDEX(asset_rets_norm,$A58,X$3)</f>
        <v>2.6095435105639312E-3</v>
      </c>
      <c r="Y58" s="16" cm="1">
        <f t="array" ref="Y58">INDEX(asset_mu,1,Y$3)+INDEX(asset_rets_norm,$A58,Y$3)</f>
        <v>1.233685552804533E-3</v>
      </c>
      <c r="Z58" s="19">
        <v>53</v>
      </c>
      <c r="AA58" s="16" cm="1">
        <f t="array" ref="AA58">INDEX(fx_mu,1,AA$3)+INDEX(fx_rets_norm,$A58,AA$3)</f>
        <v>0</v>
      </c>
      <c r="AB58" s="16" cm="1">
        <f t="array" ref="AB58">INDEX(fx_mu,1,AB$3)+INDEX(fx_rets_norm,$A58,AB$3)</f>
        <v>4.6098102009968257E-3</v>
      </c>
      <c r="AC58" s="16" cm="1">
        <f t="array" ref="AC58">INDEX(fx_mu,1,AC$3)+INDEX(fx_rets_norm,$A58,AC$3)</f>
        <v>-2.2331843635806051E-2</v>
      </c>
      <c r="AD58" s="16" cm="1">
        <f t="array" ref="AD58">INDEX(fx_mu,1,AD$3)+INDEX(fx_rets_norm,$A58,AD$3)</f>
        <v>7.8590742189007176E-2</v>
      </c>
      <c r="AE58" s="19">
        <v>53</v>
      </c>
      <c r="AF58" s="18" cm="1">
        <f t="array" ref="AF58">(1+B58)*(1+INDEX(fx_rets,$AE58,INDEX(fx_ix,1,AF$3)))-1</f>
        <v>2.459960584327181E-3</v>
      </c>
      <c r="AG58" s="18" cm="1">
        <f t="array" ref="AG58">(1+C58)*(1+INDEX(fx_rets,$AE58,INDEX(fx_ix,1,AG$3)))-1</f>
        <v>3.8939681858329855E-3</v>
      </c>
      <c r="AH58" s="18" cm="1">
        <f t="array" ref="AH58">(1+D58)*(1+INDEX(fx_rets,$AE58,INDEX(fx_ix,1,AH$3)))-1</f>
        <v>7.2149869897695229E-3</v>
      </c>
      <c r="AI58" s="18" cm="1">
        <f t="array" ref="AI58">(1+E58)*(1+INDEX(fx_rets,$AE58,INDEX(fx_ix,1,AI$3)))-1</f>
        <v>3.0176466960403214E-3</v>
      </c>
      <c r="AJ58" s="18" cm="1">
        <f t="array" ref="AJ58">(1+F58)*(1+INDEX(fx_rets,$AE58,INDEX(fx_ix,1,AJ$3)))-1</f>
        <v>3.1257603845067372E-3</v>
      </c>
      <c r="AK58" s="18" cm="1">
        <f t="array" ref="AK58">(1+G58)*(1+INDEX(fx_rets,$AE58,INDEX(fx_ix,1,AK$3)))-1</f>
        <v>6.6292711024431572E-3</v>
      </c>
      <c r="AL58" s="18" cm="1">
        <f t="array" ref="AL58">(1+H58)*(1+INDEX(fx_rets,$AE58,INDEX(fx_ix,1,AL$3)))-1</f>
        <v>8.7311869493984506E-3</v>
      </c>
      <c r="AM58" s="18" cm="1">
        <f t="array" ref="AM58">(1+I58)*(1+INDEX(fx_rets,$AE58,INDEX(fx_ix,1,AM$3)))-1</f>
        <v>1.281987934246076E-2</v>
      </c>
      <c r="AN58" s="18" cm="1">
        <f t="array" ref="AN58">(1+J58)*(1+INDEX(fx_rets,$AE58,INDEX(fx_ix,1,AN$3)))-1</f>
        <v>-1.9925325286437978E-2</v>
      </c>
      <c r="AO58" s="18" cm="1">
        <f t="array" ref="AO58">(1+K58)*(1+INDEX(fx_rets,$AE58,INDEX(fx_ix,1,AO$3)))-1</f>
        <v>-1.6029266736768188E-2</v>
      </c>
      <c r="AP58" s="18" cm="1">
        <f t="array" ref="AP58">(1+L58)*(1+INDEX(fx_rets,$AE58,INDEX(fx_ix,1,AP$3)))-1</f>
        <v>-6.7290023273941513E-3</v>
      </c>
      <c r="AQ58" s="18" cm="1">
        <f t="array" ref="AQ58">(1+M58)*(1+INDEX(fx_rets,$AE58,INDEX(fx_ix,1,AQ$3)))-1</f>
        <v>-2.0811106033376547E-2</v>
      </c>
      <c r="AR58" s="18" cm="1">
        <f t="array" ref="AR58">(1+N58)*(1+INDEX(fx_rets,$AE58,INDEX(fx_ix,1,AR$3)))-1</f>
        <v>-1.7024873164856902E-2</v>
      </c>
      <c r="AS58" s="18" cm="1">
        <f t="array" ref="AS58">(1+O58)*(1+INDEX(fx_rets,$AE58,INDEX(fx_ix,1,AS$3)))-1</f>
        <v>8.0232100019955954E-2</v>
      </c>
      <c r="AT58" s="18" cm="1">
        <f t="array" ref="AT58">(1+P58)*(1+INDEX(fx_rets,$AE58,INDEX(fx_ix,1,AT$3)))-1</f>
        <v>8.4032001138041101E-2</v>
      </c>
      <c r="AU58" s="18" cm="1">
        <f t="array" ref="AU58">(1+Q58)*(1+INDEX(fx_rets,$AE58,INDEX(fx_ix,1,AU$3)))-1</f>
        <v>8.9104680916107126E-2</v>
      </c>
      <c r="AV58" s="18" cm="1">
        <f t="array" ref="AV58">(1+R58)*(1+INDEX(fx_rets,$AE58,INDEX(fx_ix,1,AV$3)))-1</f>
        <v>-8.7081569475355725E-3</v>
      </c>
      <c r="AW58" s="18" cm="1">
        <f t="array" ref="AW58">(1+S58)*(1+INDEX(fx_rets,$AE58,INDEX(fx_ix,1,AW$3)))-1</f>
        <v>-2.942127790790483E-2</v>
      </c>
      <c r="AX58" s="18" cm="1">
        <f t="array" ref="AX58">(1+T58)*(1+INDEX(fx_rets,$AE58,INDEX(fx_ix,1,AX$3)))-1</f>
        <v>-1.9179189323969115E-2</v>
      </c>
      <c r="AY58" s="18" cm="1">
        <f t="array" ref="AY58">(1+U58)*(1+INDEX(fx_rets,$AE58,INDEX(fx_ix,1,AY$3)))-1</f>
        <v>-2.0027115009370489E-2</v>
      </c>
      <c r="AZ58" s="18" cm="1">
        <f t="array" ref="AZ58">(1+V58)*(1+INDEX(fx_rets,$AE58,INDEX(fx_ix,1,AZ$3)))-1</f>
        <v>2.3249787062382676E-3</v>
      </c>
      <c r="BA58" s="18" cm="1">
        <f t="array" ref="BA58">(1+W58)*(1+INDEX(fx_rets,$AE58,INDEX(fx_ix,1,BA$3)))-1</f>
        <v>6.2846687471134199E-3</v>
      </c>
      <c r="BB58" s="18" cm="1">
        <f t="array" ref="BB58">(1+X58)*(1+INDEX(fx_rets,$AE58,INDEX(fx_ix,1,BB$3)))-1</f>
        <v>-1.978057604288086E-2</v>
      </c>
      <c r="BC58" s="18" cm="1">
        <f t="array" ref="BC58">(1+Y58)*(1+INDEX(fx_rets,$AE58,INDEX(fx_ix,1,BC$3)))-1</f>
        <v>7.9921384005034346E-2</v>
      </c>
      <c r="BD58" s="19">
        <v>53</v>
      </c>
      <c r="BE58" s="16">
        <f t="shared" si="0"/>
        <v>0</v>
      </c>
      <c r="BF58" s="19">
        <v>53</v>
      </c>
      <c r="BG58" s="18">
        <f t="shared" si="1"/>
        <v>2.459960584327181E-3</v>
      </c>
      <c r="BH58" s="18">
        <f t="shared" si="2"/>
        <v>3.8939681858329855E-3</v>
      </c>
      <c r="BI58" s="18">
        <f t="shared" si="3"/>
        <v>7.2149869897695229E-3</v>
      </c>
      <c r="BJ58" s="18">
        <f t="shared" si="4"/>
        <v>3.0176466960403214E-3</v>
      </c>
      <c r="BK58" s="18">
        <f t="shared" si="5"/>
        <v>3.1257603845067372E-3</v>
      </c>
      <c r="BL58" s="18">
        <f t="shared" si="6"/>
        <v>6.6292711024431572E-3</v>
      </c>
      <c r="BM58" s="18">
        <f t="shared" si="7"/>
        <v>8.7311869493984506E-3</v>
      </c>
      <c r="BN58" s="18">
        <f t="shared" si="8"/>
        <v>1.281987934246076E-2</v>
      </c>
      <c r="BO58" s="18">
        <f t="shared" si="9"/>
        <v>-1.9925325286437978E-2</v>
      </c>
      <c r="BP58" s="18">
        <f t="shared" si="10"/>
        <v>-1.6029266736768188E-2</v>
      </c>
      <c r="BQ58" s="18">
        <f t="shared" si="11"/>
        <v>-6.7290023273941513E-3</v>
      </c>
      <c r="BR58" s="18">
        <f t="shared" si="12"/>
        <v>-2.0811106033376547E-2</v>
      </c>
      <c r="BS58" s="18">
        <f t="shared" si="13"/>
        <v>-1.7024873164856902E-2</v>
      </c>
      <c r="BT58" s="18">
        <f t="shared" si="14"/>
        <v>8.0232100019955954E-2</v>
      </c>
      <c r="BU58" s="18">
        <f t="shared" si="15"/>
        <v>8.4032001138041101E-2</v>
      </c>
      <c r="BV58" s="18">
        <f t="shared" si="16"/>
        <v>8.9104680916107126E-2</v>
      </c>
      <c r="BW58" s="18">
        <f t="shared" si="17"/>
        <v>-8.7081569475355725E-3</v>
      </c>
      <c r="BX58" s="18">
        <f t="shared" si="18"/>
        <v>-2.942127790790483E-2</v>
      </c>
      <c r="BY58" s="18">
        <f t="shared" si="19"/>
        <v>-1.9179189323969115E-2</v>
      </c>
      <c r="BZ58" s="18">
        <f t="shared" si="20"/>
        <v>-2.0027115009370489E-2</v>
      </c>
      <c r="CA58" s="18">
        <f t="shared" si="21"/>
        <v>2.3249787062382676E-3</v>
      </c>
      <c r="CB58" s="18">
        <f t="shared" si="22"/>
        <v>6.2846687471134199E-3</v>
      </c>
      <c r="CC58" s="18">
        <f t="shared" si="23"/>
        <v>-1.978057604288086E-2</v>
      </c>
      <c r="CD58" s="18">
        <f t="shared" si="24"/>
        <v>7.9921384005034346E-2</v>
      </c>
      <c r="CE58" s="19">
        <v>53</v>
      </c>
      <c r="CF58" s="18">
        <f t="shared" si="30"/>
        <v>3.8939681858329855E-3</v>
      </c>
      <c r="CG58" s="18">
        <f t="shared" si="30"/>
        <v>3.8939681858329855E-3</v>
      </c>
      <c r="CH58" s="18">
        <f t="shared" si="30"/>
        <v>3.8939681858329855E-3</v>
      </c>
      <c r="CI58" s="18">
        <f t="shared" si="30"/>
        <v>0</v>
      </c>
      <c r="CJ58" s="18">
        <f t="shared" si="30"/>
        <v>0</v>
      </c>
      <c r="CK58" s="24">
        <f t="shared" si="30"/>
        <v>3.8939681858329855E-3</v>
      </c>
      <c r="CL58" s="24">
        <f t="shared" si="30"/>
        <v>0</v>
      </c>
    </row>
    <row r="59" spans="1:90" x14ac:dyDescent="0.2">
      <c r="A59" s="19">
        <v>54</v>
      </c>
      <c r="B59" s="16" cm="1">
        <f t="array" ref="B59">INDEX(asset_mu,1,B$3)+INDEX(asset_rets_norm,$A59,B$3)</f>
        <v>2.9098865382756354E-3</v>
      </c>
      <c r="C59" s="16" cm="1">
        <f t="array" ref="C59">INDEX(asset_mu,1,C$3)+INDEX(asset_rets_norm,$A59,C$3)</f>
        <v>4.486388631874001E-3</v>
      </c>
      <c r="D59" s="16" cm="1">
        <f t="array" ref="D59">INDEX(asset_mu,1,D$3)+INDEX(asset_rets_norm,$A59,D$3)</f>
        <v>6.1477543309364207E-3</v>
      </c>
      <c r="E59" s="16" cm="1">
        <f t="array" ref="E59">INDEX(asset_mu,1,E$3)+INDEX(asset_rets_norm,$A59,E$3)</f>
        <v>1.051592405448127E-2</v>
      </c>
      <c r="F59" s="16" cm="1">
        <f t="array" ref="F59">INDEX(asset_mu,1,F$3)+INDEX(asset_rets_norm,$A59,F$3)</f>
        <v>1.8918413692368533E-2</v>
      </c>
      <c r="G59" s="16" cm="1">
        <f t="array" ref="G59">INDEX(asset_mu,1,G$3)+INDEX(asset_rets_norm,$A59,G$3)</f>
        <v>1.0164543290335478E-3</v>
      </c>
      <c r="H59" s="16" cm="1">
        <f t="array" ref="H59">INDEX(asset_mu,1,H$3)+INDEX(asset_rets_norm,$A59,H$3)</f>
        <v>1.0644362798075883E-3</v>
      </c>
      <c r="I59" s="16" cm="1">
        <f t="array" ref="I59">INDEX(asset_mu,1,I$3)+INDEX(asset_rets_norm,$A59,I$3)</f>
        <v>9.2378489745964E-6</v>
      </c>
      <c r="J59" s="16" cm="1">
        <f t="array" ref="J59">INDEX(asset_mu,1,J$3)+INDEX(asset_rets_norm,$A59,J$3)</f>
        <v>2.1455475144054313E-3</v>
      </c>
      <c r="K59" s="16" cm="1">
        <f t="array" ref="K59">INDEX(asset_mu,1,K$3)+INDEX(asset_rets_norm,$A59,K$3)</f>
        <v>3.3472114790210885E-3</v>
      </c>
      <c r="L59" s="16" cm="1">
        <f t="array" ref="L59">INDEX(asset_mu,1,L$3)+INDEX(asset_rets_norm,$A59,L$3)</f>
        <v>3.2591999188790067E-3</v>
      </c>
      <c r="M59" s="16" cm="1">
        <f t="array" ref="M59">INDEX(asset_mu,1,M$3)+INDEX(asset_rets_norm,$A59,M$3)</f>
        <v>1.1565757796937515E-2</v>
      </c>
      <c r="N59" s="16" cm="1">
        <f t="array" ref="N59">INDEX(asset_mu,1,N$3)+INDEX(asset_rets_norm,$A59,N$3)</f>
        <v>1.8501896502834632E-2</v>
      </c>
      <c r="O59" s="16" cm="1">
        <f t="array" ref="O59">INDEX(asset_mu,1,O$3)+INDEX(asset_rets_norm,$A59,O$3)</f>
        <v>5.7763811584034968E-4</v>
      </c>
      <c r="P59" s="16" cm="1">
        <f t="array" ref="P59">INDEX(asset_mu,1,P$3)+INDEX(asset_rets_norm,$A59,P$3)</f>
        <v>1.1948350899223957E-3</v>
      </c>
      <c r="Q59" s="16" cm="1">
        <f t="array" ref="Q59">INDEX(asset_mu,1,Q$3)+INDEX(asset_rets_norm,$A59,Q$3)</f>
        <v>1.3486811824809485E-3</v>
      </c>
      <c r="R59" s="16" cm="1">
        <f t="array" ref="R59">INDEX(asset_mu,1,R$3)+INDEX(asset_rets_norm,$A59,R$3)</f>
        <v>6.076356078401611E-2</v>
      </c>
      <c r="S59" s="16" cm="1">
        <f t="array" ref="S59">INDEX(asset_mu,1,S$3)+INDEX(asset_rets_norm,$A59,S$3)</f>
        <v>1.8838038506634569E-2</v>
      </c>
      <c r="T59" s="16" cm="1">
        <f t="array" ref="T59">INDEX(asset_mu,1,T$3)+INDEX(asset_rets_norm,$A59,T$3)</f>
        <v>1.3800355536267295E-2</v>
      </c>
      <c r="U59" s="16" cm="1">
        <f t="array" ref="U59">INDEX(asset_mu,1,U$3)+INDEX(asset_rets_norm,$A59,U$3)</f>
        <v>3.9377680758777914E-2</v>
      </c>
      <c r="V59" s="16" cm="1">
        <f t="array" ref="V59">INDEX(asset_mu,1,V$3)+INDEX(asset_rets_norm,$A59,V$3)</f>
        <v>2.3378953729049903E-3</v>
      </c>
      <c r="W59" s="16" cm="1">
        <f t="array" ref="W59">INDEX(asset_mu,1,W$3)+INDEX(asset_rets_norm,$A59,W$3)</f>
        <v>1.5092565274529878E-3</v>
      </c>
      <c r="X59" s="16" cm="1">
        <f t="array" ref="X59">INDEX(asset_mu,1,X$3)+INDEX(asset_rets_norm,$A59,X$3)</f>
        <v>2.5604601772305979E-3</v>
      </c>
      <c r="Y59" s="16" cm="1">
        <f t="array" ref="Y59">INDEX(asset_mu,1,Y$3)+INDEX(asset_rets_norm,$A59,Y$3)</f>
        <v>7.5476888613786649E-4</v>
      </c>
      <c r="Z59" s="19">
        <v>54</v>
      </c>
      <c r="AA59" s="16" cm="1">
        <f t="array" ref="AA59">INDEX(fx_mu,1,AA$3)+INDEX(fx_rets_norm,$A59,AA$3)</f>
        <v>0</v>
      </c>
      <c r="AB59" s="16" cm="1">
        <f t="array" ref="AB59">INDEX(fx_mu,1,AB$3)+INDEX(fx_rets_norm,$A59,AB$3)</f>
        <v>4.7355328711710117E-2</v>
      </c>
      <c r="AC59" s="16" cm="1">
        <f t="array" ref="AC59">INDEX(fx_mu,1,AC$3)+INDEX(fx_rets_norm,$A59,AC$3)</f>
        <v>3.2515474892760118E-2</v>
      </c>
      <c r="AD59" s="16" cm="1">
        <f t="array" ref="AD59">INDEX(fx_mu,1,AD$3)+INDEX(fx_rets_norm,$A59,AD$3)</f>
        <v>4.6722748929300803E-3</v>
      </c>
      <c r="AE59" s="19">
        <v>54</v>
      </c>
      <c r="AF59" s="18" cm="1">
        <f t="array" ref="AF59">(1+B59)*(1+INDEX(fx_rets,$AE59,INDEX(fx_ix,1,AF$3)))-1</f>
        <v>2.90988653827573E-3</v>
      </c>
      <c r="AG59" s="18" cm="1">
        <f t="array" ref="AG59">(1+C59)*(1+INDEX(fx_rets,$AE59,INDEX(fx_ix,1,AG$3)))-1</f>
        <v>4.4863886318740054E-3</v>
      </c>
      <c r="AH59" s="18" cm="1">
        <f t="array" ref="AH59">(1+D59)*(1+INDEX(fx_rets,$AE59,INDEX(fx_ix,1,AH$3)))-1</f>
        <v>6.1477543309365057E-3</v>
      </c>
      <c r="AI59" s="18" cm="1">
        <f t="array" ref="AI59">(1+E59)*(1+INDEX(fx_rets,$AE59,INDEX(fx_ix,1,AI$3)))-1</f>
        <v>1.0515924054481207E-2</v>
      </c>
      <c r="AJ59" s="18" cm="1">
        <f t="array" ref="AJ59">(1+F59)*(1+INDEX(fx_rets,$AE59,INDEX(fx_ix,1,AJ$3)))-1</f>
        <v>1.8918413692368574E-2</v>
      </c>
      <c r="AK59" s="18" cm="1">
        <f t="array" ref="AK59">(1+G59)*(1+INDEX(fx_rets,$AE59,INDEX(fx_ix,1,AK$3)))-1</f>
        <v>4.8419917569615611E-2</v>
      </c>
      <c r="AL59" s="18" cm="1">
        <f t="array" ref="AL59">(1+H59)*(1+INDEX(fx_rets,$AE59,INDEX(fx_ix,1,AL$3)))-1</f>
        <v>4.8470171721440636E-2</v>
      </c>
      <c r="AM59" s="18" cm="1">
        <f t="array" ref="AM59">(1+I59)*(1+INDEX(fx_rets,$AE59,INDEX(fx_ix,1,AM$3)))-1</f>
        <v>4.7365004022059454E-2</v>
      </c>
      <c r="AN59" s="18" cm="1">
        <f t="array" ref="AN59">(1+J59)*(1+INDEX(fx_rets,$AE59,INDEX(fx_ix,1,AN$3)))-1</f>
        <v>3.4730785903501316E-2</v>
      </c>
      <c r="AO59" s="18" cm="1">
        <f t="array" ref="AO59">(1+K59)*(1+INDEX(fx_rets,$AE59,INDEX(fx_ix,1,AO$3)))-1</f>
        <v>3.5971522542588064E-2</v>
      </c>
      <c r="AP59" s="18" cm="1">
        <f t="array" ref="AP59">(1+L59)*(1+INDEX(fx_rets,$AE59,INDEX(fx_ix,1,AP$3)))-1</f>
        <v>3.5880649244771856E-2</v>
      </c>
      <c r="AQ59" s="18" cm="1">
        <f t="array" ref="AQ59">(1+M59)*(1+INDEX(fx_rets,$AE59,INDEX(fx_ix,1,AQ$3)))-1</f>
        <v>4.4457298796959588E-2</v>
      </c>
      <c r="AR59" s="18" cm="1">
        <f t="array" ref="AR59">(1+N59)*(1+INDEX(fx_rets,$AE59,INDEX(fx_ix,1,AR$3)))-1</f>
        <v>5.1618969346801213E-2</v>
      </c>
      <c r="AS59" s="18" cm="1">
        <f t="array" ref="AS59">(1+O59)*(1+INDEX(fx_rets,$AE59,INDEX(fx_ix,1,AS$3)))-1</f>
        <v>5.252611892836212E-3</v>
      </c>
      <c r="AT59" s="18" cm="1">
        <f t="array" ref="AT59">(1+P59)*(1+INDEX(fx_rets,$AE59,INDEX(fx_ix,1,AT$3)))-1</f>
        <v>5.8726925808443298E-3</v>
      </c>
      <c r="AU59" s="18" cm="1">
        <f t="array" ref="AU59">(1+Q59)*(1+INDEX(fx_rets,$AE59,INDEX(fx_ix,1,AU$3)))-1</f>
        <v>6.0272574846385041E-3</v>
      </c>
      <c r="AV59" s="18" cm="1">
        <f t="array" ref="AV59">(1+R59)*(1+INDEX(fx_rets,$AE59,INDEX(fx_ix,1,AV$3)))-1</f>
        <v>6.0763560784016013E-2</v>
      </c>
      <c r="AW59" s="18" cm="1">
        <f t="array" ref="AW59">(1+S59)*(1+INDEX(fx_rets,$AE59,INDEX(fx_ix,1,AW$3)))-1</f>
        <v>6.7085448724110153E-2</v>
      </c>
      <c r="AX59" s="18" cm="1">
        <f t="array" ref="AX59">(1+T59)*(1+INDEX(fx_rets,$AE59,INDEX(fx_ix,1,AX$3)))-1</f>
        <v>4.6764555542978092E-2</v>
      </c>
      <c r="AY59" s="18" cm="1">
        <f t="array" ref="AY59">(1+U59)*(1+INDEX(fx_rets,$AE59,INDEX(fx_ix,1,AY$3)))-1</f>
        <v>4.4233939000859035E-2</v>
      </c>
      <c r="AZ59" s="18" cm="1">
        <f t="array" ref="AZ59">(1+V59)*(1+INDEX(fx_rets,$AE59,INDEX(fx_ix,1,AZ$3)))-1</f>
        <v>2.3378953729049634E-3</v>
      </c>
      <c r="BA59" s="18" cm="1">
        <f t="array" ref="BA59">(1+W59)*(1+INDEX(fx_rets,$AE59,INDEX(fx_ix,1,BA$3)))-1</f>
        <v>4.8936056578130938E-2</v>
      </c>
      <c r="BB59" s="18" cm="1">
        <f t="array" ref="BB59">(1+X59)*(1+INDEX(fx_rets,$AE59,INDEX(fx_ix,1,BB$3)))-1</f>
        <v>3.5159189648597433E-2</v>
      </c>
      <c r="BC59" s="18" cm="1">
        <f t="array" ref="BC59">(1+Y59)*(1+INDEX(fx_rets,$AE59,INDEX(fx_ix,1,BC$3)))-1</f>
        <v>5.4305702667845068E-3</v>
      </c>
      <c r="BD59" s="19">
        <v>54</v>
      </c>
      <c r="BE59" s="16">
        <f t="shared" si="0"/>
        <v>0</v>
      </c>
      <c r="BF59" s="19">
        <v>54</v>
      </c>
      <c r="BG59" s="18">
        <f t="shared" si="1"/>
        <v>2.90988653827573E-3</v>
      </c>
      <c r="BH59" s="18">
        <f t="shared" si="2"/>
        <v>4.4863886318740054E-3</v>
      </c>
      <c r="BI59" s="18">
        <f t="shared" si="3"/>
        <v>6.1477543309365057E-3</v>
      </c>
      <c r="BJ59" s="18">
        <f t="shared" si="4"/>
        <v>1.0515924054481207E-2</v>
      </c>
      <c r="BK59" s="18">
        <f t="shared" si="5"/>
        <v>1.8918413692368574E-2</v>
      </c>
      <c r="BL59" s="18">
        <f t="shared" si="6"/>
        <v>4.8419917569615611E-2</v>
      </c>
      <c r="BM59" s="18">
        <f t="shared" si="7"/>
        <v>4.8470171721440636E-2</v>
      </c>
      <c r="BN59" s="18">
        <f t="shared" si="8"/>
        <v>4.7365004022059454E-2</v>
      </c>
      <c r="BO59" s="18">
        <f t="shared" si="9"/>
        <v>3.4730785903501316E-2</v>
      </c>
      <c r="BP59" s="18">
        <f t="shared" si="10"/>
        <v>3.5971522542588064E-2</v>
      </c>
      <c r="BQ59" s="18">
        <f t="shared" si="11"/>
        <v>3.5880649244771856E-2</v>
      </c>
      <c r="BR59" s="18">
        <f t="shared" si="12"/>
        <v>4.4457298796959588E-2</v>
      </c>
      <c r="BS59" s="18">
        <f t="shared" si="13"/>
        <v>5.1618969346801213E-2</v>
      </c>
      <c r="BT59" s="18">
        <f t="shared" si="14"/>
        <v>5.252611892836212E-3</v>
      </c>
      <c r="BU59" s="18">
        <f t="shared" si="15"/>
        <v>5.8726925808443298E-3</v>
      </c>
      <c r="BV59" s="18">
        <f t="shared" si="16"/>
        <v>6.0272574846385041E-3</v>
      </c>
      <c r="BW59" s="18">
        <f t="shared" si="17"/>
        <v>6.0763560784016013E-2</v>
      </c>
      <c r="BX59" s="18">
        <f t="shared" si="18"/>
        <v>6.7085448724110153E-2</v>
      </c>
      <c r="BY59" s="18">
        <f t="shared" si="19"/>
        <v>4.6764555542978092E-2</v>
      </c>
      <c r="BZ59" s="18">
        <f t="shared" si="20"/>
        <v>4.4233939000859035E-2</v>
      </c>
      <c r="CA59" s="18">
        <f t="shared" si="21"/>
        <v>2.3378953729049634E-3</v>
      </c>
      <c r="CB59" s="18">
        <f t="shared" si="22"/>
        <v>4.8936056578130938E-2</v>
      </c>
      <c r="CC59" s="18">
        <f t="shared" si="23"/>
        <v>3.5159189648597433E-2</v>
      </c>
      <c r="CD59" s="18">
        <f t="shared" si="24"/>
        <v>5.4305702667845068E-3</v>
      </c>
      <c r="CE59" s="19">
        <v>54</v>
      </c>
      <c r="CF59" s="18">
        <f t="shared" si="30"/>
        <v>4.4863886318740054E-3</v>
      </c>
      <c r="CG59" s="18">
        <f t="shared" si="30"/>
        <v>4.4863886318740054E-3</v>
      </c>
      <c r="CH59" s="18">
        <f t="shared" si="30"/>
        <v>4.4863886318740054E-3</v>
      </c>
      <c r="CI59" s="18">
        <f t="shared" si="30"/>
        <v>0</v>
      </c>
      <c r="CJ59" s="18">
        <f t="shared" si="30"/>
        <v>0</v>
      </c>
      <c r="CK59" s="24">
        <f t="shared" si="30"/>
        <v>4.4863886318740054E-3</v>
      </c>
      <c r="CL59" s="24">
        <f t="shared" si="30"/>
        <v>0</v>
      </c>
    </row>
    <row r="60" spans="1:90" x14ac:dyDescent="0.2">
      <c r="A60" s="19">
        <v>55</v>
      </c>
      <c r="B60" s="16" cm="1">
        <f t="array" ref="B60">INDEX(asset_mu,1,B$3)+INDEX(asset_rets_norm,$A60,B$3)</f>
        <v>2.5766826622219017E-3</v>
      </c>
      <c r="C60" s="16" cm="1">
        <f t="array" ref="C60">INDEX(asset_mu,1,C$3)+INDEX(asset_rets_norm,$A60,C$3)</f>
        <v>3.1035056339481183E-3</v>
      </c>
      <c r="D60" s="16" cm="1">
        <f t="array" ref="D60">INDEX(asset_mu,1,D$3)+INDEX(asset_rets_norm,$A60,D$3)</f>
        <v>2.3950829923248527E-3</v>
      </c>
      <c r="E60" s="16" cm="1">
        <f t="array" ref="E60">INDEX(asset_mu,1,E$3)+INDEX(asset_rets_norm,$A60,E$3)</f>
        <v>6.1747039153486408E-3</v>
      </c>
      <c r="F60" s="16" cm="1">
        <f t="array" ref="F60">INDEX(asset_mu,1,F$3)+INDEX(asset_rets_norm,$A60,F$3)</f>
        <v>8.3761852740262422E-3</v>
      </c>
      <c r="G60" s="16" cm="1">
        <f t="array" ref="G60">INDEX(asset_mu,1,G$3)+INDEX(asset_rets_norm,$A60,G$3)</f>
        <v>1.9058880429624588E-3</v>
      </c>
      <c r="H60" s="16" cm="1">
        <f t="array" ref="H60">INDEX(asset_mu,1,H$3)+INDEX(asset_rets_norm,$A60,H$3)</f>
        <v>2.5169065691202012E-3</v>
      </c>
      <c r="I60" s="16" cm="1">
        <f t="array" ref="I60">INDEX(asset_mu,1,I$3)+INDEX(asset_rets_norm,$A60,I$3)</f>
        <v>1.9096086528079142E-3</v>
      </c>
      <c r="J60" s="16" cm="1">
        <f t="array" ref="J60">INDEX(asset_mu,1,J$3)+INDEX(asset_rets_norm,$A60,J$3)</f>
        <v>2.3406743010911933E-3</v>
      </c>
      <c r="K60" s="16" cm="1">
        <f t="array" ref="K60">INDEX(asset_mu,1,K$3)+INDEX(asset_rets_norm,$A60,K$3)</f>
        <v>2.494131181534214E-3</v>
      </c>
      <c r="L60" s="16" cm="1">
        <f t="array" ref="L60">INDEX(asset_mu,1,L$3)+INDEX(asset_rets_norm,$A60,L$3)</f>
        <v>1.6727523670163492E-3</v>
      </c>
      <c r="M60" s="16" cm="1">
        <f t="array" ref="M60">INDEX(asset_mu,1,M$3)+INDEX(asset_rets_norm,$A60,M$3)</f>
        <v>7.1168023156403136E-3</v>
      </c>
      <c r="N60" s="16" cm="1">
        <f t="array" ref="N60">INDEX(asset_mu,1,N$3)+INDEX(asset_rets_norm,$A60,N$3)</f>
        <v>9.4445757206888022E-3</v>
      </c>
      <c r="O60" s="16" cm="1">
        <f t="array" ref="O60">INDEX(asset_mu,1,O$3)+INDEX(asset_rets_norm,$A60,O$3)</f>
        <v>1.3290672834750594E-3</v>
      </c>
      <c r="P60" s="16" cm="1">
        <f t="array" ref="P60">INDEX(asset_mu,1,P$3)+INDEX(asset_rets_norm,$A60,P$3)</f>
        <v>2.4635736213190363E-3</v>
      </c>
      <c r="Q60" s="16" cm="1">
        <f t="array" ref="Q60">INDEX(asset_mu,1,Q$3)+INDEX(asset_rets_norm,$A60,Q$3)</f>
        <v>3.2814099650581687E-3</v>
      </c>
      <c r="R60" s="16" cm="1">
        <f t="array" ref="R60">INDEX(asset_mu,1,R$3)+INDEX(asset_rets_norm,$A60,R$3)</f>
        <v>-3.0018104859323002E-3</v>
      </c>
      <c r="S60" s="16" cm="1">
        <f t="array" ref="S60">INDEX(asset_mu,1,S$3)+INDEX(asset_rets_norm,$A60,S$3)</f>
        <v>6.4953470497856047E-3</v>
      </c>
      <c r="T60" s="16" cm="1">
        <f t="array" ref="T60">INDEX(asset_mu,1,T$3)+INDEX(asset_rets_norm,$A60,T$3)</f>
        <v>1.1887288497199833E-2</v>
      </c>
      <c r="U60" s="16" cm="1">
        <f t="array" ref="U60">INDEX(asset_mu,1,U$3)+INDEX(asset_rets_norm,$A60,U$3)</f>
        <v>-1.1817006076385125E-2</v>
      </c>
      <c r="V60" s="16" cm="1">
        <f t="array" ref="V60">INDEX(asset_mu,1,V$3)+INDEX(asset_rets_norm,$A60,V$3)</f>
        <v>2.3351870395716566E-3</v>
      </c>
      <c r="W60" s="16" cm="1">
        <f t="array" ref="W60">INDEX(asset_mu,1,W$3)+INDEX(asset_rets_norm,$A60,W$3)</f>
        <v>1.4945898607863211E-3</v>
      </c>
      <c r="X60" s="16" cm="1">
        <f t="array" ref="X60">INDEX(asset_mu,1,X$3)+INDEX(asset_rets_norm,$A60,X$3)</f>
        <v>2.5685435105639309E-3</v>
      </c>
      <c r="Y60" s="16" cm="1">
        <f t="array" ref="Y60">INDEX(asset_mu,1,Y$3)+INDEX(asset_rets_norm,$A60,Y$3)</f>
        <v>9.1776888613786644E-4</v>
      </c>
      <c r="Z60" s="19">
        <v>55</v>
      </c>
      <c r="AA60" s="16" cm="1">
        <f t="array" ref="AA60">INDEX(fx_mu,1,AA$3)+INDEX(fx_rets_norm,$A60,AA$3)</f>
        <v>0</v>
      </c>
      <c r="AB60" s="16" cm="1">
        <f t="array" ref="AB60">INDEX(fx_mu,1,AB$3)+INDEX(fx_rets_norm,$A60,AB$3)</f>
        <v>6.8789324301885592E-3</v>
      </c>
      <c r="AC60" s="16" cm="1">
        <f t="array" ref="AC60">INDEX(fx_mu,1,AC$3)+INDEX(fx_rets_norm,$A60,AC$3)</f>
        <v>1.8020158453097054E-2</v>
      </c>
      <c r="AD60" s="16" cm="1">
        <f t="array" ref="AD60">INDEX(fx_mu,1,AD$3)+INDEX(fx_rets_norm,$A60,AD$3)</f>
        <v>6.0601576681572053E-2</v>
      </c>
      <c r="AE60" s="19">
        <v>55</v>
      </c>
      <c r="AF60" s="18" cm="1">
        <f t="array" ref="AF60">(1+B60)*(1+INDEX(fx_rets,$AE60,INDEX(fx_ix,1,AF$3)))-1</f>
        <v>2.5766826622219963E-3</v>
      </c>
      <c r="AG60" s="18" cm="1">
        <f t="array" ref="AG60">(1+C60)*(1+INDEX(fx_rets,$AE60,INDEX(fx_ix,1,AG$3)))-1</f>
        <v>3.1035056339481226E-3</v>
      </c>
      <c r="AH60" s="18" cm="1">
        <f t="array" ref="AH60">(1+D60)*(1+INDEX(fx_rets,$AE60,INDEX(fx_ix,1,AH$3)))-1</f>
        <v>2.3950829923249373E-3</v>
      </c>
      <c r="AI60" s="18" cm="1">
        <f t="array" ref="AI60">(1+E60)*(1+INDEX(fx_rets,$AE60,INDEX(fx_ix,1,AI$3)))-1</f>
        <v>6.1747039153485783E-3</v>
      </c>
      <c r="AJ60" s="18" cm="1">
        <f t="array" ref="AJ60">(1+F60)*(1+INDEX(fx_rets,$AE60,INDEX(fx_ix,1,AJ$3)))-1</f>
        <v>8.3761852740262821E-3</v>
      </c>
      <c r="AK60" s="18" cm="1">
        <f t="array" ref="AK60">(1+G60)*(1+INDEX(fx_rets,$AE60,INDEX(fx_ix,1,AK$3)))-1</f>
        <v>8.7979309482182355E-3</v>
      </c>
      <c r="AL60" s="18" cm="1">
        <f t="array" ref="AL60">(1+H60)*(1+INDEX(fx_rets,$AE60,INDEX(fx_ix,1,AL$3)))-1</f>
        <v>9.4131526295309076E-3</v>
      </c>
      <c r="AM60" s="18" cm="1">
        <f t="array" ref="AM60">(1+I60)*(1+INDEX(fx_rets,$AE60,INDEX(fx_ix,1,AM$3)))-1</f>
        <v>8.8016771518872883E-3</v>
      </c>
      <c r="AN60" s="18" cm="1">
        <f t="array" ref="AN60">(1+J60)*(1+INDEX(fx_rets,$AE60,INDEX(fx_ix,1,AN$3)))-1</f>
        <v>2.0403012075981053E-2</v>
      </c>
      <c r="AO60" s="18" cm="1">
        <f t="array" ref="AO60">(1+K60)*(1+INDEX(fx_rets,$AE60,INDEX(fx_ix,1,AO$3)))-1</f>
        <v>2.0559234273725302E-2</v>
      </c>
      <c r="AP60" s="18" cm="1">
        <f t="array" ref="AP60">(1+L60)*(1+INDEX(fx_rets,$AE60,INDEX(fx_ix,1,AP$3)))-1</f>
        <v>1.9723054082819713E-2</v>
      </c>
      <c r="AQ60" s="18" cm="1">
        <f t="array" ref="AQ60">(1+M60)*(1+INDEX(fx_rets,$AE60,INDEX(fx_ix,1,AQ$3)))-1</f>
        <v>2.5265206674144558E-2</v>
      </c>
      <c r="AR60" s="18" cm="1">
        <f t="array" ref="AR60">(1+N60)*(1+INDEX(fx_rets,$AE60,INDEX(fx_ix,1,AR$3)))-1</f>
        <v>2.7634926924795078E-2</v>
      </c>
      <c r="AS60" s="18" cm="1">
        <f t="array" ref="AS60">(1+O60)*(1+INDEX(fx_rets,$AE60,INDEX(fx_ix,1,AS$3)))-1</f>
        <v>6.2011187537941659E-2</v>
      </c>
      <c r="AT60" s="18" cm="1">
        <f t="array" ref="AT60">(1+P60)*(1+INDEX(fx_rets,$AE60,INDEX(fx_ix,1,AT$3)))-1</f>
        <v>6.3214446748613984E-2</v>
      </c>
      <c r="AU60" s="18" cm="1">
        <f t="array" ref="AU60">(1+Q60)*(1+INDEX(fx_rets,$AE60,INDEX(fx_ix,1,AU$3)))-1</f>
        <v>6.4081845264251314E-2</v>
      </c>
      <c r="AV60" s="18" cm="1">
        <f t="array" ref="AV60">(1+R60)*(1+INDEX(fx_rets,$AE60,INDEX(fx_ix,1,AV$3)))-1</f>
        <v>-3.0018104859322881E-3</v>
      </c>
      <c r="AW60" s="18" cm="1">
        <f t="array" ref="AW60">(1+S60)*(1+INDEX(fx_rets,$AE60,INDEX(fx_ix,1,AW$3)))-1</f>
        <v>1.341896053344005E-2</v>
      </c>
      <c r="AX60" s="18" cm="1">
        <f t="array" ref="AX60">(1+T60)*(1+INDEX(fx_rets,$AE60,INDEX(fx_ix,1,AX$3)))-1</f>
        <v>3.0121657772594013E-2</v>
      </c>
      <c r="AY60" s="18" cm="1">
        <f t="array" ref="AY60">(1+U60)*(1+INDEX(fx_rets,$AE60,INDEX(fx_ix,1,AY$3)))-1</f>
        <v>4.8068441405302087E-2</v>
      </c>
      <c r="AZ60" s="18" cm="1">
        <f t="array" ref="AZ60">(1+V60)*(1+INDEX(fx_rets,$AE60,INDEX(fx_ix,1,AZ$3)))-1</f>
        <v>2.3351870395715846E-3</v>
      </c>
      <c r="BA60" s="18" cm="1">
        <f t="array" ref="BA60">(1+W60)*(1+INDEX(fx_rets,$AE60,INDEX(fx_ix,1,BA$3)))-1</f>
        <v>8.3838034736380962E-3</v>
      </c>
      <c r="BB60" s="18" cm="1">
        <f t="array" ref="BB60">(1+X60)*(1+INDEX(fx_rets,$AE60,INDEX(fx_ix,1,BB$3)))-1</f>
        <v>2.0634987524715154E-2</v>
      </c>
      <c r="BC60" s="18" cm="1">
        <f t="array" ref="BC60">(1+Y60)*(1+INDEX(fx_rets,$AE60,INDEX(fx_ix,1,BC$3)))-1</f>
        <v>6.1574963809239103E-2</v>
      </c>
      <c r="BD60" s="19">
        <v>55</v>
      </c>
      <c r="BE60" s="16">
        <f t="shared" si="0"/>
        <v>0</v>
      </c>
      <c r="BF60" s="19">
        <v>55</v>
      </c>
      <c r="BG60" s="18">
        <f t="shared" si="1"/>
        <v>2.5766826622219963E-3</v>
      </c>
      <c r="BH60" s="18">
        <f t="shared" si="2"/>
        <v>3.1035056339481226E-3</v>
      </c>
      <c r="BI60" s="18">
        <f t="shared" si="3"/>
        <v>2.3950829923249373E-3</v>
      </c>
      <c r="BJ60" s="18">
        <f t="shared" si="4"/>
        <v>6.1747039153485783E-3</v>
      </c>
      <c r="BK60" s="18">
        <f t="shared" si="5"/>
        <v>8.3761852740262821E-3</v>
      </c>
      <c r="BL60" s="18">
        <f t="shared" si="6"/>
        <v>8.7979309482182355E-3</v>
      </c>
      <c r="BM60" s="18">
        <f t="shared" si="7"/>
        <v>9.4131526295309076E-3</v>
      </c>
      <c r="BN60" s="18">
        <f t="shared" si="8"/>
        <v>8.8016771518872883E-3</v>
      </c>
      <c r="BO60" s="18">
        <f t="shared" si="9"/>
        <v>2.0403012075981053E-2</v>
      </c>
      <c r="BP60" s="18">
        <f t="shared" si="10"/>
        <v>2.0559234273725302E-2</v>
      </c>
      <c r="BQ60" s="18">
        <f t="shared" si="11"/>
        <v>1.9723054082819713E-2</v>
      </c>
      <c r="BR60" s="18">
        <f t="shared" si="12"/>
        <v>2.5265206674144558E-2</v>
      </c>
      <c r="BS60" s="18">
        <f t="shared" si="13"/>
        <v>2.7634926924795078E-2</v>
      </c>
      <c r="BT60" s="18">
        <f t="shared" si="14"/>
        <v>6.2011187537941659E-2</v>
      </c>
      <c r="BU60" s="18">
        <f t="shared" si="15"/>
        <v>6.3214446748613984E-2</v>
      </c>
      <c r="BV60" s="18">
        <f t="shared" si="16"/>
        <v>6.4081845264251314E-2</v>
      </c>
      <c r="BW60" s="18">
        <f t="shared" si="17"/>
        <v>-3.0018104859322881E-3</v>
      </c>
      <c r="BX60" s="18">
        <f t="shared" si="18"/>
        <v>1.341896053344005E-2</v>
      </c>
      <c r="BY60" s="18">
        <f t="shared" si="19"/>
        <v>3.0121657772594013E-2</v>
      </c>
      <c r="BZ60" s="18">
        <f t="shared" si="20"/>
        <v>4.8068441405302087E-2</v>
      </c>
      <c r="CA60" s="18">
        <f t="shared" si="21"/>
        <v>2.3351870395715846E-3</v>
      </c>
      <c r="CB60" s="18">
        <f t="shared" si="22"/>
        <v>8.3838034736380962E-3</v>
      </c>
      <c r="CC60" s="18">
        <f t="shared" si="23"/>
        <v>2.0634987524715154E-2</v>
      </c>
      <c r="CD60" s="18">
        <f t="shared" si="24"/>
        <v>6.1574963809239103E-2</v>
      </c>
      <c r="CE60" s="19">
        <v>55</v>
      </c>
      <c r="CF60" s="18">
        <f t="shared" si="30"/>
        <v>3.1035056339481226E-3</v>
      </c>
      <c r="CG60" s="18">
        <f t="shared" si="30"/>
        <v>3.1035056339481226E-3</v>
      </c>
      <c r="CH60" s="18">
        <f t="shared" si="30"/>
        <v>3.1035056339481226E-3</v>
      </c>
      <c r="CI60" s="18">
        <f t="shared" si="30"/>
        <v>0</v>
      </c>
      <c r="CJ60" s="18">
        <f t="shared" si="30"/>
        <v>0</v>
      </c>
      <c r="CK60" s="24">
        <f t="shared" si="30"/>
        <v>3.1035056339481226E-3</v>
      </c>
      <c r="CL60" s="24">
        <f t="shared" si="30"/>
        <v>0</v>
      </c>
    </row>
    <row r="61" spans="1:90" x14ac:dyDescent="0.2">
      <c r="A61" s="19">
        <v>56</v>
      </c>
      <c r="B61" s="16" cm="1">
        <f t="array" ref="B61">INDEX(asset_mu,1,B$3)+INDEX(asset_rets_norm,$A61,B$3)</f>
        <v>2.0096451145547199E-3</v>
      </c>
      <c r="C61" s="16" cm="1">
        <f t="array" ref="C61">INDEX(asset_mu,1,C$3)+INDEX(asset_rets_norm,$A61,C$3)</f>
        <v>1.6784541477970994E-3</v>
      </c>
      <c r="D61" s="16" cm="1">
        <f t="array" ref="D61">INDEX(asset_mu,1,D$3)+INDEX(asset_rets_norm,$A61,D$3)</f>
        <v>1.0326856177787212E-3</v>
      </c>
      <c r="E61" s="16" cm="1">
        <f t="array" ref="E61">INDEX(asset_mu,1,E$3)+INDEX(asset_rets_norm,$A61,E$3)</f>
        <v>2.2118162191791593E-3</v>
      </c>
      <c r="F61" s="16" cm="1">
        <f t="array" ref="F61">INDEX(asset_mu,1,F$3)+INDEX(asset_rets_norm,$A61,F$3)</f>
        <v>1.2777686180358177E-3</v>
      </c>
      <c r="G61" s="16" cm="1">
        <f t="array" ref="G61">INDEX(asset_mu,1,G$3)+INDEX(asset_rets_norm,$A61,G$3)</f>
        <v>1.7041482838671381E-3</v>
      </c>
      <c r="H61" s="16" cm="1">
        <f t="array" ref="H61">INDEX(asset_mu,1,H$3)+INDEX(asset_rets_norm,$A61,H$3)</f>
        <v>3.3945064002900631E-3</v>
      </c>
      <c r="I61" s="16" cm="1">
        <f t="array" ref="I61">INDEX(asset_mu,1,I$3)+INDEX(asset_rets_norm,$A61,I$3)</f>
        <v>6.1343883316837145E-3</v>
      </c>
      <c r="J61" s="16" cm="1">
        <f t="array" ref="J61">INDEX(asset_mu,1,J$3)+INDEX(asset_rets_norm,$A61,J$3)</f>
        <v>2.9725228855985706E-3</v>
      </c>
      <c r="K61" s="16" cm="1">
        <f t="array" ref="K61">INDEX(asset_mu,1,K$3)+INDEX(asset_rets_norm,$A61,K$3)</f>
        <v>6.4230824898118535E-3</v>
      </c>
      <c r="L61" s="16" cm="1">
        <f t="array" ref="L61">INDEX(asset_mu,1,L$3)+INDEX(asset_rets_norm,$A61,L$3)</f>
        <v>9.3754958897503838E-3</v>
      </c>
      <c r="M61" s="16" cm="1">
        <f t="array" ref="M61">INDEX(asset_mu,1,M$3)+INDEX(asset_rets_norm,$A61,M$3)</f>
        <v>6.8975683425323451E-3</v>
      </c>
      <c r="N61" s="16" cm="1">
        <f t="array" ref="N61">INDEX(asset_mu,1,N$3)+INDEX(asset_rets_norm,$A61,N$3)</f>
        <v>9.0048459709731795E-3</v>
      </c>
      <c r="O61" s="16" cm="1">
        <f t="array" ref="O61">INDEX(asset_mu,1,O$3)+INDEX(asset_rets_norm,$A61,O$3)</f>
        <v>1.2423037696315464E-3</v>
      </c>
      <c r="P61" s="16" cm="1">
        <f t="array" ref="P61">INDEX(asset_mu,1,P$3)+INDEX(asset_rets_norm,$A61,P$3)</f>
        <v>1.9824345521069365E-3</v>
      </c>
      <c r="Q61" s="16" cm="1">
        <f t="array" ref="Q61">INDEX(asset_mu,1,Q$3)+INDEX(asset_rets_norm,$A61,Q$3)</f>
        <v>3.9839015562876503E-3</v>
      </c>
      <c r="R61" s="16" cm="1">
        <f t="array" ref="R61">INDEX(asset_mu,1,R$3)+INDEX(asset_rets_norm,$A61,R$3)</f>
        <v>1.0645373117265421E-2</v>
      </c>
      <c r="S61" s="16" cm="1">
        <f t="array" ref="S61">INDEX(asset_mu,1,S$3)+INDEX(asset_rets_norm,$A61,S$3)</f>
        <v>1.0395223077441229E-2</v>
      </c>
      <c r="T61" s="16" cm="1">
        <f t="array" ref="T61">INDEX(asset_mu,1,T$3)+INDEX(asset_rets_norm,$A61,T$3)</f>
        <v>-7.3977771900485181E-4</v>
      </c>
      <c r="U61" s="16" cm="1">
        <f t="array" ref="U61">INDEX(asset_mu,1,U$3)+INDEX(asset_rets_norm,$A61,U$3)</f>
        <v>2.7846748552213932E-2</v>
      </c>
      <c r="V61" s="16" cm="1">
        <f t="array" ref="V61">INDEX(asset_mu,1,V$3)+INDEX(asset_rets_norm,$A61,V$3)</f>
        <v>2.3339370395716566E-3</v>
      </c>
      <c r="W61" s="16" cm="1">
        <f t="array" ref="W61">INDEX(asset_mu,1,W$3)+INDEX(asset_rets_norm,$A61,W$3)</f>
        <v>1.5339231941196543E-3</v>
      </c>
      <c r="X61" s="16" cm="1">
        <f t="array" ref="X61">INDEX(asset_mu,1,X$3)+INDEX(asset_rets_norm,$A61,X$3)</f>
        <v>2.5927101772305976E-3</v>
      </c>
      <c r="Y61" s="16" cm="1">
        <f t="array" ref="Y61">INDEX(asset_mu,1,Y$3)+INDEX(asset_rets_norm,$A61,Y$3)</f>
        <v>1.0751022194711998E-3</v>
      </c>
      <c r="Z61" s="19">
        <v>56</v>
      </c>
      <c r="AA61" s="16" cm="1">
        <f t="array" ref="AA61">INDEX(fx_mu,1,AA$3)+INDEX(fx_rets_norm,$A61,AA$3)</f>
        <v>0</v>
      </c>
      <c r="AB61" s="16" cm="1">
        <f t="array" ref="AB61">INDEX(fx_mu,1,AB$3)+INDEX(fx_rets_norm,$A61,AB$3)</f>
        <v>-2.7134855895429629E-2</v>
      </c>
      <c r="AC61" s="16" cm="1">
        <f t="array" ref="AC61">INDEX(fx_mu,1,AC$3)+INDEX(fx_rets_norm,$A61,AC$3)</f>
        <v>-8.2015123730224265E-3</v>
      </c>
      <c r="AD61" s="16" cm="1">
        <f t="array" ref="AD61">INDEX(fx_mu,1,AD$3)+INDEX(fx_rets_norm,$A61,AD$3)</f>
        <v>-3.4594758014039564E-2</v>
      </c>
      <c r="AE61" s="19">
        <v>56</v>
      </c>
      <c r="AF61" s="18" cm="1">
        <f t="array" ref="AF61">(1+B61)*(1+INDEX(fx_rets,$AE61,INDEX(fx_ix,1,AF$3)))-1</f>
        <v>2.0096451145548144E-3</v>
      </c>
      <c r="AG61" s="18" cm="1">
        <f t="array" ref="AG61">(1+C61)*(1+INDEX(fx_rets,$AE61,INDEX(fx_ix,1,AG$3)))-1</f>
        <v>1.6784541477969928E-3</v>
      </c>
      <c r="AH61" s="18" cm="1">
        <f t="array" ref="AH61">(1+D61)*(1+INDEX(fx_rets,$AE61,INDEX(fx_ix,1,AH$3)))-1</f>
        <v>1.0326856177786947E-3</v>
      </c>
      <c r="AI61" s="18" cm="1">
        <f t="array" ref="AI61">(1+E61)*(1+INDEX(fx_rets,$AE61,INDEX(fx_ix,1,AI$3)))-1</f>
        <v>2.2118162191790969E-3</v>
      </c>
      <c r="AJ61" s="18" cm="1">
        <f t="array" ref="AJ61">(1+F61)*(1+INDEX(fx_rets,$AE61,INDEX(fx_ix,1,AJ$3)))-1</f>
        <v>1.2777686180358572E-3</v>
      </c>
      <c r="AK61" s="18" cm="1">
        <f t="array" ref="AK61">(1+G61)*(1+INDEX(fx_rets,$AE61,INDEX(fx_ix,1,AK$3)))-1</f>
        <v>-2.5476949429669715E-2</v>
      </c>
      <c r="AL61" s="18" cm="1">
        <f t="array" ref="AL61">(1+H61)*(1+INDEX(fx_rets,$AE61,INDEX(fx_ix,1,AL$3)))-1</f>
        <v>-2.3832458937147583E-2</v>
      </c>
      <c r="AM61" s="18" cm="1">
        <f t="array" ref="AM61">(1+I61)*(1+INDEX(fx_rets,$AE61,INDEX(fx_ix,1,AM$3)))-1</f>
        <v>-2.1166923307132657E-2</v>
      </c>
      <c r="AN61" s="18" cm="1">
        <f t="array" ref="AN61">(1+J61)*(1+INDEX(fx_rets,$AE61,INDEX(fx_ix,1,AN$3)))-1</f>
        <v>-5.2533686706491833E-3</v>
      </c>
      <c r="AO61" s="18" cm="1">
        <f t="array" ref="AO61">(1+K61)*(1+INDEX(fx_rets,$AE61,INDEX(fx_ix,1,AO$3)))-1</f>
        <v>-1.8311088737236192E-3</v>
      </c>
      <c r="AP61" s="18" cm="1">
        <f t="array" ref="AP61">(1+L61)*(1+INDEX(fx_rets,$AE61,INDEX(fx_ix,1,AP$3)))-1</f>
        <v>1.0970902711848751E-3</v>
      </c>
      <c r="AQ61" s="18" cm="1">
        <f t="array" ref="AQ61">(1+M61)*(1+INDEX(fx_rets,$AE61,INDEX(fx_ix,1,AQ$3)))-1</f>
        <v>-1.3605145225952242E-3</v>
      </c>
      <c r="AR61" s="18" cm="1">
        <f t="array" ref="AR61">(1+N61)*(1+INDEX(fx_rets,$AE61,INDEX(fx_ix,1,AR$3)))-1</f>
        <v>7.2948024230279351E-4</v>
      </c>
      <c r="AS61" s="18" cm="1">
        <f t="array" ref="AS61">(1+O61)*(1+INDEX(fx_rets,$AE61,INDEX(fx_ix,1,AS$3)))-1</f>
        <v>-3.3395431442698298E-2</v>
      </c>
      <c r="AT61" s="18" cm="1">
        <f t="array" ref="AT61">(1+P61)*(1+INDEX(fx_rets,$AE61,INDEX(fx_ix,1,AT$3)))-1</f>
        <v>-3.2680905305541463E-2</v>
      </c>
      <c r="AU61" s="18" cm="1">
        <f t="array" ref="AU61">(1+Q61)*(1+INDEX(fx_rets,$AE61,INDEX(fx_ix,1,AU$3)))-1</f>
        <v>-3.0748678568043419E-2</v>
      </c>
      <c r="AV61" s="18" cm="1">
        <f t="array" ref="AV61">(1+R61)*(1+INDEX(fx_rets,$AE61,INDEX(fx_ix,1,AV$3)))-1</f>
        <v>1.0645373117265322E-2</v>
      </c>
      <c r="AW61" s="18" cm="1">
        <f t="array" ref="AW61">(1+S61)*(1+INDEX(fx_rets,$AE61,INDEX(fx_ix,1,AW$3)))-1</f>
        <v>-1.70217056981955E-2</v>
      </c>
      <c r="AX61" s="18" cm="1">
        <f t="array" ref="AX61">(1+T61)*(1+INDEX(fx_rets,$AE61,INDEX(fx_ix,1,AX$3)))-1</f>
        <v>-8.9352227959115238E-3</v>
      </c>
      <c r="AY61" s="18" cm="1">
        <f t="array" ref="AY61">(1+U61)*(1+INDEX(fx_rets,$AE61,INDEX(fx_ix,1,AY$3)))-1</f>
        <v>-7.7113609894671198E-3</v>
      </c>
      <c r="AZ61" s="18" cm="1">
        <f t="array" ref="AZ61">(1+V61)*(1+INDEX(fx_rets,$AE61,INDEX(fx_ix,1,AZ$3)))-1</f>
        <v>2.3339370395716319E-3</v>
      </c>
      <c r="BA61" s="18" cm="1">
        <f t="array" ref="BA61">(1+W61)*(1+INDEX(fx_rets,$AE61,INDEX(fx_ix,1,BA$3)))-1</f>
        <v>-2.5642555486137142E-2</v>
      </c>
      <c r="BB61" s="18" cm="1">
        <f t="array" ref="BB61">(1+X61)*(1+INDEX(fx_rets,$AE61,INDEX(fx_ix,1,BB$3)))-1</f>
        <v>-5.6300663403902051E-3</v>
      </c>
      <c r="BC61" s="18" cm="1">
        <f t="array" ref="BC61">(1+Y61)*(1+INDEX(fx_rets,$AE61,INDEX(fx_ix,1,BC$3)))-1</f>
        <v>-3.3556848695691199E-2</v>
      </c>
      <c r="BD61" s="19">
        <v>56</v>
      </c>
      <c r="BE61" s="16">
        <f t="shared" si="0"/>
        <v>0</v>
      </c>
      <c r="BF61" s="19">
        <v>56</v>
      </c>
      <c r="BG61" s="18">
        <f t="shared" si="1"/>
        <v>2.0096451145548144E-3</v>
      </c>
      <c r="BH61" s="18">
        <f t="shared" si="2"/>
        <v>1.6784541477969928E-3</v>
      </c>
      <c r="BI61" s="18">
        <f t="shared" si="3"/>
        <v>1.0326856177786947E-3</v>
      </c>
      <c r="BJ61" s="18">
        <f t="shared" si="4"/>
        <v>2.2118162191790969E-3</v>
      </c>
      <c r="BK61" s="18">
        <f t="shared" si="5"/>
        <v>1.2777686180358572E-3</v>
      </c>
      <c r="BL61" s="18">
        <f t="shared" si="6"/>
        <v>-2.5476949429669715E-2</v>
      </c>
      <c r="BM61" s="18">
        <f t="shared" si="7"/>
        <v>-2.3832458937147583E-2</v>
      </c>
      <c r="BN61" s="18">
        <f t="shared" si="8"/>
        <v>-2.1166923307132657E-2</v>
      </c>
      <c r="BO61" s="18">
        <f t="shared" si="9"/>
        <v>-5.2533686706491833E-3</v>
      </c>
      <c r="BP61" s="18">
        <f t="shared" si="10"/>
        <v>-1.8311088737236192E-3</v>
      </c>
      <c r="BQ61" s="18">
        <f t="shared" si="11"/>
        <v>1.0970902711848751E-3</v>
      </c>
      <c r="BR61" s="18">
        <f t="shared" si="12"/>
        <v>-1.3605145225952242E-3</v>
      </c>
      <c r="BS61" s="18">
        <f t="shared" si="13"/>
        <v>7.2948024230279351E-4</v>
      </c>
      <c r="BT61" s="18">
        <f t="shared" si="14"/>
        <v>-3.3395431442698298E-2</v>
      </c>
      <c r="BU61" s="18">
        <f t="shared" si="15"/>
        <v>-3.2680905305541463E-2</v>
      </c>
      <c r="BV61" s="18">
        <f t="shared" si="16"/>
        <v>-3.0748678568043419E-2</v>
      </c>
      <c r="BW61" s="18">
        <f t="shared" si="17"/>
        <v>1.0645373117265322E-2</v>
      </c>
      <c r="BX61" s="18">
        <f t="shared" si="18"/>
        <v>-1.70217056981955E-2</v>
      </c>
      <c r="BY61" s="18">
        <f t="shared" si="19"/>
        <v>-8.9352227959115238E-3</v>
      </c>
      <c r="BZ61" s="18">
        <f t="shared" si="20"/>
        <v>-7.7113609894671198E-3</v>
      </c>
      <c r="CA61" s="18">
        <f t="shared" si="21"/>
        <v>2.3339370395716319E-3</v>
      </c>
      <c r="CB61" s="18">
        <f t="shared" si="22"/>
        <v>-2.5642555486137142E-2</v>
      </c>
      <c r="CC61" s="18">
        <f t="shared" si="23"/>
        <v>-5.6300663403902051E-3</v>
      </c>
      <c r="CD61" s="18">
        <f t="shared" si="24"/>
        <v>-3.3556848695691199E-2</v>
      </c>
      <c r="CE61" s="19">
        <v>56</v>
      </c>
      <c r="CF61" s="18">
        <f t="shared" si="30"/>
        <v>1.6784541477969928E-3</v>
      </c>
      <c r="CG61" s="18">
        <f t="shared" si="30"/>
        <v>1.6784541477969928E-3</v>
      </c>
      <c r="CH61" s="18">
        <f t="shared" si="30"/>
        <v>1.6784541477969928E-3</v>
      </c>
      <c r="CI61" s="18">
        <f t="shared" si="30"/>
        <v>0</v>
      </c>
      <c r="CJ61" s="18">
        <f t="shared" si="30"/>
        <v>0</v>
      </c>
      <c r="CK61" s="24">
        <f t="shared" si="30"/>
        <v>1.6784541477969928E-3</v>
      </c>
      <c r="CL61" s="24">
        <f t="shared" si="30"/>
        <v>0</v>
      </c>
    </row>
    <row r="62" spans="1:90" x14ac:dyDescent="0.2">
      <c r="A62" s="19">
        <v>57</v>
      </c>
      <c r="B62" s="16" cm="1">
        <f t="array" ref="B62">INDEX(asset_mu,1,B$3)+INDEX(asset_rets_norm,$A62,B$3)</f>
        <v>3.309202947881301E-3</v>
      </c>
      <c r="C62" s="16" cm="1">
        <f t="array" ref="C62">INDEX(asset_mu,1,C$3)+INDEX(asset_rets_norm,$A62,C$3)</f>
        <v>8.7320288246286425E-3</v>
      </c>
      <c r="D62" s="16" cm="1">
        <f t="array" ref="D62">INDEX(asset_mu,1,D$3)+INDEX(asset_rets_norm,$A62,D$3)</f>
        <v>1.7499084463601294E-2</v>
      </c>
      <c r="E62" s="16" cm="1">
        <f t="array" ref="E62">INDEX(asset_mu,1,E$3)+INDEX(asset_rets_norm,$A62,E$3)</f>
        <v>8.1362473401883142E-3</v>
      </c>
      <c r="F62" s="16" cm="1">
        <f t="array" ref="F62">INDEX(asset_mu,1,F$3)+INDEX(asset_rets_norm,$A62,F$3)</f>
        <v>1.4599860153889881E-2</v>
      </c>
      <c r="G62" s="16" cm="1">
        <f t="array" ref="G62">INDEX(asset_mu,1,G$3)+INDEX(asset_rets_norm,$A62,G$3)</f>
        <v>1.9824052341379768E-3</v>
      </c>
      <c r="H62" s="16" cm="1">
        <f t="array" ref="H62">INDEX(asset_mu,1,H$3)+INDEX(asset_rets_norm,$A62,H$3)</f>
        <v>4.9317657345928842E-3</v>
      </c>
      <c r="I62" s="16" cm="1">
        <f t="array" ref="I62">INDEX(asset_mu,1,I$3)+INDEX(asset_rets_norm,$A62,I$3)</f>
        <v>9.3802299584121885E-3</v>
      </c>
      <c r="J62" s="16" cm="1">
        <f t="array" ref="J62">INDEX(asset_mu,1,J$3)+INDEX(asset_rets_norm,$A62,J$3)</f>
        <v>3.0741778627418879E-3</v>
      </c>
      <c r="K62" s="16" cm="1">
        <f t="array" ref="K62">INDEX(asset_mu,1,K$3)+INDEX(asset_rets_norm,$A62,K$3)</f>
        <v>1.041207720483453E-2</v>
      </c>
      <c r="L62" s="16" cm="1">
        <f t="array" ref="L62">INDEX(asset_mu,1,L$3)+INDEX(asset_rets_norm,$A62,L$3)</f>
        <v>2.3827034972957559E-2</v>
      </c>
      <c r="M62" s="16" cm="1">
        <f t="array" ref="M62">INDEX(asset_mu,1,M$3)+INDEX(asset_rets_norm,$A62,M$3)</f>
        <v>4.7667778575902096E-3</v>
      </c>
      <c r="N62" s="16" cm="1">
        <f t="array" ref="N62">INDEX(asset_mu,1,N$3)+INDEX(asset_rets_norm,$A62,N$3)</f>
        <v>1.0787123450105912E-2</v>
      </c>
      <c r="O62" s="16" cm="1">
        <f t="array" ref="O62">INDEX(asset_mu,1,O$3)+INDEX(asset_rets_norm,$A62,O$3)</f>
        <v>1.1748487528004047E-3</v>
      </c>
      <c r="P62" s="16" cm="1">
        <f t="array" ref="P62">INDEX(asset_mu,1,P$3)+INDEX(asset_rets_norm,$A62,P$3)</f>
        <v>2.6783256082987695E-3</v>
      </c>
      <c r="Q62" s="16" cm="1">
        <f t="array" ref="Q62">INDEX(asset_mu,1,Q$3)+INDEX(asset_rets_norm,$A62,Q$3)</f>
        <v>5.3751996063726272E-3</v>
      </c>
      <c r="R62" s="16" cm="1">
        <f t="array" ref="R62">INDEX(asset_mu,1,R$3)+INDEX(asset_rets_norm,$A62,R$3)</f>
        <v>-4.4383519596470477E-3</v>
      </c>
      <c r="S62" s="16" cm="1">
        <f t="array" ref="S62">INDEX(asset_mu,1,S$3)+INDEX(asset_rets_norm,$A62,S$3)</f>
        <v>-6.6125855823992219E-2</v>
      </c>
      <c r="T62" s="16" cm="1">
        <f t="array" ref="T62">INDEX(asset_mu,1,T$3)+INDEX(asset_rets_norm,$A62,T$3)</f>
        <v>4.4939864956546172E-2</v>
      </c>
      <c r="U62" s="16" cm="1">
        <f t="array" ref="U62">INDEX(asset_mu,1,U$3)+INDEX(asset_rets_norm,$A62,U$3)</f>
        <v>-0.10255152282919598</v>
      </c>
      <c r="V62" s="16" cm="1">
        <f t="array" ref="V62">INDEX(asset_mu,1,V$3)+INDEX(asset_rets_norm,$A62,V$3)</f>
        <v>2.3615203729049901E-3</v>
      </c>
      <c r="W62" s="16" cm="1">
        <f t="array" ref="W62">INDEX(asset_mu,1,W$3)+INDEX(asset_rets_norm,$A62,W$3)</f>
        <v>1.3932565274529878E-3</v>
      </c>
      <c r="X62" s="16" cm="1">
        <f t="array" ref="X62">INDEX(asset_mu,1,X$3)+INDEX(asset_rets_norm,$A62,X$3)</f>
        <v>2.5138768438972645E-3</v>
      </c>
      <c r="Y62" s="16" cm="1">
        <f t="array" ref="Y62">INDEX(asset_mu,1,Y$3)+INDEX(asset_rets_norm,$A62,Y$3)</f>
        <v>7.7718555280453306E-4</v>
      </c>
      <c r="Z62" s="19">
        <v>57</v>
      </c>
      <c r="AA62" s="16" cm="1">
        <f t="array" ref="AA62">INDEX(fx_mu,1,AA$3)+INDEX(fx_rets_norm,$A62,AA$3)</f>
        <v>0</v>
      </c>
      <c r="AB62" s="16" cm="1">
        <f t="array" ref="AB62">INDEX(fx_mu,1,AB$3)+INDEX(fx_rets_norm,$A62,AB$3)</f>
        <v>-1.6368064429196324E-3</v>
      </c>
      <c r="AC62" s="16" cm="1">
        <f t="array" ref="AC62">INDEX(fx_mu,1,AC$3)+INDEX(fx_rets_norm,$A62,AC$3)</f>
        <v>-8.0171381099593833E-2</v>
      </c>
      <c r="AD62" s="16" cm="1">
        <f t="array" ref="AD62">INDEX(fx_mu,1,AD$3)+INDEX(fx_rets_norm,$A62,AD$3)</f>
        <v>7.6571387796322651E-2</v>
      </c>
      <c r="AE62" s="19">
        <v>57</v>
      </c>
      <c r="AF62" s="18" cm="1">
        <f t="array" ref="AF62">(1+B62)*(1+INDEX(fx_rets,$AE62,INDEX(fx_ix,1,AF$3)))-1</f>
        <v>3.3092029478813956E-3</v>
      </c>
      <c r="AG62" s="18" cm="1">
        <f t="array" ref="AG62">(1+C62)*(1+INDEX(fx_rets,$AE62,INDEX(fx_ix,1,AG$3)))-1</f>
        <v>8.7320288246286459E-3</v>
      </c>
      <c r="AH62" s="18" cm="1">
        <f t="array" ref="AH62">(1+D62)*(1+INDEX(fx_rets,$AE62,INDEX(fx_ix,1,AH$3)))-1</f>
        <v>1.7499084463601378E-2</v>
      </c>
      <c r="AI62" s="18" cm="1">
        <f t="array" ref="AI62">(1+E62)*(1+INDEX(fx_rets,$AE62,INDEX(fx_ix,1,AI$3)))-1</f>
        <v>8.1362473401882518E-3</v>
      </c>
      <c r="AJ62" s="18" cm="1">
        <f t="array" ref="AJ62">(1+F62)*(1+INDEX(fx_rets,$AE62,INDEX(fx_ix,1,AJ$3)))-1</f>
        <v>1.4599860153889921E-2</v>
      </c>
      <c r="AK62" s="18" cm="1">
        <f t="array" ref="AK62">(1+G62)*(1+INDEX(fx_rets,$AE62,INDEX(fx_ix,1,AK$3)))-1</f>
        <v>3.4235397755866259E-4</v>
      </c>
      <c r="AL62" s="18" cm="1">
        <f t="array" ref="AL62">(1+H62)*(1+INDEX(fx_rets,$AE62,INDEX(fx_ix,1,AL$3)))-1</f>
        <v>3.286886945743861E-3</v>
      </c>
      <c r="AM62" s="18" cm="1">
        <f t="array" ref="AM62">(1+I62)*(1+INDEX(fx_rets,$AE62,INDEX(fx_ix,1,AM$3)))-1</f>
        <v>7.7280698946606829E-3</v>
      </c>
      <c r="AN62" s="18" cm="1">
        <f t="array" ref="AN62">(1+J62)*(1+INDEX(fx_rets,$AE62,INDEX(fx_ix,1,AN$3)))-1</f>
        <v>-7.73436643218538E-2</v>
      </c>
      <c r="AO62" s="18" cm="1">
        <f t="array" ref="AO62">(1+K62)*(1+INDEX(fx_rets,$AE62,INDEX(fx_ix,1,AO$3)))-1</f>
        <v>-7.0594054504386494E-2</v>
      </c>
      <c r="AP62" s="18" cm="1">
        <f t="array" ref="AP62">(1+L62)*(1+INDEX(fx_rets,$AE62,INDEX(fx_ix,1,AP$3)))-1</f>
        <v>-5.8254592427926744E-2</v>
      </c>
      <c r="AQ62" s="18" cm="1">
        <f t="array" ref="AQ62">(1+M62)*(1+INDEX(fx_rets,$AE62,INDEX(fx_ix,1,AQ$3)))-1</f>
        <v>-7.5786762406241714E-2</v>
      </c>
      <c r="AR62" s="18" cm="1">
        <f t="array" ref="AR62">(1+N62)*(1+INDEX(fx_rets,$AE62,INDEX(fx_ix,1,AR$3)))-1</f>
        <v>-7.0249076234574659E-2</v>
      </c>
      <c r="AS62" s="18" cm="1">
        <f t="array" ref="AS62">(1+O62)*(1+INDEX(fx_rets,$AE62,INDEX(fx_ix,1,AS$3)))-1</f>
        <v>7.7836196348575859E-2</v>
      </c>
      <c r="AT62" s="18" cm="1">
        <f t="array" ref="AT62">(1+P62)*(1+INDEX(fx_rets,$AE62,INDEX(fx_ix,1,AT$3)))-1</f>
        <v>7.9454796513419135E-2</v>
      </c>
      <c r="AU62" s="18" cm="1">
        <f t="array" ref="AU62">(1+Q62)*(1+INDEX(fx_rets,$AE62,INDEX(fx_ix,1,AU$3)))-1</f>
        <v>8.2358173896237341E-2</v>
      </c>
      <c r="AV62" s="18" cm="1">
        <f t="array" ref="AV62">(1+R62)*(1+INDEX(fx_rets,$AE62,INDEX(fx_ix,1,AV$3)))-1</f>
        <v>-4.4383519596470355E-3</v>
      </c>
      <c r="AW62" s="18" cm="1">
        <f t="array" ref="AW62">(1+S62)*(1+INDEX(fx_rets,$AE62,INDEX(fx_ix,1,AW$3)))-1</f>
        <v>-6.7654427040055531E-2</v>
      </c>
      <c r="AX62" s="18" cm="1">
        <f t="array" ref="AX62">(1+T62)*(1+INDEX(fx_rets,$AE62,INDEX(fx_ix,1,AX$3)))-1</f>
        <v>-3.8834407183043207E-2</v>
      </c>
      <c r="AY62" s="18" cm="1">
        <f t="array" ref="AY62">(1+U62)*(1+INDEX(fx_rets,$AE62,INDEX(fx_ix,1,AY$3)))-1</f>
        <v>-3.3832647456531251E-2</v>
      </c>
      <c r="AZ62" s="18" cm="1">
        <f t="array" ref="AZ62">(1+V62)*(1+INDEX(fx_rets,$AE62,INDEX(fx_ix,1,AZ$3)))-1</f>
        <v>2.361520372905046E-3</v>
      </c>
      <c r="BA62" s="18" cm="1">
        <f t="array" ref="BA62">(1+W62)*(1+INDEX(fx_rets,$AE62,INDEX(fx_ix,1,BA$3)))-1</f>
        <v>-2.4583040672732093E-4</v>
      </c>
      <c r="BB62" s="18" cm="1">
        <f t="array" ref="BB62">(1+X62)*(1+INDEX(fx_rets,$AE62,INDEX(fx_ix,1,BB$3)))-1</f>
        <v>-7.7859045234186186E-2</v>
      </c>
      <c r="BC62" s="18" cm="1">
        <f t="array" ref="BC62">(1+Y62)*(1+INDEX(fx_rets,$AE62,INDEX(fx_ix,1,BC$3)))-1</f>
        <v>7.7408083525480453E-2</v>
      </c>
      <c r="BD62" s="19">
        <v>57</v>
      </c>
      <c r="BE62" s="16">
        <f t="shared" si="0"/>
        <v>0</v>
      </c>
      <c r="BF62" s="19">
        <v>57</v>
      </c>
      <c r="BG62" s="18">
        <f t="shared" si="1"/>
        <v>3.3092029478813956E-3</v>
      </c>
      <c r="BH62" s="18">
        <f t="shared" si="2"/>
        <v>8.7320288246286459E-3</v>
      </c>
      <c r="BI62" s="18">
        <f t="shared" si="3"/>
        <v>1.7499084463601378E-2</v>
      </c>
      <c r="BJ62" s="18">
        <f t="shared" si="4"/>
        <v>8.1362473401882518E-3</v>
      </c>
      <c r="BK62" s="18">
        <f t="shared" si="5"/>
        <v>1.4599860153889921E-2</v>
      </c>
      <c r="BL62" s="18">
        <f t="shared" si="6"/>
        <v>3.4235397755866259E-4</v>
      </c>
      <c r="BM62" s="18">
        <f t="shared" si="7"/>
        <v>3.286886945743861E-3</v>
      </c>
      <c r="BN62" s="18">
        <f t="shared" si="8"/>
        <v>7.7280698946606829E-3</v>
      </c>
      <c r="BO62" s="18">
        <f t="shared" si="9"/>
        <v>-7.73436643218538E-2</v>
      </c>
      <c r="BP62" s="18">
        <f t="shared" si="10"/>
        <v>-7.0594054504386494E-2</v>
      </c>
      <c r="BQ62" s="18">
        <f t="shared" si="11"/>
        <v>-5.8254592427926744E-2</v>
      </c>
      <c r="BR62" s="18">
        <f t="shared" si="12"/>
        <v>-7.5786762406241714E-2</v>
      </c>
      <c r="BS62" s="18">
        <f t="shared" si="13"/>
        <v>-7.0249076234574659E-2</v>
      </c>
      <c r="BT62" s="18">
        <f t="shared" si="14"/>
        <v>7.7836196348575859E-2</v>
      </c>
      <c r="BU62" s="18">
        <f t="shared" si="15"/>
        <v>7.9454796513419135E-2</v>
      </c>
      <c r="BV62" s="18">
        <f t="shared" si="16"/>
        <v>8.2358173896237341E-2</v>
      </c>
      <c r="BW62" s="18">
        <f t="shared" si="17"/>
        <v>-4.4383519596470355E-3</v>
      </c>
      <c r="BX62" s="18">
        <f t="shared" si="18"/>
        <v>-6.7654427040055531E-2</v>
      </c>
      <c r="BY62" s="18">
        <f t="shared" si="19"/>
        <v>-3.8834407183043207E-2</v>
      </c>
      <c r="BZ62" s="18">
        <f t="shared" si="20"/>
        <v>-3.3832647456531251E-2</v>
      </c>
      <c r="CA62" s="18">
        <f t="shared" si="21"/>
        <v>2.361520372905046E-3</v>
      </c>
      <c r="CB62" s="18">
        <f t="shared" si="22"/>
        <v>-2.4583040672732093E-4</v>
      </c>
      <c r="CC62" s="18">
        <f t="shared" si="23"/>
        <v>-7.7859045234186186E-2</v>
      </c>
      <c r="CD62" s="18">
        <f t="shared" si="24"/>
        <v>7.7408083525480453E-2</v>
      </c>
      <c r="CE62" s="19">
        <v>57</v>
      </c>
      <c r="CF62" s="18">
        <f t="shared" si="30"/>
        <v>8.7320288246286459E-3</v>
      </c>
      <c r="CG62" s="18">
        <f t="shared" si="30"/>
        <v>8.7320288246286459E-3</v>
      </c>
      <c r="CH62" s="18">
        <f t="shared" si="30"/>
        <v>8.7320288246286459E-3</v>
      </c>
      <c r="CI62" s="18">
        <f t="shared" si="30"/>
        <v>0</v>
      </c>
      <c r="CJ62" s="18">
        <f t="shared" si="30"/>
        <v>0</v>
      </c>
      <c r="CK62" s="24">
        <f t="shared" si="30"/>
        <v>8.7320288246286459E-3</v>
      </c>
      <c r="CL62" s="24">
        <f t="shared" si="30"/>
        <v>0</v>
      </c>
    </row>
    <row r="63" spans="1:90" x14ac:dyDescent="0.2">
      <c r="A63" s="19">
        <v>58</v>
      </c>
      <c r="B63" s="16" cm="1">
        <f t="array" ref="B63">INDEX(asset_mu,1,B$3)+INDEX(asset_rets_norm,$A63,B$3)</f>
        <v>2.2536133496386E-3</v>
      </c>
      <c r="C63" s="16" cm="1">
        <f t="array" ref="C63">INDEX(asset_mu,1,C$3)+INDEX(asset_rets_norm,$A63,C$3)</f>
        <v>2.1705689478469471E-3</v>
      </c>
      <c r="D63" s="16" cm="1">
        <f t="array" ref="D63">INDEX(asset_mu,1,D$3)+INDEX(asset_rets_norm,$A63,D$3)</f>
        <v>2.7723765986357438E-3</v>
      </c>
      <c r="E63" s="16" cm="1">
        <f t="array" ref="E63">INDEX(asset_mu,1,E$3)+INDEX(asset_rets_norm,$A63,E$3)</f>
        <v>4.3177374646566416E-3</v>
      </c>
      <c r="F63" s="16" cm="1">
        <f t="array" ref="F63">INDEX(asset_mu,1,F$3)+INDEX(asset_rets_norm,$A63,F$3)</f>
        <v>8.2667709416758984E-3</v>
      </c>
      <c r="G63" s="16" cm="1">
        <f t="array" ref="G63">INDEX(asset_mu,1,G$3)+INDEX(asset_rets_norm,$A63,G$3)</f>
        <v>1.3492075375978437E-3</v>
      </c>
      <c r="H63" s="16" cm="1">
        <f t="array" ref="H63">INDEX(asset_mu,1,H$3)+INDEX(asset_rets_norm,$A63,H$3)</f>
        <v>2.341549930929963E-3</v>
      </c>
      <c r="I63" s="16" cm="1">
        <f t="array" ref="I63">INDEX(asset_mu,1,I$3)+INDEX(asset_rets_norm,$A63,I$3)</f>
        <v>3.3732934037957068E-3</v>
      </c>
      <c r="J63" s="16" cm="1">
        <f t="array" ref="J63">INDEX(asset_mu,1,J$3)+INDEX(asset_rets_norm,$A63,J$3)</f>
        <v>2.7951984932241812E-3</v>
      </c>
      <c r="K63" s="16" cm="1">
        <f t="array" ref="K63">INDEX(asset_mu,1,K$3)+INDEX(asset_rets_norm,$A63,K$3)</f>
        <v>5.1942839540010379E-3</v>
      </c>
      <c r="L63" s="16" cm="1">
        <f t="array" ref="L63">INDEX(asset_mu,1,L$3)+INDEX(asset_rets_norm,$A63,L$3)</f>
        <v>1.0075987464592028E-2</v>
      </c>
      <c r="M63" s="16" cm="1">
        <f t="array" ref="M63">INDEX(asset_mu,1,M$3)+INDEX(asset_rets_norm,$A63,M$3)</f>
        <v>1.3596868641916605E-2</v>
      </c>
      <c r="N63" s="16" cm="1">
        <f t="array" ref="N63">INDEX(asset_mu,1,N$3)+INDEX(asset_rets_norm,$A63,N$3)</f>
        <v>2.785185009178737E-2</v>
      </c>
      <c r="O63" s="16" cm="1">
        <f t="array" ref="O63">INDEX(asset_mu,1,O$3)+INDEX(asset_rets_norm,$A63,O$3)</f>
        <v>8.0876735986536879E-4</v>
      </c>
      <c r="P63" s="16" cm="1">
        <f t="array" ref="P63">INDEX(asset_mu,1,P$3)+INDEX(asset_rets_norm,$A63,P$3)</f>
        <v>1.0313380236933055E-3</v>
      </c>
      <c r="Q63" s="16" cm="1">
        <f t="array" ref="Q63">INDEX(asset_mu,1,Q$3)+INDEX(asset_rets_norm,$A63,Q$3)</f>
        <v>6.5553740791486365E-4</v>
      </c>
      <c r="R63" s="16" cm="1">
        <f t="array" ref="R63">INDEX(asset_mu,1,R$3)+INDEX(asset_rets_norm,$A63,R$3)</f>
        <v>2.9969373972487875E-2</v>
      </c>
      <c r="S63" s="16" cm="1">
        <f t="array" ref="S63">INDEX(asset_mu,1,S$3)+INDEX(asset_rets_norm,$A63,S$3)</f>
        <v>4.2738108903485839E-2</v>
      </c>
      <c r="T63" s="16" cm="1">
        <f t="array" ref="T63">INDEX(asset_mu,1,T$3)+INDEX(asset_rets_norm,$A63,T$3)</f>
        <v>3.48775262967293E-2</v>
      </c>
      <c r="U63" s="16" cm="1">
        <f t="array" ref="U63">INDEX(asset_mu,1,U$3)+INDEX(asset_rets_norm,$A63,U$3)</f>
        <v>5.7484409542123541E-2</v>
      </c>
      <c r="V63" s="16" cm="1">
        <f t="array" ref="V63">INDEX(asset_mu,1,V$3)+INDEX(asset_rets_norm,$A63,V$3)</f>
        <v>2.3583537062383236E-3</v>
      </c>
      <c r="W63" s="16" cm="1">
        <f t="array" ref="W63">INDEX(asset_mu,1,W$3)+INDEX(asset_rets_norm,$A63,W$3)</f>
        <v>1.3099231941196543E-3</v>
      </c>
      <c r="X63" s="16" cm="1">
        <f t="array" ref="X63">INDEX(asset_mu,1,X$3)+INDEX(asset_rets_norm,$A63,X$3)</f>
        <v>2.4260435105639307E-3</v>
      </c>
      <c r="Y63" s="16" cm="1">
        <f t="array" ref="Y63">INDEX(asset_mu,1,Y$3)+INDEX(asset_rets_norm,$A63,Y$3)</f>
        <v>9.0010221947119974E-4</v>
      </c>
      <c r="Z63" s="19">
        <v>58</v>
      </c>
      <c r="AA63" s="16" cm="1">
        <f t="array" ref="AA63">INDEX(fx_mu,1,AA$3)+INDEX(fx_rets_norm,$A63,AA$3)</f>
        <v>0</v>
      </c>
      <c r="AB63" s="16" cm="1">
        <f t="array" ref="AB63">INDEX(fx_mu,1,AB$3)+INDEX(fx_rets_norm,$A63,AB$3)</f>
        <v>6.8414284077189559E-3</v>
      </c>
      <c r="AC63" s="16" cm="1">
        <f t="array" ref="AC63">INDEX(fx_mu,1,AC$3)+INDEX(fx_rets_norm,$A63,AC$3)</f>
        <v>-5.7165405904403138E-3</v>
      </c>
      <c r="AD63" s="16" cm="1">
        <f t="array" ref="AD63">INDEX(fx_mu,1,AD$3)+INDEX(fx_rets_norm,$A63,AD$3)</f>
        <v>1.4776171576041816E-2</v>
      </c>
      <c r="AE63" s="19">
        <v>58</v>
      </c>
      <c r="AF63" s="18" cm="1">
        <f t="array" ref="AF63">(1+B63)*(1+INDEX(fx_rets,$AE63,INDEX(fx_ix,1,AF$3)))-1</f>
        <v>2.2536133496386945E-3</v>
      </c>
      <c r="AG63" s="18" cm="1">
        <f t="array" ref="AG63">(1+C63)*(1+INDEX(fx_rets,$AE63,INDEX(fx_ix,1,AG$3)))-1</f>
        <v>2.1705689478468404E-3</v>
      </c>
      <c r="AH63" s="18" cm="1">
        <f t="array" ref="AH63">(1+D63)*(1+INDEX(fx_rets,$AE63,INDEX(fx_ix,1,AH$3)))-1</f>
        <v>2.7723765986358284E-3</v>
      </c>
      <c r="AI63" s="18" cm="1">
        <f t="array" ref="AI63">(1+E63)*(1+INDEX(fx_rets,$AE63,INDEX(fx_ix,1,AI$3)))-1</f>
        <v>4.3177374646565791E-3</v>
      </c>
      <c r="AJ63" s="18" cm="1">
        <f t="array" ref="AJ63">(1+F63)*(1+INDEX(fx_rets,$AE63,INDEX(fx_ix,1,AJ$3)))-1</f>
        <v>8.2667709416759383E-3</v>
      </c>
      <c r="AK63" s="18" cm="1">
        <f t="array" ref="AK63">(1+G63)*(1+INDEX(fx_rets,$AE63,INDEX(fx_ix,1,AK$3)))-1</f>
        <v>8.1998664520923636E-3</v>
      </c>
      <c r="AL63" s="18" cm="1">
        <f t="array" ref="AL63">(1+H63)*(1+INDEX(fx_rets,$AE63,INDEX(fx_ix,1,AL$3)))-1</f>
        <v>9.1989978848645571E-3</v>
      </c>
      <c r="AM63" s="18" cm="1">
        <f t="array" ref="AM63">(1+I63)*(1+INDEX(fx_rets,$AE63,INDEX(fx_ix,1,AM$3)))-1</f>
        <v>1.0237799956835048E-2</v>
      </c>
      <c r="AN63" s="18" cm="1">
        <f t="array" ref="AN63">(1+J63)*(1+INDEX(fx_rets,$AE63,INDEX(fx_ix,1,AN$3)))-1</f>
        <v>-2.9373209628610342E-3</v>
      </c>
      <c r="AO63" s="18" cm="1">
        <f t="array" ref="AO63">(1+K63)*(1+INDEX(fx_rets,$AE63,INDEX(fx_ix,1,AO$3)))-1</f>
        <v>-5.519499715005427E-4</v>
      </c>
      <c r="AP63" s="18" cm="1">
        <f t="array" ref="AP63">(1+L63)*(1+INDEX(fx_rets,$AE63,INDEX(fx_ix,1,AP$3)))-1</f>
        <v>4.3018470828215527E-3</v>
      </c>
      <c r="AQ63" s="18" cm="1">
        <f t="array" ref="AQ63">(1+M63)*(1+INDEX(fx_rets,$AE63,INDEX(fx_ix,1,AQ$3)))-1</f>
        <v>7.802600999981868E-3</v>
      </c>
      <c r="AR63" s="18" cm="1">
        <f t="array" ref="AR63">(1+N63)*(1+INDEX(fx_rets,$AE63,INDEX(fx_ix,1,AR$3)))-1</f>
        <v>2.1976093269778563E-2</v>
      </c>
      <c r="AS63" s="18" cm="1">
        <f t="array" ref="AS63">(1+O63)*(1+INDEX(fx_rets,$AE63,INDEX(fx_ix,1,AS$3)))-1</f>
        <v>1.5596889421181537E-2</v>
      </c>
      <c r="AT63" s="18" cm="1">
        <f t="array" ref="AT63">(1+P63)*(1+INDEX(fx_rets,$AE63,INDEX(fx_ix,1,AT$3)))-1</f>
        <v>1.5822748827325928E-2</v>
      </c>
      <c r="AU63" s="18" cm="1">
        <f t="array" ref="AU63">(1+Q63)*(1+INDEX(fx_rets,$AE63,INDEX(fx_ix,1,AU$3)))-1</f>
        <v>1.5441395317170592E-2</v>
      </c>
      <c r="AV63" s="18" cm="1">
        <f t="array" ref="AV63">(1+R63)*(1+INDEX(fx_rets,$AE63,INDEX(fx_ix,1,AV$3)))-1</f>
        <v>2.9969373972487778E-2</v>
      </c>
      <c r="AW63" s="18" cm="1">
        <f t="array" ref="AW63">(1+S63)*(1+INDEX(fx_rets,$AE63,INDEX(fx_ix,1,AW$3)))-1</f>
        <v>4.9871927023549256E-2</v>
      </c>
      <c r="AX63" s="18" cm="1">
        <f t="array" ref="AX63">(1+T63)*(1+INDEX(fx_rets,$AE63,INDEX(fx_ix,1,AX$3)))-1</f>
        <v>2.89616069115195E-2</v>
      </c>
      <c r="AY63" s="18" cm="1">
        <f t="array" ref="AY63">(1+U63)*(1+INDEX(fx_rets,$AE63,INDEX(fx_ix,1,AY$3)))-1</f>
        <v>7.3109980616507197E-2</v>
      </c>
      <c r="AZ63" s="18" cm="1">
        <f t="array" ref="AZ63">(1+V63)*(1+INDEX(fx_rets,$AE63,INDEX(fx_ix,1,AZ$3)))-1</f>
        <v>2.3583537062383808E-3</v>
      </c>
      <c r="BA63" s="18" cm="1">
        <f t="array" ref="BA63">(1+W63)*(1+INDEX(fx_rets,$AE63,INDEX(fx_ix,1,BA$3)))-1</f>
        <v>8.1603133475907086E-3</v>
      </c>
      <c r="BB63" s="18" cm="1">
        <f t="array" ref="BB63">(1+X63)*(1+INDEX(fx_rets,$AE63,INDEX(fx_ix,1,BB$3)))-1</f>
        <v>-3.3043656560788337E-3</v>
      </c>
      <c r="BC63" s="18" cm="1">
        <f t="array" ref="BC63">(1+Y63)*(1+INDEX(fx_rets,$AE63,INDEX(fx_ix,1,BC$3)))-1</f>
        <v>1.5689573860343753E-2</v>
      </c>
      <c r="BD63" s="19">
        <v>58</v>
      </c>
      <c r="BE63" s="16">
        <f t="shared" si="0"/>
        <v>0</v>
      </c>
      <c r="BF63" s="19">
        <v>58</v>
      </c>
      <c r="BG63" s="18">
        <f t="shared" si="1"/>
        <v>2.2536133496386945E-3</v>
      </c>
      <c r="BH63" s="18">
        <f t="shared" si="2"/>
        <v>2.1705689478468404E-3</v>
      </c>
      <c r="BI63" s="18">
        <f t="shared" si="3"/>
        <v>2.7723765986358284E-3</v>
      </c>
      <c r="BJ63" s="18">
        <f t="shared" si="4"/>
        <v>4.3177374646565791E-3</v>
      </c>
      <c r="BK63" s="18">
        <f t="shared" si="5"/>
        <v>8.2667709416759383E-3</v>
      </c>
      <c r="BL63" s="18">
        <f t="shared" si="6"/>
        <v>8.1998664520923636E-3</v>
      </c>
      <c r="BM63" s="18">
        <f t="shared" si="7"/>
        <v>9.1989978848645571E-3</v>
      </c>
      <c r="BN63" s="18">
        <f t="shared" si="8"/>
        <v>1.0237799956835048E-2</v>
      </c>
      <c r="BO63" s="18">
        <f t="shared" si="9"/>
        <v>-2.9373209628610342E-3</v>
      </c>
      <c r="BP63" s="18">
        <f t="shared" si="10"/>
        <v>-5.519499715005427E-4</v>
      </c>
      <c r="BQ63" s="18">
        <f t="shared" si="11"/>
        <v>4.3018470828215527E-3</v>
      </c>
      <c r="BR63" s="18">
        <f t="shared" si="12"/>
        <v>7.802600999981868E-3</v>
      </c>
      <c r="BS63" s="18">
        <f t="shared" si="13"/>
        <v>2.1976093269778563E-2</v>
      </c>
      <c r="BT63" s="18">
        <f t="shared" si="14"/>
        <v>1.5596889421181537E-2</v>
      </c>
      <c r="BU63" s="18">
        <f t="shared" si="15"/>
        <v>1.5822748827325928E-2</v>
      </c>
      <c r="BV63" s="18">
        <f t="shared" si="16"/>
        <v>1.5441395317170592E-2</v>
      </c>
      <c r="BW63" s="18">
        <f t="shared" si="17"/>
        <v>2.9969373972487778E-2</v>
      </c>
      <c r="BX63" s="18">
        <f t="shared" si="18"/>
        <v>4.9871927023549256E-2</v>
      </c>
      <c r="BY63" s="18">
        <f t="shared" si="19"/>
        <v>2.89616069115195E-2</v>
      </c>
      <c r="BZ63" s="18">
        <f t="shared" si="20"/>
        <v>7.3109980616507197E-2</v>
      </c>
      <c r="CA63" s="18">
        <f t="shared" si="21"/>
        <v>2.3583537062383808E-3</v>
      </c>
      <c r="CB63" s="18">
        <f t="shared" si="22"/>
        <v>8.1603133475907086E-3</v>
      </c>
      <c r="CC63" s="18">
        <f t="shared" si="23"/>
        <v>-3.3043656560788337E-3</v>
      </c>
      <c r="CD63" s="18">
        <f t="shared" si="24"/>
        <v>1.5689573860343753E-2</v>
      </c>
      <c r="CE63" s="19">
        <v>58</v>
      </c>
      <c r="CF63" s="18">
        <f t="shared" si="30"/>
        <v>2.1705689478468404E-3</v>
      </c>
      <c r="CG63" s="18">
        <f t="shared" si="30"/>
        <v>2.1705689478468404E-3</v>
      </c>
      <c r="CH63" s="18">
        <f t="shared" si="30"/>
        <v>2.1705689478468404E-3</v>
      </c>
      <c r="CI63" s="18">
        <f t="shared" si="30"/>
        <v>0</v>
      </c>
      <c r="CJ63" s="18">
        <f t="shared" si="30"/>
        <v>0</v>
      </c>
      <c r="CK63" s="24">
        <f t="shared" si="30"/>
        <v>2.1705689478468404E-3</v>
      </c>
      <c r="CL63" s="24">
        <f t="shared" si="30"/>
        <v>0</v>
      </c>
    </row>
    <row r="64" spans="1:90" x14ac:dyDescent="0.2">
      <c r="A64" s="19">
        <v>59</v>
      </c>
      <c r="B64" s="16" cm="1">
        <f t="array" ref="B64">INDEX(asset_mu,1,B$3)+INDEX(asset_rets_norm,$A64,B$3)</f>
        <v>2.2584342753385776E-3</v>
      </c>
      <c r="C64" s="16" cm="1">
        <f t="array" ref="C64">INDEX(asset_mu,1,C$3)+INDEX(asset_rets_norm,$A64,C$3)</f>
        <v>1.0811347496950631E-3</v>
      </c>
      <c r="D64" s="16" cm="1">
        <f t="array" ref="D64">INDEX(asset_mu,1,D$3)+INDEX(asset_rets_norm,$A64,D$3)</f>
        <v>-1.8834050001013975E-3</v>
      </c>
      <c r="E64" s="16" cm="1">
        <f t="array" ref="E64">INDEX(asset_mu,1,E$3)+INDEX(asset_rets_norm,$A64,E$3)</f>
        <v>2.3770229573053039E-3</v>
      </c>
      <c r="F64" s="16" cm="1">
        <f t="array" ref="F64">INDEX(asset_mu,1,F$3)+INDEX(asset_rets_norm,$A64,F$3)</f>
        <v>2.2763058676315722E-3</v>
      </c>
      <c r="G64" s="16" cm="1">
        <f t="array" ref="G64">INDEX(asset_mu,1,G$3)+INDEX(asset_rets_norm,$A64,G$3)</f>
        <v>1.4045157252470493E-3</v>
      </c>
      <c r="H64" s="16" cm="1">
        <f t="array" ref="H64">INDEX(asset_mu,1,H$3)+INDEX(asset_rets_norm,$A64,H$3)</f>
        <v>1.9966863678008355E-3</v>
      </c>
      <c r="I64" s="16" cm="1">
        <f t="array" ref="I64">INDEX(asset_mu,1,I$3)+INDEX(asset_rets_norm,$A64,I$3)</f>
        <v>1.9912476626410707E-3</v>
      </c>
      <c r="J64" s="16" cm="1">
        <f t="array" ref="J64">INDEX(asset_mu,1,J$3)+INDEX(asset_rets_norm,$A64,J$3)</f>
        <v>2.3869054580196712E-3</v>
      </c>
      <c r="K64" s="16" cm="1">
        <f t="array" ref="K64">INDEX(asset_mu,1,K$3)+INDEX(asset_rets_norm,$A64,K$3)</f>
        <v>3.8347667171664537E-3</v>
      </c>
      <c r="L64" s="16" cm="1">
        <f t="array" ref="L64">INDEX(asset_mu,1,L$3)+INDEX(asset_rets_norm,$A64,L$3)</f>
        <v>7.6347518169860174E-3</v>
      </c>
      <c r="M64" s="16" cm="1">
        <f t="array" ref="M64">INDEX(asset_mu,1,M$3)+INDEX(asset_rets_norm,$A64,M$3)</f>
        <v>6.899736243548382E-3</v>
      </c>
      <c r="N64" s="16" cm="1">
        <f t="array" ref="N64">INDEX(asset_mu,1,N$3)+INDEX(asset_rets_norm,$A64,N$3)</f>
        <v>1.2888583801284775E-2</v>
      </c>
      <c r="O64" s="16" cm="1">
        <f t="array" ref="O64">INDEX(asset_mu,1,O$3)+INDEX(asset_rets_norm,$A64,O$3)</f>
        <v>7.4121607058288291E-4</v>
      </c>
      <c r="P64" s="16" cm="1">
        <f t="array" ref="P64">INDEX(asset_mu,1,P$3)+INDEX(asset_rets_norm,$A64,P$3)</f>
        <v>8.6140326914867379E-4</v>
      </c>
      <c r="Q64" s="16" cm="1">
        <f t="array" ref="Q64">INDEX(asset_mu,1,Q$3)+INDEX(asset_rets_norm,$A64,Q$3)</f>
        <v>-1.3511718455694148E-5</v>
      </c>
      <c r="R64" s="16" cm="1">
        <f t="array" ref="R64">INDEX(asset_mu,1,R$3)+INDEX(asset_rets_norm,$A64,R$3)</f>
        <v>-5.9080379374964031E-3</v>
      </c>
      <c r="S64" s="16" cm="1">
        <f t="array" ref="S64">INDEX(asset_mu,1,S$3)+INDEX(asset_rets_norm,$A64,S$3)</f>
        <v>9.5714142691022408E-3</v>
      </c>
      <c r="T64" s="16" cm="1">
        <f t="array" ref="T64">INDEX(asset_mu,1,T$3)+INDEX(asset_rets_norm,$A64,T$3)</f>
        <v>9.5269816221467685E-3</v>
      </c>
      <c r="U64" s="16" cm="1">
        <f t="array" ref="U64">INDEX(asset_mu,1,U$3)+INDEX(asset_rets_norm,$A64,U$3)</f>
        <v>1.2909686446523362E-2</v>
      </c>
      <c r="V64" s="16" cm="1">
        <f t="array" ref="V64">INDEX(asset_mu,1,V$3)+INDEX(asset_rets_norm,$A64,V$3)</f>
        <v>2.3840620395716569E-3</v>
      </c>
      <c r="W64" s="16" cm="1">
        <f t="array" ref="W64">INDEX(asset_mu,1,W$3)+INDEX(asset_rets_norm,$A64,W$3)</f>
        <v>1.3460898607863211E-3</v>
      </c>
      <c r="X64" s="16" cm="1">
        <f t="array" ref="X64">INDEX(asset_mu,1,X$3)+INDEX(asset_rets_norm,$A64,X$3)</f>
        <v>2.3122101772305977E-3</v>
      </c>
      <c r="Y64" s="16" cm="1">
        <f t="array" ref="Y64">INDEX(asset_mu,1,Y$3)+INDEX(asset_rets_norm,$A64,Y$3)</f>
        <v>8.782688861378664E-4</v>
      </c>
      <c r="Z64" s="19">
        <v>59</v>
      </c>
      <c r="AA64" s="16" cm="1">
        <f t="array" ref="AA64">INDEX(fx_mu,1,AA$3)+INDEX(fx_rets_norm,$A64,AA$3)</f>
        <v>0</v>
      </c>
      <c r="AB64" s="16" cm="1">
        <f t="array" ref="AB64">INDEX(fx_mu,1,AB$3)+INDEX(fx_rets_norm,$A64,AB$3)</f>
        <v>-7.5507875532687305E-4</v>
      </c>
      <c r="AC64" s="16" cm="1">
        <f t="array" ref="AC64">INDEX(fx_mu,1,AC$3)+INDEX(fx_rets_norm,$A64,AC$3)</f>
        <v>-6.0681619905441214E-3</v>
      </c>
      <c r="AD64" s="16" cm="1">
        <f t="array" ref="AD64">INDEX(fx_mu,1,AD$3)+INDEX(fx_rets_norm,$A64,AD$3)</f>
        <v>-9.6394018850483182E-3</v>
      </c>
      <c r="AE64" s="19">
        <v>59</v>
      </c>
      <c r="AF64" s="18" cm="1">
        <f t="array" ref="AF64">(1+B64)*(1+INDEX(fx_rets,$AE64,INDEX(fx_ix,1,AF$3)))-1</f>
        <v>2.2584342753386721E-3</v>
      </c>
      <c r="AG64" s="18" cm="1">
        <f t="array" ref="AG64">(1+C64)*(1+INDEX(fx_rets,$AE64,INDEX(fx_ix,1,AG$3)))-1</f>
        <v>1.0811347496950674E-3</v>
      </c>
      <c r="AH64" s="18" cm="1">
        <f t="array" ref="AH64">(1+D64)*(1+INDEX(fx_rets,$AE64,INDEX(fx_ix,1,AH$3)))-1</f>
        <v>-1.8834050001014235E-3</v>
      </c>
      <c r="AI64" s="18" cm="1">
        <f t="array" ref="AI64">(1+E64)*(1+INDEX(fx_rets,$AE64,INDEX(fx_ix,1,AI$3)))-1</f>
        <v>2.3770229573052415E-3</v>
      </c>
      <c r="AJ64" s="18" cm="1">
        <f t="array" ref="AJ64">(1+F64)*(1+INDEX(fx_rets,$AE64,INDEX(fx_ix,1,AJ$3)))-1</f>
        <v>2.2763058676316117E-3</v>
      </c>
      <c r="AK64" s="18" cm="1">
        <f t="array" ref="AK64">(1+G64)*(1+INDEX(fx_rets,$AE64,INDEX(fx_ix,1,AK$3)))-1</f>
        <v>6.4837644993454013E-4</v>
      </c>
      <c r="AL64" s="18" cm="1">
        <f t="array" ref="AL64">(1+H64)*(1+INDEX(fx_rets,$AE64,INDEX(fx_ix,1,AL$3)))-1</f>
        <v>1.2400999570165716E-3</v>
      </c>
      <c r="AM64" s="18" cm="1">
        <f t="array" ref="AM64">(1+I64)*(1+INDEX(fx_rets,$AE64,INDEX(fx_ix,1,AM$3)))-1</f>
        <v>1.2346653585075806E-3</v>
      </c>
      <c r="AN64" s="18" cm="1">
        <f t="array" ref="AN64">(1+J64)*(1+INDEX(fx_rets,$AE64,INDEX(fx_ix,1,AN$3)))-1</f>
        <v>-3.6957406614999133E-3</v>
      </c>
      <c r="AO64" s="18" cm="1">
        <f t="array" ref="AO64">(1+K64)*(1+INDEX(fx_rets,$AE64,INDEX(fx_ix,1,AO$3)))-1</f>
        <v>-2.2566652590133573E-3</v>
      </c>
      <c r="AP64" s="18" cm="1">
        <f t="array" ref="AP64">(1+L64)*(1+INDEX(fx_rets,$AE64,INDEX(fx_ix,1,AP$3)))-1</f>
        <v>1.5202609156586E-3</v>
      </c>
      <c r="AQ64" s="18" cm="1">
        <f t="array" ref="AQ64">(1+M64)*(1+INDEX(fx_rets,$AE64,INDEX(fx_ix,1,AQ$3)))-1</f>
        <v>7.8970553578638913E-4</v>
      </c>
      <c r="AR64" s="18" cm="1">
        <f t="array" ref="AR64">(1+N64)*(1+INDEX(fx_rets,$AE64,INDEX(fx_ix,1,AR$3)))-1</f>
        <v>6.7422117964057726E-3</v>
      </c>
      <c r="AS64" s="18" cm="1">
        <f t="array" ref="AS64">(1+O64)*(1+INDEX(fx_rets,$AE64,INDEX(fx_ix,1,AS$3)))-1</f>
        <v>-8.9053306940534149E-3</v>
      </c>
      <c r="AT64" s="18" cm="1">
        <f t="array" ref="AT64">(1+P64)*(1+INDEX(fx_rets,$AE64,INDEX(fx_ix,1,AT$3)))-1</f>
        <v>-8.7863020281959692E-3</v>
      </c>
      <c r="AU64" s="18" cm="1">
        <f t="array" ref="AU64">(1+Q64)*(1+INDEX(fx_rets,$AE64,INDEX(fx_ix,1,AU$3)))-1</f>
        <v>-9.6527833586196321E-3</v>
      </c>
      <c r="AV64" s="18" cm="1">
        <f t="array" ref="AV64">(1+R64)*(1+INDEX(fx_rets,$AE64,INDEX(fx_ix,1,AV$3)))-1</f>
        <v>-5.9080379374963909E-3</v>
      </c>
      <c r="AW64" s="18" cm="1">
        <f t="array" ref="AW64">(1+S64)*(1+INDEX(fx_rets,$AE64,INDEX(fx_ix,1,AW$3)))-1</f>
        <v>8.8091083422023875E-3</v>
      </c>
      <c r="AX64" s="18" cm="1">
        <f t="array" ref="AX64">(1+T64)*(1+INDEX(fx_rets,$AE64,INDEX(fx_ix,1,AX$3)))-1</f>
        <v>3.401008363838498E-3</v>
      </c>
      <c r="AY64" s="18" cm="1">
        <f t="array" ref="AY64">(1+U64)*(1+INDEX(fx_rets,$AE64,INDEX(fx_ix,1,AY$3)))-1</f>
        <v>3.1458429056072656E-3</v>
      </c>
      <c r="AZ64" s="18" cm="1">
        <f t="array" ref="AZ64">(1+V64)*(1+INDEX(fx_rets,$AE64,INDEX(fx_ix,1,AZ$3)))-1</f>
        <v>2.3840620395716439E-3</v>
      </c>
      <c r="BA64" s="18" cm="1">
        <f t="array" ref="BA64">(1+W64)*(1+INDEX(fx_rets,$AE64,INDEX(fx_ix,1,BA$3)))-1</f>
        <v>5.8999470160259193E-4</v>
      </c>
      <c r="BB64" s="18" cm="1">
        <f t="array" ref="BB64">(1+X64)*(1+INDEX(fx_rets,$AE64,INDEX(fx_ix,1,BB$3)))-1</f>
        <v>-3.7699826792252367E-3</v>
      </c>
      <c r="BC64" s="18" cm="1">
        <f t="array" ref="BC64">(1+Y64)*(1+INDEX(fx_rets,$AE64,INDEX(fx_ix,1,BC$3)))-1</f>
        <v>-8.769598985666982E-3</v>
      </c>
      <c r="BD64" s="19">
        <v>59</v>
      </c>
      <c r="BE64" s="16">
        <f t="shared" si="0"/>
        <v>0</v>
      </c>
      <c r="BF64" s="19">
        <v>59</v>
      </c>
      <c r="BG64" s="18">
        <f t="shared" si="1"/>
        <v>2.2584342753386721E-3</v>
      </c>
      <c r="BH64" s="18">
        <f t="shared" si="2"/>
        <v>1.0811347496950674E-3</v>
      </c>
      <c r="BI64" s="18">
        <f t="shared" si="3"/>
        <v>-1.8834050001014235E-3</v>
      </c>
      <c r="BJ64" s="18">
        <f t="shared" si="4"/>
        <v>2.3770229573052415E-3</v>
      </c>
      <c r="BK64" s="18">
        <f t="shared" si="5"/>
        <v>2.2763058676316117E-3</v>
      </c>
      <c r="BL64" s="18">
        <f t="shared" si="6"/>
        <v>6.4837644993454013E-4</v>
      </c>
      <c r="BM64" s="18">
        <f t="shared" si="7"/>
        <v>1.2400999570165716E-3</v>
      </c>
      <c r="BN64" s="18">
        <f t="shared" si="8"/>
        <v>1.2346653585075806E-3</v>
      </c>
      <c r="BO64" s="18">
        <f t="shared" si="9"/>
        <v>-3.6957406614999133E-3</v>
      </c>
      <c r="BP64" s="18">
        <f t="shared" si="10"/>
        <v>-2.2566652590133573E-3</v>
      </c>
      <c r="BQ64" s="18">
        <f t="shared" si="11"/>
        <v>1.5202609156586E-3</v>
      </c>
      <c r="BR64" s="18">
        <f t="shared" si="12"/>
        <v>7.8970553578638913E-4</v>
      </c>
      <c r="BS64" s="18">
        <f t="shared" si="13"/>
        <v>6.7422117964057726E-3</v>
      </c>
      <c r="BT64" s="18">
        <f t="shared" si="14"/>
        <v>-8.9053306940534149E-3</v>
      </c>
      <c r="BU64" s="18">
        <f t="shared" si="15"/>
        <v>-8.7863020281959692E-3</v>
      </c>
      <c r="BV64" s="18">
        <f t="shared" si="16"/>
        <v>-9.6527833586196321E-3</v>
      </c>
      <c r="BW64" s="18">
        <f t="shared" si="17"/>
        <v>-5.9080379374963909E-3</v>
      </c>
      <c r="BX64" s="18">
        <f t="shared" si="18"/>
        <v>8.8091083422023875E-3</v>
      </c>
      <c r="BY64" s="18">
        <f t="shared" si="19"/>
        <v>3.401008363838498E-3</v>
      </c>
      <c r="BZ64" s="18">
        <f t="shared" si="20"/>
        <v>3.1458429056072656E-3</v>
      </c>
      <c r="CA64" s="18">
        <f t="shared" si="21"/>
        <v>2.3840620395716439E-3</v>
      </c>
      <c r="CB64" s="18">
        <f t="shared" si="22"/>
        <v>5.8999470160259193E-4</v>
      </c>
      <c r="CC64" s="18">
        <f t="shared" si="23"/>
        <v>-3.7699826792252367E-3</v>
      </c>
      <c r="CD64" s="18">
        <f t="shared" si="24"/>
        <v>-8.769598985666982E-3</v>
      </c>
      <c r="CE64" s="19">
        <v>59</v>
      </c>
      <c r="CF64" s="18">
        <f t="shared" si="30"/>
        <v>1.0811347496950674E-3</v>
      </c>
      <c r="CG64" s="18">
        <f t="shared" si="30"/>
        <v>1.0811347496950674E-3</v>
      </c>
      <c r="CH64" s="18">
        <f t="shared" si="30"/>
        <v>1.0811347496950674E-3</v>
      </c>
      <c r="CI64" s="18">
        <f t="shared" si="30"/>
        <v>0</v>
      </c>
      <c r="CJ64" s="18">
        <f t="shared" si="30"/>
        <v>0</v>
      </c>
      <c r="CK64" s="24">
        <f t="shared" si="30"/>
        <v>1.0811347496950674E-3</v>
      </c>
      <c r="CL64" s="24">
        <f t="shared" si="30"/>
        <v>0</v>
      </c>
    </row>
    <row r="65" spans="1:90" x14ac:dyDescent="0.2">
      <c r="A65" s="19">
        <v>60</v>
      </c>
      <c r="B65" s="16" cm="1">
        <f t="array" ref="B65">INDEX(asset_mu,1,B$3)+INDEX(asset_rets_norm,$A65,B$3)</f>
        <v>2.5704953183992739E-3</v>
      </c>
      <c r="C65" s="16" cm="1">
        <f t="array" ref="C65">INDEX(asset_mu,1,C$3)+INDEX(asset_rets_norm,$A65,C$3)</f>
        <v>3.9034434184284051E-3</v>
      </c>
      <c r="D65" s="16" cm="1">
        <f t="array" ref="D65">INDEX(asset_mu,1,D$3)+INDEX(asset_rets_norm,$A65,D$3)</f>
        <v>5.3926678486470297E-3</v>
      </c>
      <c r="E65" s="16" cm="1">
        <f t="array" ref="E65">INDEX(asset_mu,1,E$3)+INDEX(asset_rets_norm,$A65,E$3)</f>
        <v>2.8282197818419522E-3</v>
      </c>
      <c r="F65" s="16" cm="1">
        <f t="array" ref="F65">INDEX(asset_mu,1,F$3)+INDEX(asset_rets_norm,$A65,F$3)</f>
        <v>2.8912057564324961E-3</v>
      </c>
      <c r="G65" s="16" cm="1">
        <f t="array" ref="G65">INDEX(asset_mu,1,G$3)+INDEX(asset_rets_norm,$A65,G$3)</f>
        <v>1.6619520588747856E-3</v>
      </c>
      <c r="H65" s="16" cm="1">
        <f t="array" ref="H65">INDEX(asset_mu,1,H$3)+INDEX(asset_rets_norm,$A65,H$3)</f>
        <v>3.4972826254924465E-3</v>
      </c>
      <c r="I65" s="16" cm="1">
        <f t="array" ref="I65">INDEX(asset_mu,1,I$3)+INDEX(asset_rets_norm,$A65,I$3)</f>
        <v>5.2633628725350812E-3</v>
      </c>
      <c r="J65" s="16" cm="1">
        <f t="array" ref="J65">INDEX(asset_mu,1,J$3)+INDEX(asset_rets_norm,$A65,J$3)</f>
        <v>2.1272708267414662E-3</v>
      </c>
      <c r="K65" s="16" cm="1">
        <f t="array" ref="K65">INDEX(asset_mu,1,K$3)+INDEX(asset_rets_norm,$A65,K$3)</f>
        <v>4.6182590708635776E-3</v>
      </c>
      <c r="L65" s="16" cm="1">
        <f t="array" ref="L65">INDEX(asset_mu,1,L$3)+INDEX(asset_rets_norm,$A65,L$3)</f>
        <v>5.6815895507357096E-3</v>
      </c>
      <c r="M65" s="16" cm="1">
        <f t="array" ref="M65">INDEX(asset_mu,1,M$3)+INDEX(asset_rets_norm,$A65,M$3)</f>
        <v>4.8478494143946891E-3</v>
      </c>
      <c r="N65" s="16" cm="1">
        <f t="array" ref="N65">INDEX(asset_mu,1,N$3)+INDEX(asset_rets_norm,$A65,N$3)</f>
        <v>5.1987049944445304E-3</v>
      </c>
      <c r="O65" s="16" cm="1">
        <f t="array" ref="O65">INDEX(asset_mu,1,O$3)+INDEX(asset_rets_norm,$A65,O$3)</f>
        <v>1.1941654278285962E-3</v>
      </c>
      <c r="P65" s="16" cm="1">
        <f t="array" ref="P65">INDEX(asset_mu,1,P$3)+INDEX(asset_rets_norm,$A65,P$3)</f>
        <v>3.5556543727935253E-3</v>
      </c>
      <c r="Q65" s="16" cm="1">
        <f t="array" ref="Q65">INDEX(asset_mu,1,Q$3)+INDEX(asset_rets_norm,$A65,Q$3)</f>
        <v>5.9670784044014271E-3</v>
      </c>
      <c r="R65" s="16" cm="1">
        <f t="array" ref="R65">INDEX(asset_mu,1,R$3)+INDEX(asset_rets_norm,$A65,R$3)</f>
        <v>-6.7624929169470948E-3</v>
      </c>
      <c r="S65" s="16" cm="1">
        <f t="array" ref="S65">INDEX(asset_mu,1,S$3)+INDEX(asset_rets_norm,$A65,S$3)</f>
        <v>-8.1619784008316598E-3</v>
      </c>
      <c r="T65" s="16" cm="1">
        <f t="array" ref="T65">INDEX(asset_mu,1,T$3)+INDEX(asset_rets_norm,$A65,T$3)</f>
        <v>1.8412241567310195E-2</v>
      </c>
      <c r="U65" s="16" cm="1">
        <f t="array" ref="U65">INDEX(asset_mu,1,U$3)+INDEX(asset_rets_norm,$A65,U$3)</f>
        <v>-3.2200756623884205E-2</v>
      </c>
      <c r="V65" s="16" cm="1">
        <f t="array" ref="V65">INDEX(asset_mu,1,V$3)+INDEX(asset_rets_norm,$A65,V$3)</f>
        <v>2.4082203729049899E-3</v>
      </c>
      <c r="W65" s="16" cm="1">
        <f t="array" ref="W65">INDEX(asset_mu,1,W$3)+INDEX(asset_rets_norm,$A65,W$3)</f>
        <v>1.2530898607863211E-3</v>
      </c>
      <c r="X65" s="16" cm="1">
        <f t="array" ref="X65">INDEX(asset_mu,1,X$3)+INDEX(asset_rets_norm,$A65,X$3)</f>
        <v>2.1395435105639312E-3</v>
      </c>
      <c r="Y65" s="16" cm="1">
        <f t="array" ref="Y65">INDEX(asset_mu,1,Y$3)+INDEX(asset_rets_norm,$A65,Y$3)</f>
        <v>5.8418555280453314E-4</v>
      </c>
      <c r="Z65" s="19">
        <v>60</v>
      </c>
      <c r="AA65" s="16" cm="1">
        <f t="array" ref="AA65">INDEX(fx_mu,1,AA$3)+INDEX(fx_rets_norm,$A65,AA$3)</f>
        <v>0</v>
      </c>
      <c r="AB65" s="16" cm="1">
        <f t="array" ref="AB65">INDEX(fx_mu,1,AB$3)+INDEX(fx_rets_norm,$A65,AB$3)</f>
        <v>7.5486528800810006E-3</v>
      </c>
      <c r="AC65" s="16" cm="1">
        <f t="array" ref="AC65">INDEX(fx_mu,1,AC$3)+INDEX(fx_rets_norm,$A65,AC$3)</f>
        <v>-1.1567204455380467E-2</v>
      </c>
      <c r="AD65" s="16" cm="1">
        <f t="array" ref="AD65">INDEX(fx_mu,1,AD$3)+INDEX(fx_rets_norm,$A65,AD$3)</f>
        <v>2.412921182312365E-2</v>
      </c>
      <c r="AE65" s="19">
        <v>60</v>
      </c>
      <c r="AF65" s="18" cm="1">
        <f t="array" ref="AF65">(1+B65)*(1+INDEX(fx_rets,$AE65,INDEX(fx_ix,1,AF$3)))-1</f>
        <v>2.5704953183993684E-3</v>
      </c>
      <c r="AG65" s="18" cm="1">
        <f t="array" ref="AG65">(1+C65)*(1+INDEX(fx_rets,$AE65,INDEX(fx_ix,1,AG$3)))-1</f>
        <v>3.9034434184284095E-3</v>
      </c>
      <c r="AH65" s="18" cm="1">
        <f t="array" ref="AH65">(1+D65)*(1+INDEX(fx_rets,$AE65,INDEX(fx_ix,1,AH$3)))-1</f>
        <v>5.3926678486471147E-3</v>
      </c>
      <c r="AI65" s="18" cm="1">
        <f t="array" ref="AI65">(1+E65)*(1+INDEX(fx_rets,$AE65,INDEX(fx_ix,1,AI$3)))-1</f>
        <v>2.8282197818418897E-3</v>
      </c>
      <c r="AJ65" s="18" cm="1">
        <f t="array" ref="AJ65">(1+F65)*(1+INDEX(fx_rets,$AE65,INDEX(fx_ix,1,AJ$3)))-1</f>
        <v>2.8912057564325355E-3</v>
      </c>
      <c r="AK65" s="18" cm="1">
        <f t="array" ref="AK65">(1+G65)*(1+INDEX(fx_rets,$AE65,INDEX(fx_ix,1,AK$3)))-1</f>
        <v>9.2231504381514728E-3</v>
      </c>
      <c r="AL65" s="18" cm="1">
        <f t="array" ref="AL65">(1+H65)*(1+INDEX(fx_rets,$AE65,INDEX(fx_ix,1,AL$3)))-1</f>
        <v>1.107233527813678E-2</v>
      </c>
      <c r="AM65" s="18" cm="1">
        <f t="array" ref="AM65">(1+I65)*(1+INDEX(fx_rets,$AE65,INDEX(fx_ix,1,AM$3)))-1</f>
        <v>1.2851747051922713E-2</v>
      </c>
      <c r="AN65" s="18" cm="1">
        <f t="array" ref="AN65">(1+J65)*(1+INDEX(fx_rets,$AE65,INDEX(fx_ix,1,AN$3)))-1</f>
        <v>-9.4645402052239147E-3</v>
      </c>
      <c r="AO65" s="18" cm="1">
        <f t="array" ref="AO65">(1+K65)*(1+INDEX(fx_rets,$AE65,INDEX(fx_ix,1,AO$3)))-1</f>
        <v>-7.002365731417437E-3</v>
      </c>
      <c r="AP65" s="18" cm="1">
        <f t="array" ref="AP65">(1+L65)*(1+INDEX(fx_rets,$AE65,INDEX(fx_ix,1,AP$3)))-1</f>
        <v>-5.9513350126098041E-3</v>
      </c>
      <c r="AQ65" s="18" cm="1">
        <f t="array" ref="AQ65">(1+M65)*(1+INDEX(fx_rets,$AE65,INDEX(fx_ix,1,AQ$3)))-1</f>
        <v>-6.7754311063310535E-3</v>
      </c>
      <c r="AR65" s="18" cm="1">
        <f t="array" ref="AR65">(1+N65)*(1+INDEX(fx_rets,$AE65,INDEX(fx_ix,1,AR$3)))-1</f>
        <v>-6.4286339445098761E-3</v>
      </c>
      <c r="AS65" s="18" cm="1">
        <f t="array" ref="AS65">(1+O65)*(1+INDEX(fx_rets,$AE65,INDEX(fx_ix,1,AS$3)))-1</f>
        <v>2.5352191521512246E-2</v>
      </c>
      <c r="AT65" s="18" cm="1">
        <f t="array" ref="AT65">(1+P65)*(1+INDEX(fx_rets,$AE65,INDEX(fx_ix,1,AT$3)))-1</f>
        <v>2.7770661333448077E-2</v>
      </c>
      <c r="AU65" s="18" cm="1">
        <f t="array" ref="AU65">(1+Q65)*(1+INDEX(fx_rets,$AE65,INDEX(fx_ix,1,AU$3)))-1</f>
        <v>3.0240271126310114E-2</v>
      </c>
      <c r="AV65" s="18" cm="1">
        <f t="array" ref="AV65">(1+R65)*(1+INDEX(fx_rets,$AE65,INDEX(fx_ix,1,AV$3)))-1</f>
        <v>-6.7624929169470827E-3</v>
      </c>
      <c r="AW65" s="18" cm="1">
        <f t="array" ref="AW65">(1+S65)*(1+INDEX(fx_rets,$AE65,INDEX(fx_ix,1,AW$3)))-1</f>
        <v>-6.749374625132365E-4</v>
      </c>
      <c r="AX65" s="18" cm="1">
        <f t="array" ref="AX65">(1+T65)*(1+INDEX(fx_rets,$AE65,INDEX(fx_ix,1,AX$3)))-1</f>
        <v>6.6320589492387949E-3</v>
      </c>
      <c r="AY65" s="18" cm="1">
        <f t="array" ref="AY65">(1+U65)*(1+INDEX(fx_rets,$AE65,INDEX(fx_ix,1,AY$3)))-1</f>
        <v>-8.8485236782032128E-3</v>
      </c>
      <c r="AZ65" s="18" cm="1">
        <f t="array" ref="AZ65">(1+V65)*(1+INDEX(fx_rets,$AE65,INDEX(fx_ix,1,AZ$3)))-1</f>
        <v>2.4082203729050011E-3</v>
      </c>
      <c r="BA65" s="18" cm="1">
        <f t="array" ref="BA65">(1+W65)*(1+INDEX(fx_rets,$AE65,INDEX(fx_ix,1,BA$3)))-1</f>
        <v>8.8112018812538384E-3</v>
      </c>
      <c r="BB65" s="18" cm="1">
        <f t="array" ref="BB65">(1+X65)*(1+INDEX(fx_rets,$AE65,INDEX(fx_ix,1,BB$3)))-1</f>
        <v>-9.4524094820443993E-3</v>
      </c>
      <c r="BC65" s="18" cm="1">
        <f t="array" ref="BC65">(1+Y65)*(1+INDEX(fx_rets,$AE65,INDEX(fx_ix,1,BC$3)))-1</f>
        <v>2.4727493312875826E-2</v>
      </c>
      <c r="BD65" s="19">
        <v>60</v>
      </c>
      <c r="BE65" s="16">
        <f t="shared" si="0"/>
        <v>0</v>
      </c>
      <c r="BF65" s="19">
        <v>60</v>
      </c>
      <c r="BG65" s="18">
        <f t="shared" si="1"/>
        <v>2.5704953183993684E-3</v>
      </c>
      <c r="BH65" s="18">
        <f t="shared" si="2"/>
        <v>3.9034434184284095E-3</v>
      </c>
      <c r="BI65" s="18">
        <f t="shared" si="3"/>
        <v>5.3926678486471147E-3</v>
      </c>
      <c r="BJ65" s="18">
        <f t="shared" si="4"/>
        <v>2.8282197818418897E-3</v>
      </c>
      <c r="BK65" s="18">
        <f t="shared" si="5"/>
        <v>2.8912057564325355E-3</v>
      </c>
      <c r="BL65" s="18">
        <f t="shared" si="6"/>
        <v>9.2231504381514728E-3</v>
      </c>
      <c r="BM65" s="18">
        <f t="shared" si="7"/>
        <v>1.107233527813678E-2</v>
      </c>
      <c r="BN65" s="18">
        <f t="shared" si="8"/>
        <v>1.2851747051922713E-2</v>
      </c>
      <c r="BO65" s="18">
        <f t="shared" si="9"/>
        <v>-9.4645402052239147E-3</v>
      </c>
      <c r="BP65" s="18">
        <f t="shared" si="10"/>
        <v>-7.002365731417437E-3</v>
      </c>
      <c r="BQ65" s="18">
        <f t="shared" si="11"/>
        <v>-5.9513350126098041E-3</v>
      </c>
      <c r="BR65" s="18">
        <f t="shared" si="12"/>
        <v>-6.7754311063310535E-3</v>
      </c>
      <c r="BS65" s="18">
        <f t="shared" si="13"/>
        <v>-6.4286339445098761E-3</v>
      </c>
      <c r="BT65" s="18">
        <f t="shared" si="14"/>
        <v>2.5352191521512246E-2</v>
      </c>
      <c r="BU65" s="18">
        <f t="shared" si="15"/>
        <v>2.7770661333448077E-2</v>
      </c>
      <c r="BV65" s="18">
        <f t="shared" si="16"/>
        <v>3.0240271126310114E-2</v>
      </c>
      <c r="BW65" s="18">
        <f t="shared" si="17"/>
        <v>-6.7624929169470827E-3</v>
      </c>
      <c r="BX65" s="18">
        <f t="shared" si="18"/>
        <v>-6.749374625132365E-4</v>
      </c>
      <c r="BY65" s="18">
        <f t="shared" si="19"/>
        <v>6.6320589492387949E-3</v>
      </c>
      <c r="BZ65" s="18">
        <f t="shared" si="20"/>
        <v>-8.8485236782032128E-3</v>
      </c>
      <c r="CA65" s="18">
        <f t="shared" si="21"/>
        <v>2.4082203729050011E-3</v>
      </c>
      <c r="CB65" s="18">
        <f t="shared" si="22"/>
        <v>8.8112018812538384E-3</v>
      </c>
      <c r="CC65" s="18">
        <f t="shared" si="23"/>
        <v>-9.4524094820443993E-3</v>
      </c>
      <c r="CD65" s="18">
        <f t="shared" si="24"/>
        <v>2.4727493312875826E-2</v>
      </c>
      <c r="CE65" s="19">
        <v>60</v>
      </c>
      <c r="CF65" s="18">
        <f t="shared" si="30"/>
        <v>3.9034434184284095E-3</v>
      </c>
      <c r="CG65" s="18">
        <f t="shared" si="30"/>
        <v>3.9034434184284095E-3</v>
      </c>
      <c r="CH65" s="18">
        <f t="shared" si="30"/>
        <v>3.9034434184284095E-3</v>
      </c>
      <c r="CI65" s="18">
        <f t="shared" si="30"/>
        <v>0</v>
      </c>
      <c r="CJ65" s="18">
        <f t="shared" si="30"/>
        <v>0</v>
      </c>
      <c r="CK65" s="24">
        <f t="shared" si="30"/>
        <v>3.9034434184284095E-3</v>
      </c>
      <c r="CL65" s="24">
        <f t="shared" si="30"/>
        <v>0</v>
      </c>
    </row>
    <row r="66" spans="1:90" x14ac:dyDescent="0.2">
      <c r="A66" s="19">
        <v>61</v>
      </c>
      <c r="B66" s="16" cm="1">
        <f t="array" ref="B66">INDEX(asset_mu,1,B$3)+INDEX(asset_rets_norm,$A66,B$3)</f>
        <v>2.4775771022852609E-3</v>
      </c>
      <c r="C66" s="16" cm="1">
        <f t="array" ref="C66">INDEX(asset_mu,1,C$3)+INDEX(asset_rets_norm,$A66,C$3)</f>
        <v>2.0722996849950005E-3</v>
      </c>
      <c r="D66" s="16" cm="1">
        <f t="array" ref="D66">INDEX(asset_mu,1,D$3)+INDEX(asset_rets_norm,$A66,D$3)</f>
        <v>-6.8184378823196896E-4</v>
      </c>
      <c r="E66" s="16" cm="1">
        <f t="array" ref="E66">INDEX(asset_mu,1,E$3)+INDEX(asset_rets_norm,$A66,E$3)</f>
        <v>2.5315951405323125E-3</v>
      </c>
      <c r="F66" s="16" cm="1">
        <f t="array" ref="F66">INDEX(asset_mu,1,F$3)+INDEX(asset_rets_norm,$A66,F$3)</f>
        <v>-4.8152076919009794E-4</v>
      </c>
      <c r="G66" s="16" cm="1">
        <f t="array" ref="G66">INDEX(asset_mu,1,G$3)+INDEX(asset_rets_norm,$A66,G$3)</f>
        <v>1.5573226753922394E-3</v>
      </c>
      <c r="H66" s="16" cm="1">
        <f t="array" ref="H66">INDEX(asset_mu,1,H$3)+INDEX(asset_rets_norm,$A66,H$3)</f>
        <v>1.3423182429045592E-3</v>
      </c>
      <c r="I66" s="16" cm="1">
        <f t="array" ref="I66">INDEX(asset_mu,1,I$3)+INDEX(asset_rets_norm,$A66,I$3)</f>
        <v>-2.8443183337758093E-3</v>
      </c>
      <c r="J66" s="16" cm="1">
        <f t="array" ref="J66">INDEX(asset_mu,1,J$3)+INDEX(asset_rets_norm,$A66,J$3)</f>
        <v>2.3034471949299183E-3</v>
      </c>
      <c r="K66" s="16" cm="1">
        <f t="array" ref="K66">INDEX(asset_mu,1,K$3)+INDEX(asset_rets_norm,$A66,K$3)</f>
        <v>1.0718747439340251E-3</v>
      </c>
      <c r="L66" s="16" cm="1">
        <f t="array" ref="L66">INDEX(asset_mu,1,L$3)+INDEX(asset_rets_norm,$A66,L$3)</f>
        <v>-5.2212512027345458E-3</v>
      </c>
      <c r="M66" s="16" cm="1">
        <f t="array" ref="M66">INDEX(asset_mu,1,M$3)+INDEX(asset_rets_norm,$A66,M$3)</f>
        <v>1.7115360203358463E-3</v>
      </c>
      <c r="N66" s="16" cm="1">
        <f t="array" ref="N66">INDEX(asset_mu,1,N$3)+INDEX(asset_rets_norm,$A66,N$3)</f>
        <v>-4.8597287193593523E-3</v>
      </c>
      <c r="O66" s="16" cm="1">
        <f t="array" ref="O66">INDEX(asset_mu,1,O$3)+INDEX(asset_rets_norm,$A66,O$3)</f>
        <v>8.7605653083124729E-4</v>
      </c>
      <c r="P66" s="16" cm="1">
        <f t="array" ref="P66">INDEX(asset_mu,1,P$3)+INDEX(asset_rets_norm,$A66,P$3)</f>
        <v>1.0511308524934636E-3</v>
      </c>
      <c r="Q66" s="16" cm="1">
        <f t="array" ref="Q66">INDEX(asset_mu,1,Q$3)+INDEX(asset_rets_norm,$A66,Q$3)</f>
        <v>7.4957704427076628E-4</v>
      </c>
      <c r="R66" s="16" cm="1">
        <f t="array" ref="R66">INDEX(asset_mu,1,R$3)+INDEX(asset_rets_norm,$A66,R$3)</f>
        <v>-2.5118838836210147E-2</v>
      </c>
      <c r="S66" s="16" cm="1">
        <f t="array" ref="S66">INDEX(asset_mu,1,S$3)+INDEX(asset_rets_norm,$A66,S$3)</f>
        <v>1.6404894638480161E-2</v>
      </c>
      <c r="T66" s="16" cm="1">
        <f t="array" ref="T66">INDEX(asset_mu,1,T$3)+INDEX(asset_rets_norm,$A66,T$3)</f>
        <v>8.9943748006952595E-3</v>
      </c>
      <c r="U66" s="16" cm="1">
        <f t="array" ref="U66">INDEX(asset_mu,1,U$3)+INDEX(asset_rets_norm,$A66,U$3)</f>
        <v>5.2991721050831178E-2</v>
      </c>
      <c r="V66" s="16" cm="1">
        <f t="array" ref="V66">INDEX(asset_mu,1,V$3)+INDEX(asset_rets_norm,$A66,V$3)</f>
        <v>2.4134037062383232E-3</v>
      </c>
      <c r="W66" s="16" cm="1">
        <f t="array" ref="W66">INDEX(asset_mu,1,W$3)+INDEX(asset_rets_norm,$A66,W$3)</f>
        <v>1.1936731941196545E-3</v>
      </c>
      <c r="X66" s="16" cm="1">
        <f t="array" ref="X66">INDEX(asset_mu,1,X$3)+INDEX(asset_rets_norm,$A66,X$3)</f>
        <v>2.2300435105639307E-3</v>
      </c>
      <c r="Y66" s="16" cm="1">
        <f t="array" ref="Y66">INDEX(asset_mu,1,Y$3)+INDEX(asset_rets_norm,$A66,Y$3)</f>
        <v>7.3176888613786647E-4</v>
      </c>
      <c r="Z66" s="19">
        <v>61</v>
      </c>
      <c r="AA66" s="16" cm="1">
        <f t="array" ref="AA66">INDEX(fx_mu,1,AA$3)+INDEX(fx_rets_norm,$A66,AA$3)</f>
        <v>0</v>
      </c>
      <c r="AB66" s="16" cm="1">
        <f t="array" ref="AB66">INDEX(fx_mu,1,AB$3)+INDEX(fx_rets_norm,$A66,AB$3)</f>
        <v>-2.1924472352003784E-2</v>
      </c>
      <c r="AC66" s="16" cm="1">
        <f t="array" ref="AC66">INDEX(fx_mu,1,AC$3)+INDEX(fx_rets_norm,$A66,AC$3)</f>
        <v>-5.6167432172437207E-2</v>
      </c>
      <c r="AD66" s="16" cm="1">
        <f t="array" ref="AD66">INDEX(fx_mu,1,AD$3)+INDEX(fx_rets_norm,$A66,AD$3)</f>
        <v>-2.9498097877900822E-2</v>
      </c>
      <c r="AE66" s="19">
        <v>61</v>
      </c>
      <c r="AF66" s="18" cm="1">
        <f t="array" ref="AF66">(1+B66)*(1+INDEX(fx_rets,$AE66,INDEX(fx_ix,1,AF$3)))-1</f>
        <v>2.4775771022853554E-3</v>
      </c>
      <c r="AG66" s="18" cm="1">
        <f t="array" ref="AG66">(1+C66)*(1+INDEX(fx_rets,$AE66,INDEX(fx_ix,1,AG$3)))-1</f>
        <v>2.0722996849948938E-3</v>
      </c>
      <c r="AH66" s="18" cm="1">
        <f t="array" ref="AH66">(1+D66)*(1+INDEX(fx_rets,$AE66,INDEX(fx_ix,1,AH$3)))-1</f>
        <v>-6.8184378823199498E-4</v>
      </c>
      <c r="AI66" s="18" cm="1">
        <f t="array" ref="AI66">(1+E66)*(1+INDEX(fx_rets,$AE66,INDEX(fx_ix,1,AI$3)))-1</f>
        <v>2.5315951405322501E-3</v>
      </c>
      <c r="AJ66" s="18" cm="1">
        <f t="array" ref="AJ66">(1+F66)*(1+INDEX(fx_rets,$AE66,INDEX(fx_ix,1,AJ$3)))-1</f>
        <v>-4.8152076919005804E-4</v>
      </c>
      <c r="AK66" s="18" cm="1">
        <f t="array" ref="AK66">(1+G66)*(1+INDEX(fx_rets,$AE66,INDEX(fx_ix,1,AK$3)))-1</f>
        <v>-2.0401293154551303E-2</v>
      </c>
      <c r="AL66" s="18" cm="1">
        <f t="array" ref="AL66">(1+H66)*(1+INDEX(fx_rets,$AE66,INDEX(fx_ix,1,AL$3)))-1</f>
        <v>-2.0611583728303295E-2</v>
      </c>
      <c r="AM66" s="18" cm="1">
        <f t="array" ref="AM66">(1+I66)*(1+INDEX(fx_rets,$AE66,INDEX(fx_ix,1,AM$3)))-1</f>
        <v>-2.4706430507110522E-2</v>
      </c>
      <c r="AN66" s="18" cm="1">
        <f t="array" ref="AN66">(1+J66)*(1+INDEX(fx_rets,$AE66,INDEX(fx_ix,1,AN$3)))-1</f>
        <v>-5.3993363691591356E-2</v>
      </c>
      <c r="AO66" s="18" cm="1">
        <f t="array" ref="AO66">(1+K66)*(1+INDEX(fx_rets,$AE66,INDEX(fx_ix,1,AO$3)))-1</f>
        <v>-5.5155761880480547E-2</v>
      </c>
      <c r="AP66" s="18" cm="1">
        <f t="array" ref="AP66">(1+L66)*(1+INDEX(fx_rets,$AE66,INDEX(fx_ix,1,AP$3)))-1</f>
        <v>-6.1095419102386916E-2</v>
      </c>
      <c r="AQ66" s="18" cm="1">
        <f t="array" ref="AQ66">(1+M66)*(1+INDEX(fx_rets,$AE66,INDEX(fx_ix,1,AQ$3)))-1</f>
        <v>-5.4552028735434188E-2</v>
      </c>
      <c r="AR66" s="18" cm="1">
        <f t="array" ref="AR66">(1+N66)*(1+INDEX(fx_rets,$AE66,INDEX(fx_ix,1,AR$3)))-1</f>
        <v>-6.0754202408575542E-2</v>
      </c>
      <c r="AS66" s="18" cm="1">
        <f t="array" ref="AS66">(1+O66)*(1+INDEX(fx_rets,$AE66,INDEX(fx_ix,1,AS$3)))-1</f>
        <v>-2.8647883348362657E-2</v>
      </c>
      <c r="AT66" s="18" cm="1">
        <f t="array" ref="AT66">(1+P66)*(1+INDEX(fx_rets,$AE66,INDEX(fx_ix,1,AT$3)))-1</f>
        <v>-2.8477973386176747E-2</v>
      </c>
      <c r="AU66" s="18" cm="1">
        <f t="array" ref="AU66">(1+Q66)*(1+INDEX(fx_rets,$AE66,INDEX(fx_ix,1,AU$3)))-1</f>
        <v>-2.8770631930648993E-2</v>
      </c>
      <c r="AV66" s="18" cm="1">
        <f t="array" ref="AV66">(1+R66)*(1+INDEX(fx_rets,$AE66,INDEX(fx_ix,1,AV$3)))-1</f>
        <v>-2.5118838836210133E-2</v>
      </c>
      <c r="AW66" s="18" cm="1">
        <f t="array" ref="AW66">(1+S66)*(1+INDEX(fx_rets,$AE66,INDEX(fx_ix,1,AW$3)))-1</f>
        <v>-5.8792463724623989E-3</v>
      </c>
      <c r="AX66" s="18" cm="1">
        <f t="array" ref="AX66">(1+T66)*(1+INDEX(fx_rets,$AE66,INDEX(fx_ix,1,AX$3)))-1</f>
        <v>-4.767824830829348E-2</v>
      </c>
      <c r="AY66" s="18" cm="1">
        <f t="array" ref="AY66">(1+U66)*(1+INDEX(fx_rets,$AE66,INDEX(fx_ix,1,AY$3)))-1</f>
        <v>2.193046819865474E-2</v>
      </c>
      <c r="AZ66" s="18" cm="1">
        <f t="array" ref="AZ66">(1+V66)*(1+INDEX(fx_rets,$AE66,INDEX(fx_ix,1,AZ$3)))-1</f>
        <v>2.4134037062382152E-3</v>
      </c>
      <c r="BA66" s="18" cm="1">
        <f t="array" ref="BA66">(1+W66)*(1+INDEX(fx_rets,$AE66,INDEX(fx_ix,1,BA$3)))-1</f>
        <v>-2.0756969812826043E-2</v>
      </c>
      <c r="BB66" s="18" cm="1">
        <f t="array" ref="BB66">(1+X66)*(1+INDEX(fx_rets,$AE66,INDEX(fx_ix,1,BB$3)))-1</f>
        <v>-5.4062644479494493E-2</v>
      </c>
      <c r="BC66" s="18" cm="1">
        <f t="array" ref="BC66">(1+Y66)*(1+INDEX(fx_rets,$AE66,INDEX(fx_ix,1,BC$3)))-1</f>
        <v>-2.8787914781990165E-2</v>
      </c>
      <c r="BD66" s="19">
        <v>61</v>
      </c>
      <c r="BE66" s="16">
        <f t="shared" si="0"/>
        <v>0</v>
      </c>
      <c r="BF66" s="19">
        <v>61</v>
      </c>
      <c r="BG66" s="18">
        <f t="shared" si="1"/>
        <v>2.4775771022853554E-3</v>
      </c>
      <c r="BH66" s="18">
        <f t="shared" si="2"/>
        <v>2.0722996849948938E-3</v>
      </c>
      <c r="BI66" s="18">
        <f t="shared" si="3"/>
        <v>-6.8184378823199498E-4</v>
      </c>
      <c r="BJ66" s="18">
        <f t="shared" si="4"/>
        <v>2.5315951405322501E-3</v>
      </c>
      <c r="BK66" s="18">
        <f t="shared" si="5"/>
        <v>-4.8152076919005804E-4</v>
      </c>
      <c r="BL66" s="18">
        <f t="shared" si="6"/>
        <v>-2.0401293154551303E-2</v>
      </c>
      <c r="BM66" s="18">
        <f t="shared" si="7"/>
        <v>-2.0611583728303295E-2</v>
      </c>
      <c r="BN66" s="18">
        <f t="shared" si="8"/>
        <v>-2.4706430507110522E-2</v>
      </c>
      <c r="BO66" s="18">
        <f t="shared" si="9"/>
        <v>-5.3993363691591356E-2</v>
      </c>
      <c r="BP66" s="18">
        <f t="shared" si="10"/>
        <v>-5.5155761880480547E-2</v>
      </c>
      <c r="BQ66" s="18">
        <f t="shared" si="11"/>
        <v>-6.1095419102386916E-2</v>
      </c>
      <c r="BR66" s="18">
        <f t="shared" si="12"/>
        <v>-5.4552028735434188E-2</v>
      </c>
      <c r="BS66" s="18">
        <f t="shared" si="13"/>
        <v>-6.0754202408575542E-2</v>
      </c>
      <c r="BT66" s="18">
        <f t="shared" si="14"/>
        <v>-2.8647883348362657E-2</v>
      </c>
      <c r="BU66" s="18">
        <f t="shared" si="15"/>
        <v>-2.8477973386176747E-2</v>
      </c>
      <c r="BV66" s="18">
        <f t="shared" si="16"/>
        <v>-2.8770631930648993E-2</v>
      </c>
      <c r="BW66" s="18">
        <f t="shared" si="17"/>
        <v>-2.5118838836210133E-2</v>
      </c>
      <c r="BX66" s="18">
        <f t="shared" si="18"/>
        <v>-5.8792463724623989E-3</v>
      </c>
      <c r="BY66" s="18">
        <f t="shared" si="19"/>
        <v>-4.767824830829348E-2</v>
      </c>
      <c r="BZ66" s="18">
        <f t="shared" si="20"/>
        <v>2.193046819865474E-2</v>
      </c>
      <c r="CA66" s="18">
        <f t="shared" si="21"/>
        <v>2.4134037062382152E-3</v>
      </c>
      <c r="CB66" s="18">
        <f t="shared" si="22"/>
        <v>-2.0756969812826043E-2</v>
      </c>
      <c r="CC66" s="18">
        <f t="shared" si="23"/>
        <v>-5.4062644479494493E-2</v>
      </c>
      <c r="CD66" s="18">
        <f t="shared" si="24"/>
        <v>-2.8787914781990165E-2</v>
      </c>
      <c r="CE66" s="19">
        <v>61</v>
      </c>
      <c r="CF66" s="18">
        <f t="shared" ref="CF66:CL75" si="31">SUMPRODUCT(INDEX(port_wts,CF$3,),$BG66:$CD66)</f>
        <v>2.0722996849948938E-3</v>
      </c>
      <c r="CG66" s="18">
        <f t="shared" si="31"/>
        <v>2.0722996849948938E-3</v>
      </c>
      <c r="CH66" s="18">
        <f t="shared" si="31"/>
        <v>2.0722996849948938E-3</v>
      </c>
      <c r="CI66" s="18">
        <f t="shared" si="31"/>
        <v>0</v>
      </c>
      <c r="CJ66" s="18">
        <f t="shared" si="31"/>
        <v>0</v>
      </c>
      <c r="CK66" s="24">
        <f t="shared" si="31"/>
        <v>2.0722996849948938E-3</v>
      </c>
      <c r="CL66" s="24">
        <f t="shared" si="31"/>
        <v>0</v>
      </c>
    </row>
    <row r="67" spans="1:90" x14ac:dyDescent="0.2">
      <c r="A67" s="19">
        <v>62</v>
      </c>
      <c r="B67" s="16" cm="1">
        <f t="array" ref="B67">INDEX(asset_mu,1,B$3)+INDEX(asset_rets_norm,$A67,B$3)</f>
        <v>1.9706833908912534E-3</v>
      </c>
      <c r="C67" s="16" cm="1">
        <f t="array" ref="C67">INDEX(asset_mu,1,C$3)+INDEX(asset_rets_norm,$A67,C$3)</f>
        <v>-1.2267270459694933E-3</v>
      </c>
      <c r="D67" s="16" cm="1">
        <f t="array" ref="D67">INDEX(asset_mu,1,D$3)+INDEX(asset_rets_norm,$A67,D$3)</f>
        <v>-1.2994745006609104E-2</v>
      </c>
      <c r="E67" s="16" cm="1">
        <f t="array" ref="E67">INDEX(asset_mu,1,E$3)+INDEX(asset_rets_norm,$A67,E$3)</f>
        <v>-2.1776669774700649E-3</v>
      </c>
      <c r="F67" s="16" cm="1">
        <f t="array" ref="F67">INDEX(asset_mu,1,F$3)+INDEX(asset_rets_norm,$A67,F$3)</f>
        <v>-1.391156739601011E-2</v>
      </c>
      <c r="G67" s="16" cm="1">
        <f t="array" ref="G67">INDEX(asset_mu,1,G$3)+INDEX(asset_rets_norm,$A67,G$3)</f>
        <v>1.9057304372289948E-3</v>
      </c>
      <c r="H67" s="16" cm="1">
        <f t="array" ref="H67">INDEX(asset_mu,1,H$3)+INDEX(asset_rets_norm,$A67,H$3)</f>
        <v>4.8460048920116114E-3</v>
      </c>
      <c r="I67" s="16" cm="1">
        <f t="array" ref="I67">INDEX(asset_mu,1,I$3)+INDEX(asset_rets_norm,$A67,I$3)</f>
        <v>5.4661949497915464E-3</v>
      </c>
      <c r="J67" s="16" cm="1">
        <f t="array" ref="J67">INDEX(asset_mu,1,J$3)+INDEX(asset_rets_norm,$A67,J$3)</f>
        <v>2.9247602679076654E-3</v>
      </c>
      <c r="K67" s="16" cm="1">
        <f t="array" ref="K67">INDEX(asset_mu,1,K$3)+INDEX(asset_rets_norm,$A67,K$3)</f>
        <v>6.8624799964211161E-3</v>
      </c>
      <c r="L67" s="16" cm="1">
        <f t="array" ref="L67">INDEX(asset_mu,1,L$3)+INDEX(asset_rets_norm,$A67,L$3)</f>
        <v>7.4148670888419688E-3</v>
      </c>
      <c r="M67" s="16" cm="1">
        <f t="array" ref="M67">INDEX(asset_mu,1,M$3)+INDEX(asset_rets_norm,$A67,M$3)</f>
        <v>5.808076770735404E-3</v>
      </c>
      <c r="N67" s="16" cm="1">
        <f t="array" ref="N67">INDEX(asset_mu,1,N$3)+INDEX(asset_rets_norm,$A67,N$3)</f>
        <v>5.3293297328452834E-3</v>
      </c>
      <c r="O67" s="16" cm="1">
        <f t="array" ref="O67">INDEX(asset_mu,1,O$3)+INDEX(asset_rets_norm,$A67,O$3)</f>
        <v>6.54236883942304E-4</v>
      </c>
      <c r="P67" s="16" cm="1">
        <f t="array" ref="P67">INDEX(asset_mu,1,P$3)+INDEX(asset_rets_norm,$A67,P$3)</f>
        <v>3.7403935609596635E-4</v>
      </c>
      <c r="Q67" s="16" cm="1">
        <f t="array" ref="Q67">INDEX(asset_mu,1,Q$3)+INDEX(asset_rets_norm,$A67,Q$3)</f>
        <v>-7.7016576495962923E-4</v>
      </c>
      <c r="R67" s="16" cm="1">
        <f t="array" ref="R67">INDEX(asset_mu,1,R$3)+INDEX(asset_rets_norm,$A67,R$3)</f>
        <v>2.9652944828934533E-2</v>
      </c>
      <c r="S67" s="16" cm="1">
        <f t="array" ref="S67">INDEX(asset_mu,1,S$3)+INDEX(asset_rets_norm,$A67,S$3)</f>
        <v>-2.4433134718504501E-3</v>
      </c>
      <c r="T67" s="16" cm="1">
        <f t="array" ref="T67">INDEX(asset_mu,1,T$3)+INDEX(asset_rets_norm,$A67,T$3)</f>
        <v>-2.3468891580204987E-2</v>
      </c>
      <c r="U67" s="16" cm="1">
        <f t="array" ref="U67">INDEX(asset_mu,1,U$3)+INDEX(asset_rets_norm,$A67,U$3)</f>
        <v>4.4410344647985892E-2</v>
      </c>
      <c r="V67" s="16" cm="1">
        <f t="array" ref="V67">INDEX(asset_mu,1,V$3)+INDEX(asset_rets_norm,$A67,V$3)</f>
        <v>2.4156287062383234E-3</v>
      </c>
      <c r="W67" s="16" cm="1">
        <f t="array" ref="W67">INDEX(asset_mu,1,W$3)+INDEX(asset_rets_norm,$A67,W$3)</f>
        <v>1.3965065274529878E-3</v>
      </c>
      <c r="X67" s="16" cm="1">
        <f t="array" ref="X67">INDEX(asset_mu,1,X$3)+INDEX(asset_rets_norm,$A67,X$3)</f>
        <v>2.2917101772305976E-3</v>
      </c>
      <c r="Y67" s="16" cm="1">
        <f t="array" ref="Y67">INDEX(asset_mu,1,Y$3)+INDEX(asset_rets_norm,$A67,Y$3)</f>
        <v>1.0147688861378663E-3</v>
      </c>
      <c r="Z67" s="19">
        <v>62</v>
      </c>
      <c r="AA67" s="16" cm="1">
        <f t="array" ref="AA67">INDEX(fx_mu,1,AA$3)+INDEX(fx_rets_norm,$A67,AA$3)</f>
        <v>0</v>
      </c>
      <c r="AB67" s="16" cm="1">
        <f t="array" ref="AB67">INDEX(fx_mu,1,AB$3)+INDEX(fx_rets_norm,$A67,AB$3)</f>
        <v>-3.49885418756729E-2</v>
      </c>
      <c r="AC67" s="16" cm="1">
        <f t="array" ref="AC67">INDEX(fx_mu,1,AC$3)+INDEX(fx_rets_norm,$A67,AC$3)</f>
        <v>2.2268483667720537E-2</v>
      </c>
      <c r="AD67" s="16" cm="1">
        <f t="array" ref="AD67">INDEX(fx_mu,1,AD$3)+INDEX(fx_rets_norm,$A67,AD$3)</f>
        <v>-8.0615290600517656E-2</v>
      </c>
      <c r="AE67" s="19">
        <v>62</v>
      </c>
      <c r="AF67" s="18" cm="1">
        <f t="array" ref="AF67">(1+B67)*(1+INDEX(fx_rets,$AE67,INDEX(fx_ix,1,AF$3)))-1</f>
        <v>1.9706833908912369E-3</v>
      </c>
      <c r="AG67" s="18" cm="1">
        <f t="array" ref="AG67">(1+C67)*(1+INDEX(fx_rets,$AE67,INDEX(fx_ix,1,AG$3)))-1</f>
        <v>-1.226727045969489E-3</v>
      </c>
      <c r="AH67" s="18" cm="1">
        <f t="array" ref="AH67">(1+D67)*(1+INDEX(fx_rets,$AE67,INDEX(fx_ix,1,AH$3)))-1</f>
        <v>-1.2994745006609132E-2</v>
      </c>
      <c r="AI67" s="18" cm="1">
        <f t="array" ref="AI67">(1+E67)*(1+INDEX(fx_rets,$AE67,INDEX(fx_ix,1,AI$3)))-1</f>
        <v>-2.1776669774700164E-3</v>
      </c>
      <c r="AJ67" s="18" cm="1">
        <f t="array" ref="AJ67">(1+F67)*(1+INDEX(fx_rets,$AE67,INDEX(fx_ix,1,AJ$3)))-1</f>
        <v>-1.3911567396010072E-2</v>
      </c>
      <c r="AK67" s="18" cm="1">
        <f t="array" ref="AK67">(1+G67)*(1+INDEX(fx_rets,$AE67,INDEX(fx_ix,1,AK$3)))-1</f>
        <v>-3.3149490167650675E-2</v>
      </c>
      <c r="AL67" s="18" cm="1">
        <f t="array" ref="AL67">(1+H67)*(1+INDEX(fx_rets,$AE67,INDEX(fx_ix,1,AL$3)))-1</f>
        <v>-3.0312091628755145E-2</v>
      </c>
      <c r="AM67" s="18" cm="1">
        <f t="array" ref="AM67">(1+I67)*(1+INDEX(fx_rets,$AE67,INDEX(fx_ix,1,AM$3)))-1</f>
        <v>-2.9713601116782673E-2</v>
      </c>
      <c r="AN67" s="18" cm="1">
        <f t="array" ref="AN67">(1+J67)*(1+INDEX(fx_rets,$AE67,INDEX(fx_ix,1,AN$3)))-1</f>
        <v>2.5258373911886123E-2</v>
      </c>
      <c r="AO67" s="18" cm="1">
        <f t="array" ref="AO67">(1+K67)*(1+INDEX(fx_rets,$AE67,INDEX(fx_ix,1,AO$3)))-1</f>
        <v>2.9283780687862082E-2</v>
      </c>
      <c r="AP67" s="18" cm="1">
        <f t="array" ref="AP67">(1+L67)*(1+INDEX(fx_rets,$AE67,INDEX(fx_ix,1,AP$3)))-1</f>
        <v>2.984846860322854E-2</v>
      </c>
      <c r="AQ67" s="18" cm="1">
        <f t="array" ref="AQ67">(1+M67)*(1+INDEX(fx_rets,$AE67,INDEX(fx_ix,1,AQ$3)))-1</f>
        <v>2.8205897501165866E-2</v>
      </c>
      <c r="AR67" s="18" cm="1">
        <f t="array" ref="AR67">(1+N67)*(1+INDEX(fx_rets,$AE67,INDEX(fx_ix,1,AR$3)))-1</f>
        <v>2.7716489492681573E-2</v>
      </c>
      <c r="AS67" s="18" cm="1">
        <f t="array" ref="AS67">(1+O67)*(1+INDEX(fx_rets,$AE67,INDEX(fx_ix,1,AS$3)))-1</f>
        <v>-8.0013795213095817E-2</v>
      </c>
      <c r="AT67" s="18" cm="1">
        <f t="array" ref="AT67">(1+P67)*(1+INDEX(fx_rets,$AE67,INDEX(fx_ix,1,AT$3)))-1</f>
        <v>-8.0271404535809276E-2</v>
      </c>
      <c r="AU67" s="18" cm="1">
        <f t="array" ref="AU67">(1+Q67)*(1+INDEX(fx_rets,$AE67,INDEX(fx_ix,1,AU$3)))-1</f>
        <v>-8.1323369228524456E-2</v>
      </c>
      <c r="AV67" s="18" cm="1">
        <f t="array" ref="AV67">(1+R67)*(1+INDEX(fx_rets,$AE67,INDEX(fx_ix,1,AV$3)))-1</f>
        <v>2.9652944828934436E-2</v>
      </c>
      <c r="AW67" s="18" cm="1">
        <f t="array" ref="AW67">(1+S67)*(1+INDEX(fx_rets,$AE67,INDEX(fx_ix,1,AW$3)))-1</f>
        <v>-3.7346367371798084E-2</v>
      </c>
      <c r="AX67" s="18" cm="1">
        <f t="array" ref="AX67">(1+T67)*(1+INDEX(fx_rets,$AE67,INDEX(fx_ix,1,AX$3)))-1</f>
        <v>-1.7230245413378809E-3</v>
      </c>
      <c r="AY67" s="18" cm="1">
        <f t="array" ref="AY67">(1+U67)*(1+INDEX(fx_rets,$AE67,INDEX(fx_ix,1,AY$3)))-1</f>
        <v>-3.9785098791998208E-2</v>
      </c>
      <c r="AZ67" s="18" cm="1">
        <f t="array" ref="AZ67">(1+V67)*(1+INDEX(fx_rets,$AE67,INDEX(fx_ix,1,AZ$3)))-1</f>
        <v>2.4156287062382376E-3</v>
      </c>
      <c r="BA67" s="18" cm="1">
        <f t="array" ref="BA67">(1+W67)*(1+INDEX(fx_rets,$AE67,INDEX(fx_ix,1,BA$3)))-1</f>
        <v>-3.3640897075335352E-2</v>
      </c>
      <c r="BB67" s="18" cm="1">
        <f t="array" ref="BB67">(1+X67)*(1+INDEX(fx_rets,$AE67,INDEX(fx_ix,1,BB$3)))-1</f>
        <v>2.461122675560401E-2</v>
      </c>
      <c r="BC67" s="18" cm="1">
        <f t="array" ref="BC67">(1+Y67)*(1+INDEX(fx_rets,$AE67,INDEX(fx_ix,1,BC$3)))-1</f>
        <v>-7.9682327603028069E-2</v>
      </c>
      <c r="BD67" s="19">
        <v>62</v>
      </c>
      <c r="BE67" s="16">
        <f t="shared" si="0"/>
        <v>0</v>
      </c>
      <c r="BF67" s="19">
        <v>62</v>
      </c>
      <c r="BG67" s="18">
        <f t="shared" si="1"/>
        <v>1.9706833908912369E-3</v>
      </c>
      <c r="BH67" s="18">
        <f t="shared" si="2"/>
        <v>-1.226727045969489E-3</v>
      </c>
      <c r="BI67" s="18">
        <f t="shared" si="3"/>
        <v>-1.2994745006609132E-2</v>
      </c>
      <c r="BJ67" s="18">
        <f t="shared" si="4"/>
        <v>-2.1776669774700164E-3</v>
      </c>
      <c r="BK67" s="18">
        <f t="shared" si="5"/>
        <v>-1.3911567396010072E-2</v>
      </c>
      <c r="BL67" s="18">
        <f t="shared" si="6"/>
        <v>-3.3149490167650675E-2</v>
      </c>
      <c r="BM67" s="18">
        <f t="shared" si="7"/>
        <v>-3.0312091628755145E-2</v>
      </c>
      <c r="BN67" s="18">
        <f t="shared" si="8"/>
        <v>-2.9713601116782673E-2</v>
      </c>
      <c r="BO67" s="18">
        <f t="shared" si="9"/>
        <v>2.5258373911886123E-2</v>
      </c>
      <c r="BP67" s="18">
        <f t="shared" si="10"/>
        <v>2.9283780687862082E-2</v>
      </c>
      <c r="BQ67" s="18">
        <f t="shared" si="11"/>
        <v>2.984846860322854E-2</v>
      </c>
      <c r="BR67" s="18">
        <f t="shared" si="12"/>
        <v>2.8205897501165866E-2</v>
      </c>
      <c r="BS67" s="18">
        <f t="shared" si="13"/>
        <v>2.7716489492681573E-2</v>
      </c>
      <c r="BT67" s="18">
        <f t="shared" si="14"/>
        <v>-8.0013795213095817E-2</v>
      </c>
      <c r="BU67" s="18">
        <f t="shared" si="15"/>
        <v>-8.0271404535809276E-2</v>
      </c>
      <c r="BV67" s="18">
        <f t="shared" si="16"/>
        <v>-8.1323369228524456E-2</v>
      </c>
      <c r="BW67" s="18">
        <f t="shared" si="17"/>
        <v>2.9652944828934436E-2</v>
      </c>
      <c r="BX67" s="18">
        <f t="shared" si="18"/>
        <v>-3.7346367371798084E-2</v>
      </c>
      <c r="BY67" s="18">
        <f t="shared" si="19"/>
        <v>-1.7230245413378809E-3</v>
      </c>
      <c r="BZ67" s="18">
        <f t="shared" si="20"/>
        <v>-3.9785098791998208E-2</v>
      </c>
      <c r="CA67" s="18">
        <f t="shared" si="21"/>
        <v>2.4156287062382376E-3</v>
      </c>
      <c r="CB67" s="18">
        <f t="shared" si="22"/>
        <v>-3.3640897075335352E-2</v>
      </c>
      <c r="CC67" s="18">
        <f t="shared" si="23"/>
        <v>2.461122675560401E-2</v>
      </c>
      <c r="CD67" s="18">
        <f t="shared" si="24"/>
        <v>-7.9682327603028069E-2</v>
      </c>
      <c r="CE67" s="19">
        <v>62</v>
      </c>
      <c r="CF67" s="18">
        <f t="shared" si="31"/>
        <v>-1.226727045969489E-3</v>
      </c>
      <c r="CG67" s="18">
        <f t="shared" si="31"/>
        <v>-1.226727045969489E-3</v>
      </c>
      <c r="CH67" s="18">
        <f t="shared" si="31"/>
        <v>-1.226727045969489E-3</v>
      </c>
      <c r="CI67" s="18">
        <f t="shared" si="31"/>
        <v>0</v>
      </c>
      <c r="CJ67" s="18">
        <f t="shared" si="31"/>
        <v>0</v>
      </c>
      <c r="CK67" s="24">
        <f t="shared" si="31"/>
        <v>-1.226727045969489E-3</v>
      </c>
      <c r="CL67" s="24">
        <f t="shared" si="31"/>
        <v>0</v>
      </c>
    </row>
    <row r="68" spans="1:90" x14ac:dyDescent="0.2">
      <c r="A68" s="19">
        <v>63</v>
      </c>
      <c r="B68" s="16" cm="1">
        <f t="array" ref="B68">INDEX(asset_mu,1,B$3)+INDEX(asset_rets_norm,$A68,B$3)</f>
        <v>2.5261043935501824E-3</v>
      </c>
      <c r="C68" s="16" cm="1">
        <f t="array" ref="C68">INDEX(asset_mu,1,C$3)+INDEX(asset_rets_norm,$A68,C$3)</f>
        <v>3.0382585886943271E-3</v>
      </c>
      <c r="D68" s="16" cm="1">
        <f t="array" ref="D68">INDEX(asset_mu,1,D$3)+INDEX(asset_rets_norm,$A68,D$3)</f>
        <v>3.1895311856006401E-3</v>
      </c>
      <c r="E68" s="16" cm="1">
        <f t="array" ref="E68">INDEX(asset_mu,1,E$3)+INDEX(asset_rets_norm,$A68,E$3)</f>
        <v>3.695461135566909E-3</v>
      </c>
      <c r="F68" s="16" cm="1">
        <f t="array" ref="F68">INDEX(asset_mu,1,F$3)+INDEX(asset_rets_norm,$A68,F$3)</f>
        <v>4.2496989456257284E-3</v>
      </c>
      <c r="G68" s="16" cm="1">
        <f t="array" ref="G68">INDEX(asset_mu,1,G$3)+INDEX(asset_rets_norm,$A68,G$3)</f>
        <v>1.3758429873215435E-3</v>
      </c>
      <c r="H68" s="16" cm="1">
        <f t="array" ref="H68">INDEX(asset_mu,1,H$3)+INDEX(asset_rets_norm,$A68,H$3)</f>
        <v>2.7670501236559879E-3</v>
      </c>
      <c r="I68" s="16" cm="1">
        <f t="array" ref="I68">INDEX(asset_mu,1,I$3)+INDEX(asset_rets_norm,$A68,I$3)</f>
        <v>6.3572079353172873E-3</v>
      </c>
      <c r="J68" s="16" cm="1">
        <f t="array" ref="J68">INDEX(asset_mu,1,J$3)+INDEX(asset_rets_norm,$A68,J$3)</f>
        <v>2.6370520832754694E-3</v>
      </c>
      <c r="K68" s="16" cm="1">
        <f t="array" ref="K68">INDEX(asset_mu,1,K$3)+INDEX(asset_rets_norm,$A68,K$3)</f>
        <v>6.3087415812827221E-3</v>
      </c>
      <c r="L68" s="16" cm="1">
        <f t="array" ref="L68">INDEX(asset_mu,1,L$3)+INDEX(asset_rets_norm,$A68,L$3)</f>
        <v>1.1236458935028325E-2</v>
      </c>
      <c r="M68" s="16" cm="1">
        <f t="array" ref="M68">INDEX(asset_mu,1,M$3)+INDEX(asset_rets_norm,$A68,M$3)</f>
        <v>7.2562578414785859E-3</v>
      </c>
      <c r="N68" s="16" cm="1">
        <f t="array" ref="N68">INDEX(asset_mu,1,N$3)+INDEX(asset_rets_norm,$A68,N$3)</f>
        <v>1.4043876006878514E-2</v>
      </c>
      <c r="O68" s="16" cm="1">
        <f t="array" ref="O68">INDEX(asset_mu,1,O$3)+INDEX(asset_rets_norm,$A68,O$3)</f>
        <v>9.6270327418181861E-4</v>
      </c>
      <c r="P68" s="16" cm="1">
        <f t="array" ref="P68">INDEX(asset_mu,1,P$3)+INDEX(asset_rets_norm,$A68,P$3)</f>
        <v>2.2490726014381835E-3</v>
      </c>
      <c r="Q68" s="16" cm="1">
        <f t="array" ref="Q68">INDEX(asset_mu,1,Q$3)+INDEX(asset_rets_norm,$A68,Q$3)</f>
        <v>3.2634558458288334E-3</v>
      </c>
      <c r="R68" s="16" cm="1">
        <f t="array" ref="R68">INDEX(asset_mu,1,R$3)+INDEX(asset_rets_norm,$A68,R$3)</f>
        <v>1.2771880752862163E-2</v>
      </c>
      <c r="S68" s="16" cm="1">
        <f t="array" ref="S68">INDEX(asset_mu,1,S$3)+INDEX(asset_rets_norm,$A68,S$3)</f>
        <v>7.7037899177736402E-2</v>
      </c>
      <c r="T68" s="16" cm="1">
        <f t="array" ref="T68">INDEX(asset_mu,1,T$3)+INDEX(asset_rets_norm,$A68,T$3)</f>
        <v>5.3964696454209704E-2</v>
      </c>
      <c r="U68" s="16" cm="1">
        <f t="array" ref="U68">INDEX(asset_mu,1,U$3)+INDEX(asset_rets_norm,$A68,U$3)</f>
        <v>3.7726993307635973E-2</v>
      </c>
      <c r="V68" s="16" cm="1">
        <f t="array" ref="V68">INDEX(asset_mu,1,V$3)+INDEX(asset_rets_norm,$A68,V$3)</f>
        <v>2.4905370395716568E-3</v>
      </c>
      <c r="W68" s="16" cm="1">
        <f t="array" ref="W68">INDEX(asset_mu,1,W$3)+INDEX(asset_rets_norm,$A68,W$3)</f>
        <v>9.6458986078632098E-4</v>
      </c>
      <c r="X68" s="16" cm="1">
        <f t="array" ref="X68">INDEX(asset_mu,1,X$3)+INDEX(asset_rets_norm,$A68,X$3)</f>
        <v>2.0398768438972641E-3</v>
      </c>
      <c r="Y68" s="16" cm="1">
        <f t="array" ref="Y68">INDEX(asset_mu,1,Y$3)+INDEX(asset_rets_norm,$A68,Y$3)</f>
        <v>1.6243555280453311E-4</v>
      </c>
      <c r="Z68" s="19">
        <v>63</v>
      </c>
      <c r="AA68" s="16" cm="1">
        <f t="array" ref="AA68">INDEX(fx_mu,1,AA$3)+INDEX(fx_rets_norm,$A68,AA$3)</f>
        <v>0</v>
      </c>
      <c r="AB68" s="16" cm="1">
        <f t="array" ref="AB68">INDEX(fx_mu,1,AB$3)+INDEX(fx_rets_norm,$A68,AB$3)</f>
        <v>-5.8267061933917584E-3</v>
      </c>
      <c r="AC68" s="16" cm="1">
        <f t="array" ref="AC68">INDEX(fx_mu,1,AC$3)+INDEX(fx_rets_norm,$A68,AC$3)</f>
        <v>-1.23286970359507E-2</v>
      </c>
      <c r="AD68" s="16" cm="1">
        <f t="array" ref="AD68">INDEX(fx_mu,1,AD$3)+INDEX(fx_rets_norm,$A68,AD$3)</f>
        <v>-1.7768557484115224E-2</v>
      </c>
      <c r="AE68" s="19">
        <v>63</v>
      </c>
      <c r="AF68" s="18" cm="1">
        <f t="array" ref="AF68">(1+B68)*(1+INDEX(fx_rets,$AE68,INDEX(fx_ix,1,AF$3)))-1</f>
        <v>2.5261043935502769E-3</v>
      </c>
      <c r="AG68" s="18" cm="1">
        <f t="array" ref="AG68">(1+C68)*(1+INDEX(fx_rets,$AE68,INDEX(fx_ix,1,AG$3)))-1</f>
        <v>3.0382585886943314E-3</v>
      </c>
      <c r="AH68" s="18" cm="1">
        <f t="array" ref="AH68">(1+D68)*(1+INDEX(fx_rets,$AE68,INDEX(fx_ix,1,AH$3)))-1</f>
        <v>3.1895311856007247E-3</v>
      </c>
      <c r="AI68" s="18" cm="1">
        <f t="array" ref="AI68">(1+E68)*(1+INDEX(fx_rets,$AE68,INDEX(fx_ix,1,AI$3)))-1</f>
        <v>3.6954611355668465E-3</v>
      </c>
      <c r="AJ68" s="18" cm="1">
        <f t="array" ref="AJ68">(1+F68)*(1+INDEX(fx_rets,$AE68,INDEX(fx_ix,1,AJ$3)))-1</f>
        <v>4.2496989456257683E-3</v>
      </c>
      <c r="AK68" s="18" cm="1">
        <f t="array" ref="AK68">(1+G68)*(1+INDEX(fx_rets,$AE68,INDEX(fx_ix,1,AK$3)))-1</f>
        <v>-4.4588798389254558E-3</v>
      </c>
      <c r="AL68" s="18" cm="1">
        <f t="array" ref="AL68">(1+H68)*(1+INDEX(fx_rets,$AE68,INDEX(fx_ix,1,AL$3)))-1</f>
        <v>-3.0757788578286149E-3</v>
      </c>
      <c r="AM68" s="18" cm="1">
        <f t="array" ref="AM68">(1+I68)*(1+INDEX(fx_rets,$AE68,INDEX(fx_ix,1,AM$3)))-1</f>
        <v>4.9346015907625329E-4</v>
      </c>
      <c r="AN68" s="18" cm="1">
        <f t="array" ref="AN68">(1+J68)*(1+INDEX(fx_rets,$AE68,INDEX(fx_ix,1,AN$3)))-1</f>
        <v>-9.724156368878023E-3</v>
      </c>
      <c r="AO68" s="18" cm="1">
        <f t="array" ref="AO68">(1+K68)*(1+INDEX(fx_rets,$AE68,INDEX(fx_ix,1,AO$3)))-1</f>
        <v>-6.0977340183017148E-3</v>
      </c>
      <c r="AP68" s="18" cm="1">
        <f t="array" ref="AP68">(1+L68)*(1+INDEX(fx_rets,$AE68,INDEX(fx_ix,1,AP$3)))-1</f>
        <v>-1.2307689988894088E-3</v>
      </c>
      <c r="AQ68" s="18" cm="1">
        <f t="array" ref="AQ68">(1+M68)*(1+INDEX(fx_rets,$AE68,INDEX(fx_ix,1,AQ$3)))-1</f>
        <v>-5.161899399014569E-3</v>
      </c>
      <c r="AR68" s="18" cm="1">
        <f t="array" ref="AR68">(1+N68)*(1+INDEX(fx_rets,$AE68,INDEX(fx_ix,1,AR$3)))-1</f>
        <v>1.5420362784286379E-3</v>
      </c>
      <c r="AS68" s="18" cm="1">
        <f t="array" ref="AS68">(1+O68)*(1+INDEX(fx_rets,$AE68,INDEX(fx_ix,1,AS$3)))-1</f>
        <v>-1.6822960058400782E-2</v>
      </c>
      <c r="AT68" s="18" cm="1">
        <f t="array" ref="AT68">(1+P68)*(1+INDEX(fx_rets,$AE68,INDEX(fx_ix,1,AT$3)))-1</f>
        <v>-1.5559447658481718E-2</v>
      </c>
      <c r="AU68" s="18" cm="1">
        <f t="array" ref="AU68">(1+Q68)*(1+INDEX(fx_rets,$AE68,INDEX(fx_ix,1,AU$3)))-1</f>
        <v>-1.4563088541079794E-2</v>
      </c>
      <c r="AV68" s="18" cm="1">
        <f t="array" ref="AV68">(1+R68)*(1+INDEX(fx_rets,$AE68,INDEX(fx_ix,1,AV$3)))-1</f>
        <v>1.2771880752862064E-2</v>
      </c>
      <c r="AW68" s="18" cm="1">
        <f t="array" ref="AW68">(1+S68)*(1+INDEX(fx_rets,$AE68,INDEX(fx_ix,1,AW$3)))-1</f>
        <v>7.0762315780079854E-2</v>
      </c>
      <c r="AX68" s="18" cm="1">
        <f t="array" ref="AX68">(1+T68)*(1+INDEX(fx_rets,$AE68,INDEX(fx_ix,1,AX$3)))-1</f>
        <v>4.0970685025037978E-2</v>
      </c>
      <c r="AY68" s="18" cm="1">
        <f t="array" ref="AY68">(1+U68)*(1+INDEX(fx_rets,$AE68,INDEX(fx_ix,1,AY$3)))-1</f>
        <v>1.9288081574231342E-2</v>
      </c>
      <c r="AZ68" s="18" cm="1">
        <f t="array" ref="AZ68">(1+V68)*(1+INDEX(fx_rets,$AE68,INDEX(fx_ix,1,AZ$3)))-1</f>
        <v>2.4905370395715831E-3</v>
      </c>
      <c r="BA68" s="18" cm="1">
        <f t="array" ref="BA68">(1+W68)*(1+INDEX(fx_rets,$AE68,INDEX(fx_ix,1,BA$3)))-1</f>
        <v>-4.8677367143212802E-3</v>
      </c>
      <c r="BB68" s="18" cm="1">
        <f t="array" ref="BB68">(1+X68)*(1+INDEX(fx_rets,$AE68,INDEX(fx_ix,1,BB$3)))-1</f>
        <v>-1.0313969215652641E-2</v>
      </c>
      <c r="BC68" s="18" cm="1">
        <f t="array" ref="BC68">(1+Y68)*(1+INDEX(fx_rets,$AE68,INDEX(fx_ix,1,BC$3)))-1</f>
        <v>-1.7609008176768248E-2</v>
      </c>
      <c r="BD68" s="19">
        <v>63</v>
      </c>
      <c r="BE68" s="16">
        <f t="shared" si="0"/>
        <v>0</v>
      </c>
      <c r="BF68" s="19">
        <v>63</v>
      </c>
      <c r="BG68" s="18">
        <f t="shared" si="1"/>
        <v>2.5261043935502769E-3</v>
      </c>
      <c r="BH68" s="18">
        <f t="shared" si="2"/>
        <v>3.0382585886943314E-3</v>
      </c>
      <c r="BI68" s="18">
        <f t="shared" si="3"/>
        <v>3.1895311856007247E-3</v>
      </c>
      <c r="BJ68" s="18">
        <f t="shared" si="4"/>
        <v>3.6954611355668465E-3</v>
      </c>
      <c r="BK68" s="18">
        <f t="shared" si="5"/>
        <v>4.2496989456257683E-3</v>
      </c>
      <c r="BL68" s="18">
        <f t="shared" si="6"/>
        <v>-4.4588798389254558E-3</v>
      </c>
      <c r="BM68" s="18">
        <f t="shared" si="7"/>
        <v>-3.0757788578286149E-3</v>
      </c>
      <c r="BN68" s="18">
        <f t="shared" si="8"/>
        <v>4.9346015907625329E-4</v>
      </c>
      <c r="BO68" s="18">
        <f t="shared" si="9"/>
        <v>-9.724156368878023E-3</v>
      </c>
      <c r="BP68" s="18">
        <f t="shared" si="10"/>
        <v>-6.0977340183017148E-3</v>
      </c>
      <c r="BQ68" s="18">
        <f t="shared" si="11"/>
        <v>-1.2307689988894088E-3</v>
      </c>
      <c r="BR68" s="18">
        <f t="shared" si="12"/>
        <v>-5.161899399014569E-3</v>
      </c>
      <c r="BS68" s="18">
        <f t="shared" si="13"/>
        <v>1.5420362784286379E-3</v>
      </c>
      <c r="BT68" s="18">
        <f t="shared" si="14"/>
        <v>-1.6822960058400782E-2</v>
      </c>
      <c r="BU68" s="18">
        <f t="shared" si="15"/>
        <v>-1.5559447658481718E-2</v>
      </c>
      <c r="BV68" s="18">
        <f t="shared" si="16"/>
        <v>-1.4563088541079794E-2</v>
      </c>
      <c r="BW68" s="18">
        <f t="shared" si="17"/>
        <v>1.2771880752862064E-2</v>
      </c>
      <c r="BX68" s="18">
        <f t="shared" si="18"/>
        <v>7.0762315780079854E-2</v>
      </c>
      <c r="BY68" s="18">
        <f t="shared" si="19"/>
        <v>4.0970685025037978E-2</v>
      </c>
      <c r="BZ68" s="18">
        <f t="shared" si="20"/>
        <v>1.9288081574231342E-2</v>
      </c>
      <c r="CA68" s="18">
        <f t="shared" si="21"/>
        <v>2.4905370395715831E-3</v>
      </c>
      <c r="CB68" s="18">
        <f t="shared" si="22"/>
        <v>-4.8677367143212802E-3</v>
      </c>
      <c r="CC68" s="18">
        <f t="shared" si="23"/>
        <v>-1.0313969215652641E-2</v>
      </c>
      <c r="CD68" s="18">
        <f t="shared" si="24"/>
        <v>-1.7609008176768248E-2</v>
      </c>
      <c r="CE68" s="19">
        <v>63</v>
      </c>
      <c r="CF68" s="18">
        <f t="shared" si="31"/>
        <v>3.0382585886943314E-3</v>
      </c>
      <c r="CG68" s="18">
        <f t="shared" si="31"/>
        <v>3.0382585886943314E-3</v>
      </c>
      <c r="CH68" s="18">
        <f t="shared" si="31"/>
        <v>3.0382585886943314E-3</v>
      </c>
      <c r="CI68" s="18">
        <f t="shared" si="31"/>
        <v>0</v>
      </c>
      <c r="CJ68" s="18">
        <f t="shared" si="31"/>
        <v>0</v>
      </c>
      <c r="CK68" s="24">
        <f t="shared" si="31"/>
        <v>3.0382585886943314E-3</v>
      </c>
      <c r="CL68" s="24">
        <f t="shared" si="31"/>
        <v>0</v>
      </c>
    </row>
    <row r="69" spans="1:90" x14ac:dyDescent="0.2">
      <c r="A69" s="19">
        <v>64</v>
      </c>
      <c r="B69" s="16" cm="1">
        <f t="array" ref="B69">INDEX(asset_mu,1,B$3)+INDEX(asset_rets_norm,$A69,B$3)</f>
        <v>2.9300229184220537E-3</v>
      </c>
      <c r="C69" s="16" cm="1">
        <f t="array" ref="C69">INDEX(asset_mu,1,C$3)+INDEX(asset_rets_norm,$A69,C$3)</f>
        <v>4.0009341278965894E-3</v>
      </c>
      <c r="D69" s="16" cm="1">
        <f t="array" ref="D69">INDEX(asset_mu,1,D$3)+INDEX(asset_rets_norm,$A69,D$3)</f>
        <v>5.2535195170752263E-3</v>
      </c>
      <c r="E69" s="16" cm="1">
        <f t="array" ref="E69">INDEX(asset_mu,1,E$3)+INDEX(asset_rets_norm,$A69,E$3)</f>
        <v>4.9287759804808665E-3</v>
      </c>
      <c r="F69" s="16" cm="1">
        <f t="array" ref="F69">INDEX(asset_mu,1,F$3)+INDEX(asset_rets_norm,$A69,F$3)</f>
        <v>6.5064164718588603E-3</v>
      </c>
      <c r="G69" s="16" cm="1">
        <f t="array" ref="G69">INDEX(asset_mu,1,G$3)+INDEX(asset_rets_norm,$A69,G$3)</f>
        <v>5.5227720797903796E-4</v>
      </c>
      <c r="H69" s="16" cm="1">
        <f t="array" ref="H69">INDEX(asset_mu,1,H$3)+INDEX(asset_rets_norm,$A69,H$3)</f>
        <v>1.0711793931576156E-3</v>
      </c>
      <c r="I69" s="16" cm="1">
        <f t="array" ref="I69">INDEX(asset_mu,1,I$3)+INDEX(asset_rets_norm,$A69,I$3)</f>
        <v>-2.0864329622208421E-3</v>
      </c>
      <c r="J69" s="16" cm="1">
        <f t="array" ref="J69">INDEX(asset_mu,1,J$3)+INDEX(asset_rets_norm,$A69,J$3)</f>
        <v>2.0903468574501303E-3</v>
      </c>
      <c r="K69" s="16" cm="1">
        <f t="array" ref="K69">INDEX(asset_mu,1,K$3)+INDEX(asset_rets_norm,$A69,K$3)</f>
        <v>2.3330897304929812E-3</v>
      </c>
      <c r="L69" s="16" cm="1">
        <f t="array" ref="L69">INDEX(asset_mu,1,L$3)+INDEX(asset_rets_norm,$A69,L$3)</f>
        <v>1.7029674441809573E-3</v>
      </c>
      <c r="M69" s="16" cm="1">
        <f t="array" ref="M69">INDEX(asset_mu,1,M$3)+INDEX(asset_rets_norm,$A69,M$3)</f>
        <v>4.2288752648281134E-3</v>
      </c>
      <c r="N69" s="16" cm="1">
        <f t="array" ref="N69">INDEX(asset_mu,1,N$3)+INDEX(asset_rets_norm,$A69,N$3)</f>
        <v>5.0524199042637549E-3</v>
      </c>
      <c r="O69" s="16" cm="1">
        <f t="array" ref="O69">INDEX(asset_mu,1,O$3)+INDEX(asset_rets_norm,$A69,O$3)</f>
        <v>8.9514512765711423E-4</v>
      </c>
      <c r="P69" s="16" cm="1">
        <f t="array" ref="P69">INDEX(asset_mu,1,P$3)+INDEX(asset_rets_norm,$A69,P$3)</f>
        <v>2.1310487870976214E-3</v>
      </c>
      <c r="Q69" s="16" cm="1">
        <f t="array" ref="Q69">INDEX(asset_mu,1,Q$3)+INDEX(asset_rets_norm,$A69,Q$3)</f>
        <v>2.7425797970793255E-3</v>
      </c>
      <c r="R69" s="16" cm="1">
        <f t="array" ref="R69">INDEX(asset_mu,1,R$3)+INDEX(asset_rets_norm,$A69,R$3)</f>
        <v>1.2118935210290937E-2</v>
      </c>
      <c r="S69" s="16" cm="1">
        <f t="array" ref="S69">INDEX(asset_mu,1,S$3)+INDEX(asset_rets_norm,$A69,S$3)</f>
        <v>-1.943749713752585E-2</v>
      </c>
      <c r="T69" s="16" cm="1">
        <f t="array" ref="T69">INDEX(asset_mu,1,T$3)+INDEX(asset_rets_norm,$A69,T$3)</f>
        <v>-5.0766934249997786E-3</v>
      </c>
      <c r="U69" s="16" cm="1">
        <f t="array" ref="U69">INDEX(asset_mu,1,U$3)+INDEX(asset_rets_norm,$A69,U$3)</f>
        <v>-1.011100021265797E-2</v>
      </c>
      <c r="V69" s="16" cm="1">
        <f t="array" ref="V69">INDEX(asset_mu,1,V$3)+INDEX(asset_rets_norm,$A69,V$3)</f>
        <v>2.6138703729049898E-3</v>
      </c>
      <c r="W69" s="16" cm="1">
        <f t="array" ref="W69">INDEX(asset_mu,1,W$3)+INDEX(asset_rets_norm,$A69,W$3)</f>
        <v>1.080839860786321E-3</v>
      </c>
      <c r="X69" s="16" cm="1">
        <f t="array" ref="X69">INDEX(asset_mu,1,X$3)+INDEX(asset_rets_norm,$A69,X$3)</f>
        <v>2.1525435105639312E-3</v>
      </c>
      <c r="Y69" s="16" cm="1">
        <f t="array" ref="Y69">INDEX(asset_mu,1,Y$3)+INDEX(asset_rets_norm,$A69,Y$3)</f>
        <v>4.5493555280453311E-4</v>
      </c>
      <c r="Z69" s="19">
        <v>64</v>
      </c>
      <c r="AA69" s="16" cm="1">
        <f t="array" ref="AA69">INDEX(fx_mu,1,AA$3)+INDEX(fx_rets_norm,$A69,AA$3)</f>
        <v>0</v>
      </c>
      <c r="AB69" s="16" cm="1">
        <f t="array" ref="AB69">INDEX(fx_mu,1,AB$3)+INDEX(fx_rets_norm,$A69,AB$3)</f>
        <v>2.7150516769103742E-2</v>
      </c>
      <c r="AC69" s="16" cm="1">
        <f t="array" ref="AC69">INDEX(fx_mu,1,AC$3)+INDEX(fx_rets_norm,$A69,AC$3)</f>
        <v>1.9754567884819704E-2</v>
      </c>
      <c r="AD69" s="16" cm="1">
        <f t="array" ref="AD69">INDEX(fx_mu,1,AD$3)+INDEX(fx_rets_norm,$A69,AD$3)</f>
        <v>4.0485704141366305E-2</v>
      </c>
      <c r="AE69" s="19">
        <v>64</v>
      </c>
      <c r="AF69" s="18" cm="1">
        <f t="array" ref="AF69">(1+B69)*(1+INDEX(fx_rets,$AE69,INDEX(fx_ix,1,AF$3)))-1</f>
        <v>2.9300229184221482E-3</v>
      </c>
      <c r="AG69" s="18" cm="1">
        <f t="array" ref="AG69">(1+C69)*(1+INDEX(fx_rets,$AE69,INDEX(fx_ix,1,AG$3)))-1</f>
        <v>4.0009341278965938E-3</v>
      </c>
      <c r="AH69" s="18" cm="1">
        <f t="array" ref="AH69">(1+D69)*(1+INDEX(fx_rets,$AE69,INDEX(fx_ix,1,AH$3)))-1</f>
        <v>5.2535195170753113E-3</v>
      </c>
      <c r="AI69" s="18" cm="1">
        <f t="array" ref="AI69">(1+E69)*(1+INDEX(fx_rets,$AE69,INDEX(fx_ix,1,AI$3)))-1</f>
        <v>4.928775980480804E-3</v>
      </c>
      <c r="AJ69" s="18" cm="1">
        <f t="array" ref="AJ69">(1+F69)*(1+INDEX(fx_rets,$AE69,INDEX(fx_ix,1,AJ$3)))-1</f>
        <v>6.5064164718589002E-3</v>
      </c>
      <c r="AK69" s="18" cm="1">
        <f t="array" ref="AK69">(1+G69)*(1+INDEX(fx_rets,$AE69,INDEX(fx_ix,1,AK$3)))-1</f>
        <v>2.7717788588679237E-2</v>
      </c>
      <c r="AL69" s="18" cm="1">
        <f t="array" ref="AL69">(1+H69)*(1+INDEX(fx_rets,$AE69,INDEX(fx_ix,1,AL$3)))-1</f>
        <v>2.8250779236338008E-2</v>
      </c>
      <c r="AM69" s="18" cm="1">
        <f t="array" ref="AM69">(1+I69)*(1+INDEX(fx_rets,$AE69,INDEX(fx_ix,1,AM$3)))-1</f>
        <v>2.5007436073754441E-2</v>
      </c>
      <c r="AN69" s="18" cm="1">
        <f t="array" ref="AN69">(1+J69)*(1+INDEX(fx_rets,$AE69,INDEX(fx_ix,1,AN$3)))-1</f>
        <v>2.188620864116797E-2</v>
      </c>
      <c r="AO69" s="18" cm="1">
        <f t="array" ref="AO69">(1+K69)*(1+INDEX(fx_rets,$AE69,INDEX(fx_ix,1,AO$3)))-1</f>
        <v>2.2133746794775089E-2</v>
      </c>
      <c r="AP69" s="18" cm="1">
        <f t="array" ref="AP69">(1+L69)*(1+INDEX(fx_rets,$AE69,INDEX(fx_ix,1,AP$3)))-1</f>
        <v>2.149117671498213E-2</v>
      </c>
      <c r="AQ69" s="18" cm="1">
        <f t="array" ref="AQ69">(1+M69)*(1+INDEX(fx_rets,$AE69,INDEX(fx_ix,1,AQ$3)))-1</f>
        <v>2.4066982753143229E-2</v>
      </c>
      <c r="AR69" s="18" cm="1">
        <f t="array" ref="AR69">(1+N69)*(1+INDEX(fx_rets,$AE69,INDEX(fx_ix,1,AR$3)))-1</f>
        <v>2.4906796161064948E-2</v>
      </c>
      <c r="AS69" s="18" cm="1">
        <f t="array" ref="AS69">(1+O69)*(1+INDEX(fx_rets,$AE69,INDEX(fx_ix,1,AS$3)))-1</f>
        <v>4.1417089849825173E-2</v>
      </c>
      <c r="AT69" s="18" cm="1">
        <f t="array" ref="AT69">(1+P69)*(1+INDEX(fx_rets,$AE69,INDEX(fx_ix,1,AT$3)))-1</f>
        <v>4.2703029939169079E-2</v>
      </c>
      <c r="AU69" s="18" cm="1">
        <f t="array" ref="AU69">(1+Q69)*(1+INDEX(fx_rets,$AE69,INDEX(fx_ix,1,AU$3)))-1</f>
        <v>4.3339319212694072E-2</v>
      </c>
      <c r="AV69" s="18" cm="1">
        <f t="array" ref="AV69">(1+R69)*(1+INDEX(fx_rets,$AE69,INDEX(fx_ix,1,AV$3)))-1</f>
        <v>1.2118935210290838E-2</v>
      </c>
      <c r="AW69" s="18" cm="1">
        <f t="array" ref="AW69">(1+S69)*(1+INDEX(fx_rets,$AE69,INDEX(fx_ix,1,AW$3)))-1</f>
        <v>7.1852815395960778E-3</v>
      </c>
      <c r="AX69" s="18" cm="1">
        <f t="array" ref="AX69">(1+T69)*(1+INDEX(fx_rets,$AE69,INDEX(fx_ix,1,AX$3)))-1</f>
        <v>1.4577586574925361E-2</v>
      </c>
      <c r="AY69" s="18" cm="1">
        <f t="array" ref="AY69">(1+U69)*(1+INDEX(fx_rets,$AE69,INDEX(fx_ix,1,AY$3)))-1</f>
        <v>2.9965352965525272E-2</v>
      </c>
      <c r="AZ69" s="18" cm="1">
        <f t="array" ref="AZ69">(1+V69)*(1+INDEX(fx_rets,$AE69,INDEX(fx_ix,1,AZ$3)))-1</f>
        <v>2.6138703729050583E-3</v>
      </c>
      <c r="BA69" s="18" cm="1">
        <f t="array" ref="BA69">(1+W69)*(1+INDEX(fx_rets,$AE69,INDEX(fx_ix,1,BA$3)))-1</f>
        <v>2.8260701990654891E-2</v>
      </c>
      <c r="BB69" s="18" cm="1">
        <f t="array" ref="BB69">(1+X69)*(1+INDEX(fx_rets,$AE69,INDEX(fx_ix,1,BB$3)))-1</f>
        <v>2.1949633962287995E-2</v>
      </c>
      <c r="BC69" s="18" cm="1">
        <f t="array" ref="BC69">(1+Y69)*(1+INDEX(fx_rets,$AE69,INDEX(fx_ix,1,BC$3)))-1</f>
        <v>4.095905808036493E-2</v>
      </c>
      <c r="BD69" s="19">
        <v>64</v>
      </c>
      <c r="BE69" s="16">
        <f t="shared" si="0"/>
        <v>0</v>
      </c>
      <c r="BF69" s="19">
        <v>64</v>
      </c>
      <c r="BG69" s="18">
        <f t="shared" si="1"/>
        <v>2.9300229184221482E-3</v>
      </c>
      <c r="BH69" s="18">
        <f t="shared" si="2"/>
        <v>4.0009341278965938E-3</v>
      </c>
      <c r="BI69" s="18">
        <f t="shared" si="3"/>
        <v>5.2535195170753113E-3</v>
      </c>
      <c r="BJ69" s="18">
        <f t="shared" si="4"/>
        <v>4.928775980480804E-3</v>
      </c>
      <c r="BK69" s="18">
        <f t="shared" si="5"/>
        <v>6.5064164718589002E-3</v>
      </c>
      <c r="BL69" s="18">
        <f t="shared" si="6"/>
        <v>2.7717788588679237E-2</v>
      </c>
      <c r="BM69" s="18">
        <f t="shared" si="7"/>
        <v>2.8250779236338008E-2</v>
      </c>
      <c r="BN69" s="18">
        <f t="shared" si="8"/>
        <v>2.5007436073754441E-2</v>
      </c>
      <c r="BO69" s="18">
        <f t="shared" si="9"/>
        <v>2.188620864116797E-2</v>
      </c>
      <c r="BP69" s="18">
        <f t="shared" si="10"/>
        <v>2.2133746794775089E-2</v>
      </c>
      <c r="BQ69" s="18">
        <f t="shared" si="11"/>
        <v>2.149117671498213E-2</v>
      </c>
      <c r="BR69" s="18">
        <f t="shared" si="12"/>
        <v>2.4066982753143229E-2</v>
      </c>
      <c r="BS69" s="18">
        <f t="shared" si="13"/>
        <v>2.4906796161064948E-2</v>
      </c>
      <c r="BT69" s="18">
        <f t="shared" si="14"/>
        <v>4.1417089849825173E-2</v>
      </c>
      <c r="BU69" s="18">
        <f t="shared" si="15"/>
        <v>4.2703029939169079E-2</v>
      </c>
      <c r="BV69" s="18">
        <f t="shared" si="16"/>
        <v>4.3339319212694072E-2</v>
      </c>
      <c r="BW69" s="18">
        <f t="shared" si="17"/>
        <v>1.2118935210290838E-2</v>
      </c>
      <c r="BX69" s="18">
        <f t="shared" si="18"/>
        <v>7.1852815395960778E-3</v>
      </c>
      <c r="BY69" s="18">
        <f t="shared" si="19"/>
        <v>1.4577586574925361E-2</v>
      </c>
      <c r="BZ69" s="18">
        <f t="shared" si="20"/>
        <v>2.9965352965525272E-2</v>
      </c>
      <c r="CA69" s="18">
        <f t="shared" si="21"/>
        <v>2.6138703729050583E-3</v>
      </c>
      <c r="CB69" s="18">
        <f t="shared" si="22"/>
        <v>2.8260701990654891E-2</v>
      </c>
      <c r="CC69" s="18">
        <f t="shared" si="23"/>
        <v>2.1949633962287995E-2</v>
      </c>
      <c r="CD69" s="18">
        <f t="shared" si="24"/>
        <v>4.095905808036493E-2</v>
      </c>
      <c r="CE69" s="19">
        <v>64</v>
      </c>
      <c r="CF69" s="18">
        <f t="shared" si="31"/>
        <v>4.0009341278965938E-3</v>
      </c>
      <c r="CG69" s="18">
        <f t="shared" si="31"/>
        <v>4.0009341278965938E-3</v>
      </c>
      <c r="CH69" s="18">
        <f t="shared" si="31"/>
        <v>4.0009341278965938E-3</v>
      </c>
      <c r="CI69" s="18">
        <f t="shared" si="31"/>
        <v>0</v>
      </c>
      <c r="CJ69" s="18">
        <f t="shared" si="31"/>
        <v>0</v>
      </c>
      <c r="CK69" s="24">
        <f t="shared" si="31"/>
        <v>4.0009341278965938E-3</v>
      </c>
      <c r="CL69" s="24">
        <f t="shared" si="31"/>
        <v>0</v>
      </c>
    </row>
    <row r="70" spans="1:90" x14ac:dyDescent="0.2">
      <c r="A70" s="19">
        <v>65</v>
      </c>
      <c r="B70" s="16" cm="1">
        <f t="array" ref="B70">INDEX(asset_mu,1,B$3)+INDEX(asset_rets_norm,$A70,B$3)</f>
        <v>2.5497010739955637E-3</v>
      </c>
      <c r="C70" s="16" cm="1">
        <f t="array" ref="C70">INDEX(asset_mu,1,C$3)+INDEX(asset_rets_norm,$A70,C$3)</f>
        <v>3.7613244837992844E-3</v>
      </c>
      <c r="D70" s="16" cm="1">
        <f t="array" ref="D70">INDEX(asset_mu,1,D$3)+INDEX(asset_rets_norm,$A70,D$3)</f>
        <v>5.2144561050705678E-3</v>
      </c>
      <c r="E70" s="16" cm="1">
        <f t="array" ref="E70">INDEX(asset_mu,1,E$3)+INDEX(asset_rets_norm,$A70,E$3)</f>
        <v>5.4209762077486803E-3</v>
      </c>
      <c r="F70" s="16" cm="1">
        <f t="array" ref="F70">INDEX(asset_mu,1,F$3)+INDEX(asset_rets_norm,$A70,F$3)</f>
        <v>7.9302842895336446E-3</v>
      </c>
      <c r="G70" s="16" cm="1">
        <f t="array" ref="G70">INDEX(asset_mu,1,G$3)+INDEX(asset_rets_norm,$A70,G$3)</f>
        <v>2.415581664996694E-3</v>
      </c>
      <c r="H70" s="16" cm="1">
        <f t="array" ref="H70">INDEX(asset_mu,1,H$3)+INDEX(asset_rets_norm,$A70,H$3)</f>
        <v>5.8874491519593994E-3</v>
      </c>
      <c r="I70" s="16" cm="1">
        <f t="array" ref="I70">INDEX(asset_mu,1,I$3)+INDEX(asset_rets_norm,$A70,I$3)</f>
        <v>1.228304734681711E-2</v>
      </c>
      <c r="J70" s="16" cm="1">
        <f t="array" ref="J70">INDEX(asset_mu,1,J$3)+INDEX(asset_rets_norm,$A70,J$3)</f>
        <v>2.4702059671020114E-3</v>
      </c>
      <c r="K70" s="16" cm="1">
        <f t="array" ref="K70">INDEX(asset_mu,1,K$3)+INDEX(asset_rets_norm,$A70,K$3)</f>
        <v>6.8454142667397069E-3</v>
      </c>
      <c r="L70" s="16" cm="1">
        <f t="array" ref="L70">INDEX(asset_mu,1,L$3)+INDEX(asset_rets_norm,$A70,L$3)</f>
        <v>1.5836800144993654E-2</v>
      </c>
      <c r="M70" s="16" cm="1">
        <f t="array" ref="M70">INDEX(asset_mu,1,M$3)+INDEX(asset_rets_norm,$A70,M$3)</f>
        <v>7.3895675164324269E-3</v>
      </c>
      <c r="N70" s="16" cm="1">
        <f t="array" ref="N70">INDEX(asset_mu,1,N$3)+INDEX(asset_rets_norm,$A70,N$3)</f>
        <v>1.6475375687153078E-2</v>
      </c>
      <c r="O70" s="16" cm="1">
        <f t="array" ref="O70">INDEX(asset_mu,1,O$3)+INDEX(asset_rets_norm,$A70,O$3)</f>
        <v>6.7314814165733033E-4</v>
      </c>
      <c r="P70" s="16" cm="1">
        <f t="array" ref="P70">INDEX(asset_mu,1,P$3)+INDEX(asset_rets_norm,$A70,P$3)</f>
        <v>2.7465290377393526E-3</v>
      </c>
      <c r="Q70" s="16" cm="1">
        <f t="array" ref="Q70">INDEX(asset_mu,1,Q$3)+INDEX(asset_rets_norm,$A70,Q$3)</f>
        <v>4.5986218482929166E-3</v>
      </c>
      <c r="R70" s="16" cm="1">
        <f t="array" ref="R70">INDEX(asset_mu,1,R$3)+INDEX(asset_rets_norm,$A70,R$3)</f>
        <v>3.2427369744967169E-2</v>
      </c>
      <c r="S70" s="16" cm="1">
        <f t="array" ref="S70">INDEX(asset_mu,1,S$3)+INDEX(asset_rets_norm,$A70,S$3)</f>
        <v>2.6274791037148693E-2</v>
      </c>
      <c r="T70" s="16" cm="1">
        <f t="array" ref="T70">INDEX(asset_mu,1,T$3)+INDEX(asset_rets_norm,$A70,T$3)</f>
        <v>2.4180736978495154E-2</v>
      </c>
      <c r="U70" s="16" cm="1">
        <f t="array" ref="U70">INDEX(asset_mu,1,U$3)+INDEX(asset_rets_norm,$A70,U$3)</f>
        <v>-2.2123452165388902E-3</v>
      </c>
      <c r="V70" s="16" cm="1">
        <f t="array" ref="V70">INDEX(asset_mu,1,V$3)+INDEX(asset_rets_norm,$A70,V$3)</f>
        <v>2.6203453729049899E-3</v>
      </c>
      <c r="W70" s="16" cm="1">
        <f t="array" ref="W70">INDEX(asset_mu,1,W$3)+INDEX(asset_rets_norm,$A70,W$3)</f>
        <v>1.6258398607863211E-3</v>
      </c>
      <c r="X70" s="16" cm="1">
        <f t="array" ref="X70">INDEX(asset_mu,1,X$3)+INDEX(asset_rets_norm,$A70,X$3)</f>
        <v>2.4747101772305976E-3</v>
      </c>
      <c r="Y70" s="16" cm="1">
        <f t="array" ref="Y70">INDEX(asset_mu,1,Y$3)+INDEX(asset_rets_norm,$A70,Y$3)</f>
        <v>1.3052688861378665E-3</v>
      </c>
      <c r="Z70" s="19">
        <v>65</v>
      </c>
      <c r="AA70" s="16" cm="1">
        <f t="array" ref="AA70">INDEX(fx_mu,1,AA$3)+INDEX(fx_rets_norm,$A70,AA$3)</f>
        <v>0</v>
      </c>
      <c r="AB70" s="16" cm="1">
        <f t="array" ref="AB70">INDEX(fx_mu,1,AB$3)+INDEX(fx_rets_norm,$A70,AB$3)</f>
        <v>-1.9822754001099892E-2</v>
      </c>
      <c r="AC70" s="16" cm="1">
        <f t="array" ref="AC70">INDEX(fx_mu,1,AC$3)+INDEX(fx_rets_norm,$A70,AC$3)</f>
        <v>-1.533663357275146E-2</v>
      </c>
      <c r="AD70" s="16" cm="1">
        <f t="array" ref="AD70">INDEX(fx_mu,1,AD$3)+INDEX(fx_rets_norm,$A70,AD$3)</f>
        <v>3.8722997162417968E-3</v>
      </c>
      <c r="AE70" s="19">
        <v>65</v>
      </c>
      <c r="AF70" s="18" cm="1">
        <f t="array" ref="AF70">(1+B70)*(1+INDEX(fx_rets,$AE70,INDEX(fx_ix,1,AF$3)))-1</f>
        <v>2.5497010739956583E-3</v>
      </c>
      <c r="AG70" s="18" cm="1">
        <f t="array" ref="AG70">(1+C70)*(1+INDEX(fx_rets,$AE70,INDEX(fx_ix,1,AG$3)))-1</f>
        <v>3.7613244837992887E-3</v>
      </c>
      <c r="AH70" s="18" cm="1">
        <f t="array" ref="AH70">(1+D70)*(1+INDEX(fx_rets,$AE70,INDEX(fx_ix,1,AH$3)))-1</f>
        <v>5.2144561050706528E-3</v>
      </c>
      <c r="AI70" s="18" cm="1">
        <f t="array" ref="AI70">(1+E70)*(1+INDEX(fx_rets,$AE70,INDEX(fx_ix,1,AI$3)))-1</f>
        <v>5.4209762077486179E-3</v>
      </c>
      <c r="AJ70" s="18" cm="1">
        <f t="array" ref="AJ70">(1+F70)*(1+INDEX(fx_rets,$AE70,INDEX(fx_ix,1,AJ$3)))-1</f>
        <v>7.9302842895336845E-3</v>
      </c>
      <c r="AK70" s="18" cm="1">
        <f t="array" ref="AK70">(1+G70)*(1+INDEX(fx_rets,$AE70,INDEX(fx_ix,1,AK$3)))-1</f>
        <v>-1.7455055817218068E-2</v>
      </c>
      <c r="AL70" s="18" cm="1">
        <f t="array" ref="AL70">(1+H70)*(1+INDEX(fx_rets,$AE70,INDEX(fx_ix,1,AL$3)))-1</f>
        <v>-1.4052010305373841E-2</v>
      </c>
      <c r="AM70" s="18" cm="1">
        <f t="array" ref="AM70">(1+I70)*(1+INDEX(fx_rets,$AE70,INDEX(fx_ix,1,AM$3)))-1</f>
        <v>-7.7831904802225793E-3</v>
      </c>
      <c r="AN70" s="18" cm="1">
        <f t="array" ref="AN70">(1+J70)*(1+INDEX(fx_rets,$AE70,INDEX(fx_ix,1,AN$3)))-1</f>
        <v>-1.2904312249416128E-2</v>
      </c>
      <c r="AO70" s="18" cm="1">
        <f t="array" ref="AO70">(1+K70)*(1+INDEX(fx_rets,$AE70,INDEX(fx_ix,1,AO$3)))-1</f>
        <v>-8.5962049162743304E-3</v>
      </c>
      <c r="AP70" s="18" cm="1">
        <f t="array" ref="AP70">(1+L70)*(1+INDEX(fx_rets,$AE70,INDEX(fx_ix,1,AP$3)))-1</f>
        <v>2.5728337145336511E-4</v>
      </c>
      <c r="AQ70" s="18" cm="1">
        <f t="array" ref="AQ70">(1+M70)*(1+INDEX(fx_rets,$AE70,INDEX(fx_ix,1,AQ$3)))-1</f>
        <v>-8.0603971455797119E-3</v>
      </c>
      <c r="AR70" s="18" cm="1">
        <f t="array" ref="AR70">(1+N70)*(1+INDEX(fx_rets,$AE70,INDEX(fx_ix,1,AR$3)))-1</f>
        <v>8.8606531451440596E-4</v>
      </c>
      <c r="AS70" s="18" cm="1">
        <f t="array" ref="AS70">(1+O70)*(1+INDEX(fx_rets,$AE70,INDEX(fx_ix,1,AS$3)))-1</f>
        <v>4.5480544892568808E-3</v>
      </c>
      <c r="AT70" s="18" cm="1">
        <f t="array" ref="AT70">(1+P70)*(1+INDEX(fx_rets,$AE70,INDEX(fx_ix,1,AT$3)))-1</f>
        <v>6.6294641375945762E-3</v>
      </c>
      <c r="AU70" s="18" cm="1">
        <f t="array" ref="AU70">(1+Q70)*(1+INDEX(fx_rets,$AE70,INDEX(fx_ix,1,AU$3)))-1</f>
        <v>8.4887288066128885E-3</v>
      </c>
      <c r="AV70" s="18" cm="1">
        <f t="array" ref="AV70">(1+R70)*(1+INDEX(fx_rets,$AE70,INDEX(fx_ix,1,AV$3)))-1</f>
        <v>3.2427369744967072E-2</v>
      </c>
      <c r="AW70" s="18" cm="1">
        <f t="array" ref="AW70">(1+S70)*(1+INDEX(fx_rets,$AE70,INDEX(fx_ix,1,AW$3)))-1</f>
        <v>5.9311983168890414E-3</v>
      </c>
      <c r="AX70" s="18" cm="1">
        <f t="array" ref="AX70">(1+T70)*(1+INDEX(fx_rets,$AE70,INDEX(fx_ix,1,AX$3)))-1</f>
        <v>8.4732523031854079E-3</v>
      </c>
      <c r="AY70" s="18" cm="1">
        <f t="array" ref="AY70">(1+U70)*(1+INDEX(fx_rets,$AE70,INDEX(fx_ix,1,AY$3)))-1</f>
        <v>1.6513876359485202E-3</v>
      </c>
      <c r="AZ70" s="18" cm="1">
        <f t="array" ref="AZ70">(1+V70)*(1+INDEX(fx_rets,$AE70,INDEX(fx_ix,1,AZ$3)))-1</f>
        <v>2.6203453729050086E-3</v>
      </c>
      <c r="BA70" s="18" cm="1">
        <f t="array" ref="BA70">(1+W70)*(1+INDEX(fx_rets,$AE70,INDEX(fx_ix,1,BA$3)))-1</f>
        <v>-1.8229142763919182E-2</v>
      </c>
      <c r="BB70" s="18" cm="1">
        <f t="array" ref="BB70">(1+X70)*(1+INDEX(fx_rets,$AE70,INDEX(fx_ix,1,BB$3)))-1</f>
        <v>-1.289987711870777E-2</v>
      </c>
      <c r="BC70" s="18" cm="1">
        <f t="array" ref="BC70">(1+Y70)*(1+INDEX(fx_rets,$AE70,INDEX(fx_ix,1,BC$3)))-1</f>
        <v>5.1826229947169455E-3</v>
      </c>
      <c r="BD70" s="19">
        <v>65</v>
      </c>
      <c r="BE70" s="16">
        <f t="shared" ref="BE70:BE133" si="32">SUMPRODUCT(base_fx_wts,AA70:AD70)</f>
        <v>0</v>
      </c>
      <c r="BF70" s="19">
        <v>65</v>
      </c>
      <c r="BG70" s="18">
        <f t="shared" ref="BG70:BG133" si="33">(1+AF70)/(1+$BE70)-1</f>
        <v>2.5497010739956583E-3</v>
      </c>
      <c r="BH70" s="18">
        <f t="shared" ref="BH70:BH133" si="34">(1+AG70)/(1+$BE70)-1</f>
        <v>3.7613244837992887E-3</v>
      </c>
      <c r="BI70" s="18">
        <f t="shared" ref="BI70:BI133" si="35">(1+AH70)/(1+$BE70)-1</f>
        <v>5.2144561050706528E-3</v>
      </c>
      <c r="BJ70" s="18">
        <f t="shared" ref="BJ70:BJ133" si="36">(1+AI70)/(1+$BE70)-1</f>
        <v>5.4209762077486179E-3</v>
      </c>
      <c r="BK70" s="18">
        <f t="shared" ref="BK70:BK133" si="37">(1+AJ70)/(1+$BE70)-1</f>
        <v>7.9302842895336845E-3</v>
      </c>
      <c r="BL70" s="18">
        <f t="shared" ref="BL70:BL133" si="38">(1+AK70)/(1+$BE70)-1</f>
        <v>-1.7455055817218068E-2</v>
      </c>
      <c r="BM70" s="18">
        <f t="shared" ref="BM70:BM133" si="39">(1+AL70)/(1+$BE70)-1</f>
        <v>-1.4052010305373841E-2</v>
      </c>
      <c r="BN70" s="18">
        <f t="shared" ref="BN70:BN133" si="40">(1+AM70)/(1+$BE70)-1</f>
        <v>-7.7831904802225793E-3</v>
      </c>
      <c r="BO70" s="18">
        <f t="shared" ref="BO70:BO133" si="41">(1+AN70)/(1+$BE70)-1</f>
        <v>-1.2904312249416128E-2</v>
      </c>
      <c r="BP70" s="18">
        <f t="shared" ref="BP70:BP133" si="42">(1+AO70)/(1+$BE70)-1</f>
        <v>-8.5962049162743304E-3</v>
      </c>
      <c r="BQ70" s="18">
        <f t="shared" ref="BQ70:BQ133" si="43">(1+AP70)/(1+$BE70)-1</f>
        <v>2.5728337145336511E-4</v>
      </c>
      <c r="BR70" s="18">
        <f t="shared" ref="BR70:BR133" si="44">(1+AQ70)/(1+$BE70)-1</f>
        <v>-8.0603971455797119E-3</v>
      </c>
      <c r="BS70" s="18">
        <f t="shared" ref="BS70:BS133" si="45">(1+AR70)/(1+$BE70)-1</f>
        <v>8.8606531451440596E-4</v>
      </c>
      <c r="BT70" s="18">
        <f t="shared" ref="BT70:BT133" si="46">(1+AS70)/(1+$BE70)-1</f>
        <v>4.5480544892568808E-3</v>
      </c>
      <c r="BU70" s="18">
        <f t="shared" ref="BU70:BU133" si="47">(1+AT70)/(1+$BE70)-1</f>
        <v>6.6294641375945762E-3</v>
      </c>
      <c r="BV70" s="18">
        <f t="shared" ref="BV70:BV133" si="48">(1+AU70)/(1+$BE70)-1</f>
        <v>8.4887288066128885E-3</v>
      </c>
      <c r="BW70" s="18">
        <f t="shared" ref="BW70:BW133" si="49">(1+AV70)/(1+$BE70)-1</f>
        <v>3.2427369744967072E-2</v>
      </c>
      <c r="BX70" s="18">
        <f t="shared" ref="BX70:BX133" si="50">(1+AW70)/(1+$BE70)-1</f>
        <v>5.9311983168890414E-3</v>
      </c>
      <c r="BY70" s="18">
        <f t="shared" ref="BY70:BY133" si="51">(1+AX70)/(1+$BE70)-1</f>
        <v>8.4732523031854079E-3</v>
      </c>
      <c r="BZ70" s="18">
        <f t="shared" ref="BZ70:BZ133" si="52">(1+AY70)/(1+$BE70)-1</f>
        <v>1.6513876359485202E-3</v>
      </c>
      <c r="CA70" s="18">
        <f t="shared" ref="CA70:CA133" si="53">(1+AZ70)/(1+$BE70)-1</f>
        <v>2.6203453729050086E-3</v>
      </c>
      <c r="CB70" s="18">
        <f t="shared" ref="CB70:CB133" si="54">(1+BA70)/(1+$BE70)-1</f>
        <v>-1.8229142763919182E-2</v>
      </c>
      <c r="CC70" s="18">
        <f t="shared" ref="CC70:CC133" si="55">(1+BB70)/(1+$BE70)-1</f>
        <v>-1.289987711870777E-2</v>
      </c>
      <c r="CD70" s="18">
        <f t="shared" ref="CD70:CD133" si="56">(1+BC70)/(1+$BE70)-1</f>
        <v>5.1826229947169455E-3</v>
      </c>
      <c r="CE70" s="19">
        <v>65</v>
      </c>
      <c r="CF70" s="18">
        <f t="shared" si="31"/>
        <v>3.7613244837992887E-3</v>
      </c>
      <c r="CG70" s="18">
        <f t="shared" si="31"/>
        <v>3.7613244837992887E-3</v>
      </c>
      <c r="CH70" s="18">
        <f t="shared" si="31"/>
        <v>3.7613244837992887E-3</v>
      </c>
      <c r="CI70" s="18">
        <f t="shared" si="31"/>
        <v>0</v>
      </c>
      <c r="CJ70" s="18">
        <f t="shared" si="31"/>
        <v>0</v>
      </c>
      <c r="CK70" s="24">
        <f t="shared" si="31"/>
        <v>3.7613244837992887E-3</v>
      </c>
      <c r="CL70" s="24">
        <f t="shared" si="31"/>
        <v>0</v>
      </c>
    </row>
    <row r="71" spans="1:90" x14ac:dyDescent="0.2">
      <c r="A71" s="19">
        <v>66</v>
      </c>
      <c r="B71" s="16" cm="1">
        <f t="array" ref="B71">INDEX(asset_mu,1,B$3)+INDEX(asset_rets_norm,$A71,B$3)</f>
        <v>1.7859892270549905E-3</v>
      </c>
      <c r="C71" s="16" cm="1">
        <f t="array" ref="C71">INDEX(asset_mu,1,C$3)+INDEX(asset_rets_norm,$A71,C$3)</f>
        <v>3.0623891642667057E-3</v>
      </c>
      <c r="D71" s="16" cm="1">
        <f t="array" ref="D71">INDEX(asset_mu,1,D$3)+INDEX(asset_rets_norm,$A71,D$3)</f>
        <v>3.8504347892313316E-3</v>
      </c>
      <c r="E71" s="16" cm="1">
        <f t="array" ref="E71">INDEX(asset_mu,1,E$3)+INDEX(asset_rets_norm,$A71,E$3)</f>
        <v>2.8430176248524577E-3</v>
      </c>
      <c r="F71" s="16" cm="1">
        <f t="array" ref="F71">INDEX(asset_mu,1,F$3)+INDEX(asset_rets_norm,$A71,F$3)</f>
        <v>3.0570014857728861E-3</v>
      </c>
      <c r="G71" s="16" cm="1">
        <f t="array" ref="G71">INDEX(asset_mu,1,G$3)+INDEX(asset_rets_norm,$A71,G$3)</f>
        <v>3.1344740276531297E-4</v>
      </c>
      <c r="H71" s="16" cm="1">
        <f t="array" ref="H71">INDEX(asset_mu,1,H$3)+INDEX(asset_rets_norm,$A71,H$3)</f>
        <v>-6.967522130780575E-4</v>
      </c>
      <c r="I71" s="16" cm="1">
        <f t="array" ref="I71">INDEX(asset_mu,1,I$3)+INDEX(asset_rets_norm,$A71,I$3)</f>
        <v>-4.0223519706966259E-3</v>
      </c>
      <c r="J71" s="16" cm="1">
        <f t="array" ref="J71">INDEX(asset_mu,1,J$3)+INDEX(asset_rets_norm,$A71,J$3)</f>
        <v>2.0069735530159325E-3</v>
      </c>
      <c r="K71" s="16" cm="1">
        <f t="array" ref="K71">INDEX(asset_mu,1,K$3)+INDEX(asset_rets_norm,$A71,K$3)</f>
        <v>3.6065750028552437E-3</v>
      </c>
      <c r="L71" s="16" cm="1">
        <f t="array" ref="L71">INDEX(asset_mu,1,L$3)+INDEX(asset_rets_norm,$A71,L$3)</f>
        <v>5.9913817124119684E-3</v>
      </c>
      <c r="M71" s="16" cm="1">
        <f t="array" ref="M71">INDEX(asset_mu,1,M$3)+INDEX(asset_rets_norm,$A71,M$3)</f>
        <v>3.7140194006491265E-3</v>
      </c>
      <c r="N71" s="16" cm="1">
        <f t="array" ref="N71">INDEX(asset_mu,1,N$3)+INDEX(asset_rets_norm,$A71,N$3)</f>
        <v>5.9067265266311616E-3</v>
      </c>
      <c r="O71" s="16" cm="1">
        <f t="array" ref="O71">INDEX(asset_mu,1,O$3)+INDEX(asset_rets_norm,$A71,O$3)</f>
        <v>8.5638056435901493E-4</v>
      </c>
      <c r="P71" s="16" cm="1">
        <f t="array" ref="P71">INDEX(asset_mu,1,P$3)+INDEX(asset_rets_norm,$A71,P$3)</f>
        <v>1.1981439216809818E-3</v>
      </c>
      <c r="Q71" s="16" cm="1">
        <f t="array" ref="Q71">INDEX(asset_mu,1,Q$3)+INDEX(asset_rets_norm,$A71,Q$3)</f>
        <v>2.4693854893517832E-3</v>
      </c>
      <c r="R71" s="16" cm="1">
        <f t="array" ref="R71">INDEX(asset_mu,1,R$3)+INDEX(asset_rets_norm,$A71,R$3)</f>
        <v>-5.8230673539542265E-3</v>
      </c>
      <c r="S71" s="16" cm="1">
        <f t="array" ref="S71">INDEX(asset_mu,1,S$3)+INDEX(asset_rets_norm,$A71,S$3)</f>
        <v>5.3368952533438319E-2</v>
      </c>
      <c r="T71" s="16" cm="1">
        <f t="array" ref="T71">INDEX(asset_mu,1,T$3)+INDEX(asset_rets_norm,$A71,T$3)</f>
        <v>9.2274871113186552E-3</v>
      </c>
      <c r="U71" s="16" cm="1">
        <f t="array" ref="U71">INDEX(asset_mu,1,U$3)+INDEX(asset_rets_norm,$A71,U$3)</f>
        <v>-1.7260036246052088E-2</v>
      </c>
      <c r="V71" s="16" cm="1">
        <f t="array" ref="V71">INDEX(asset_mu,1,V$3)+INDEX(asset_rets_norm,$A71,V$3)</f>
        <v>2.62822037290499E-3</v>
      </c>
      <c r="W71" s="16" cm="1">
        <f t="array" ref="W71">INDEX(asset_mu,1,W$3)+INDEX(asset_rets_norm,$A71,W$3)</f>
        <v>1.3450898607863212E-3</v>
      </c>
      <c r="X71" s="16" cm="1">
        <f t="array" ref="X71">INDEX(asset_mu,1,X$3)+INDEX(asset_rets_norm,$A71,X$3)</f>
        <v>2.2834601772305976E-3</v>
      </c>
      <c r="Y71" s="16" cm="1">
        <f t="array" ref="Y71">INDEX(asset_mu,1,Y$3)+INDEX(asset_rets_norm,$A71,Y$3)</f>
        <v>8.3443555280453307E-4</v>
      </c>
      <c r="Z71" s="19">
        <v>66</v>
      </c>
      <c r="AA71" s="16" cm="1">
        <f t="array" ref="AA71">INDEX(fx_mu,1,AA$3)+INDEX(fx_rets_norm,$A71,AA$3)</f>
        <v>0</v>
      </c>
      <c r="AB71" s="16" cm="1">
        <f t="array" ref="AB71">INDEX(fx_mu,1,AB$3)+INDEX(fx_rets_norm,$A71,AB$3)</f>
        <v>8.1542010226547425E-3</v>
      </c>
      <c r="AC71" s="16" cm="1">
        <f t="array" ref="AC71">INDEX(fx_mu,1,AC$3)+INDEX(fx_rets_norm,$A71,AC$3)</f>
        <v>1.4437886642300321E-2</v>
      </c>
      <c r="AD71" s="16" cm="1">
        <f t="array" ref="AD71">INDEX(fx_mu,1,AD$3)+INDEX(fx_rets_norm,$A71,AD$3)</f>
        <v>1.5995175368585954E-2</v>
      </c>
      <c r="AE71" s="19">
        <v>66</v>
      </c>
      <c r="AF71" s="18" cm="1">
        <f t="array" ref="AF71">(1+B71)*(1+INDEX(fx_rets,$AE71,INDEX(fx_ix,1,AF$3)))-1</f>
        <v>1.7859892270550848E-3</v>
      </c>
      <c r="AG71" s="18" cm="1">
        <f t="array" ref="AG71">(1+C71)*(1+INDEX(fx_rets,$AE71,INDEX(fx_ix,1,AG$3)))-1</f>
        <v>3.06238916426671E-3</v>
      </c>
      <c r="AH71" s="18" cm="1">
        <f t="array" ref="AH71">(1+D71)*(1+INDEX(fx_rets,$AE71,INDEX(fx_ix,1,AH$3)))-1</f>
        <v>3.8504347892314161E-3</v>
      </c>
      <c r="AI71" s="18" cm="1">
        <f t="array" ref="AI71">(1+E71)*(1+INDEX(fx_rets,$AE71,INDEX(fx_ix,1,AI$3)))-1</f>
        <v>2.8430176248523953E-3</v>
      </c>
      <c r="AJ71" s="18" cm="1">
        <f t="array" ref="AJ71">(1+F71)*(1+INDEX(fx_rets,$AE71,INDEX(fx_ix,1,AJ$3)))-1</f>
        <v>3.0570014857729255E-3</v>
      </c>
      <c r="AK71" s="18" cm="1">
        <f t="array" ref="AK71">(1+G71)*(1+INDEX(fx_rets,$AE71,INDEX(fx_ix,1,AK$3)))-1</f>
        <v>8.4702043385522785E-3</v>
      </c>
      <c r="AL71" s="18" cm="1">
        <f t="array" ref="AL71">(1+H71)*(1+INDEX(fx_rets,$AE71,INDEX(fx_ix,1,AL$3)))-1</f>
        <v>7.4517673519682859E-3</v>
      </c>
      <c r="AM71" s="18" cm="1">
        <f t="array" ref="AM71">(1+I71)*(1+INDEX(fx_rets,$AE71,INDEX(fx_ix,1,AM$3)))-1</f>
        <v>4.0990499854052231E-3</v>
      </c>
      <c r="AN71" s="18" cm="1">
        <f t="array" ref="AN71">(1+J71)*(1+INDEX(fx_rets,$AE71,INDEX(fx_ix,1,AN$3)))-1</f>
        <v>1.6473836651968776E-2</v>
      </c>
      <c r="AO71" s="18" cm="1">
        <f t="array" ref="AO71">(1+K71)*(1+INDEX(fx_rets,$AE71,INDEX(fx_ix,1,AO$3)))-1</f>
        <v>1.8096532966213719E-2</v>
      </c>
      <c r="AP71" s="18" cm="1">
        <f t="array" ref="AP71">(1+L71)*(1+INDEX(fx_rets,$AE71,INDEX(fx_ix,1,AP$3)))-1</f>
        <v>2.0515771244706826E-2</v>
      </c>
      <c r="AQ71" s="18" cm="1">
        <f t="array" ref="AQ71">(1+M71)*(1+INDEX(fx_rets,$AE71,INDEX(fx_ix,1,AQ$3)))-1</f>
        <v>1.8205528634043233E-2</v>
      </c>
      <c r="AR71" s="18" cm="1">
        <f t="array" ref="AR71">(1+N71)*(1+INDEX(fx_rets,$AE71,INDEX(fx_ix,1,AR$3)))-1</f>
        <v>2.042989381695004E-2</v>
      </c>
      <c r="AS71" s="18" cm="1">
        <f t="array" ref="AS71">(1+O71)*(1+INDEX(fx_rets,$AE71,INDEX(fx_ix,1,AS$3)))-1</f>
        <v>1.6865253890254062E-2</v>
      </c>
      <c r="AT71" s="18" cm="1">
        <f t="array" ref="AT71">(1+P71)*(1+INDEX(fx_rets,$AE71,INDEX(fx_ix,1,AT$3)))-1</f>
        <v>1.7212483812411028E-2</v>
      </c>
      <c r="AU71" s="18" cm="1">
        <f t="array" ref="AU71">(1+Q71)*(1+INDEX(fx_rets,$AE71,INDEX(fx_ix,1,AU$3)))-1</f>
        <v>1.8504059111892568E-2</v>
      </c>
      <c r="AV71" s="18" cm="1">
        <f t="array" ref="AV71">(1+R71)*(1+INDEX(fx_rets,$AE71,INDEX(fx_ix,1,AV$3)))-1</f>
        <v>-5.8230673539542144E-3</v>
      </c>
      <c r="AW71" s="18" cm="1">
        <f t="array" ref="AW71">(1+S71)*(1+INDEX(fx_rets,$AE71,INDEX(fx_ix,1,AW$3)))-1</f>
        <v>6.1958334723419162E-2</v>
      </c>
      <c r="AX71" s="18" cm="1">
        <f t="array" ref="AX71">(1+T71)*(1+INDEX(fx_rets,$AE71,INDEX(fx_ix,1,AX$3)))-1</f>
        <v>2.3798599166525491E-2</v>
      </c>
      <c r="AY71" s="18" cm="1">
        <f t="array" ref="AY71">(1+U71)*(1+INDEX(fx_rets,$AE71,INDEX(fx_ix,1,AY$3)))-1</f>
        <v>-1.5409381840899572E-3</v>
      </c>
      <c r="AZ71" s="18" cm="1">
        <f t="array" ref="AZ71">(1+V71)*(1+INDEX(fx_rets,$AE71,INDEX(fx_ix,1,AZ$3)))-1</f>
        <v>2.6282203729048881E-3</v>
      </c>
      <c r="BA71" s="18" cm="1">
        <f t="array" ref="BA71">(1+W71)*(1+INDEX(fx_rets,$AE71,INDEX(fx_ix,1,BA$3)))-1</f>
        <v>9.5102590165594414E-3</v>
      </c>
      <c r="BB71" s="18" cm="1">
        <f t="array" ref="BB71">(1+X71)*(1+INDEX(fx_rets,$AE71,INDEX(fx_ix,1,BB$3)))-1</f>
        <v>1.6754315158721944E-2</v>
      </c>
      <c r="BC71" s="18" cm="1">
        <f t="array" ref="BC71">(1+Y71)*(1+INDEX(fx_rets,$AE71,INDEX(fx_ix,1,BC$3)))-1</f>
        <v>1.6842957864391161E-2</v>
      </c>
      <c r="BD71" s="19">
        <v>66</v>
      </c>
      <c r="BE71" s="16">
        <f t="shared" si="32"/>
        <v>0</v>
      </c>
      <c r="BF71" s="19">
        <v>66</v>
      </c>
      <c r="BG71" s="18">
        <f t="shared" si="33"/>
        <v>1.7859892270550848E-3</v>
      </c>
      <c r="BH71" s="18">
        <f t="shared" si="34"/>
        <v>3.06238916426671E-3</v>
      </c>
      <c r="BI71" s="18">
        <f t="shared" si="35"/>
        <v>3.8504347892314161E-3</v>
      </c>
      <c r="BJ71" s="18">
        <f t="shared" si="36"/>
        <v>2.8430176248523953E-3</v>
      </c>
      <c r="BK71" s="18">
        <f t="shared" si="37"/>
        <v>3.0570014857729255E-3</v>
      </c>
      <c r="BL71" s="18">
        <f t="shared" si="38"/>
        <v>8.4702043385522785E-3</v>
      </c>
      <c r="BM71" s="18">
        <f t="shared" si="39"/>
        <v>7.4517673519682859E-3</v>
      </c>
      <c r="BN71" s="18">
        <f t="shared" si="40"/>
        <v>4.0990499854052231E-3</v>
      </c>
      <c r="BO71" s="18">
        <f t="shared" si="41"/>
        <v>1.6473836651968776E-2</v>
      </c>
      <c r="BP71" s="18">
        <f t="shared" si="42"/>
        <v>1.8096532966213719E-2</v>
      </c>
      <c r="BQ71" s="18">
        <f t="shared" si="43"/>
        <v>2.0515771244706826E-2</v>
      </c>
      <c r="BR71" s="18">
        <f t="shared" si="44"/>
        <v>1.8205528634043233E-2</v>
      </c>
      <c r="BS71" s="18">
        <f t="shared" si="45"/>
        <v>2.042989381695004E-2</v>
      </c>
      <c r="BT71" s="18">
        <f t="shared" si="46"/>
        <v>1.6865253890254062E-2</v>
      </c>
      <c r="BU71" s="18">
        <f t="shared" si="47"/>
        <v>1.7212483812411028E-2</v>
      </c>
      <c r="BV71" s="18">
        <f t="shared" si="48"/>
        <v>1.8504059111892568E-2</v>
      </c>
      <c r="BW71" s="18">
        <f t="shared" si="49"/>
        <v>-5.8230673539542144E-3</v>
      </c>
      <c r="BX71" s="18">
        <f t="shared" si="50"/>
        <v>6.1958334723419162E-2</v>
      </c>
      <c r="BY71" s="18">
        <f t="shared" si="51"/>
        <v>2.3798599166525491E-2</v>
      </c>
      <c r="BZ71" s="18">
        <f t="shared" si="52"/>
        <v>-1.5409381840899572E-3</v>
      </c>
      <c r="CA71" s="18">
        <f t="shared" si="53"/>
        <v>2.6282203729048881E-3</v>
      </c>
      <c r="CB71" s="18">
        <f t="shared" si="54"/>
        <v>9.5102590165594414E-3</v>
      </c>
      <c r="CC71" s="18">
        <f t="shared" si="55"/>
        <v>1.6754315158721944E-2</v>
      </c>
      <c r="CD71" s="18">
        <f t="shared" si="56"/>
        <v>1.6842957864391161E-2</v>
      </c>
      <c r="CE71" s="19">
        <v>66</v>
      </c>
      <c r="CF71" s="18">
        <f t="shared" si="31"/>
        <v>3.06238916426671E-3</v>
      </c>
      <c r="CG71" s="18">
        <f t="shared" si="31"/>
        <v>3.06238916426671E-3</v>
      </c>
      <c r="CH71" s="18">
        <f t="shared" si="31"/>
        <v>3.06238916426671E-3</v>
      </c>
      <c r="CI71" s="18">
        <f t="shared" si="31"/>
        <v>0</v>
      </c>
      <c r="CJ71" s="18">
        <f t="shared" si="31"/>
        <v>0</v>
      </c>
      <c r="CK71" s="24">
        <f t="shared" si="31"/>
        <v>3.06238916426671E-3</v>
      </c>
      <c r="CL71" s="24">
        <f t="shared" si="31"/>
        <v>0</v>
      </c>
    </row>
    <row r="72" spans="1:90" x14ac:dyDescent="0.2">
      <c r="A72" s="19">
        <v>67</v>
      </c>
      <c r="B72" s="16" cm="1">
        <f t="array" ref="B72">INDEX(asset_mu,1,B$3)+INDEX(asset_rets_norm,$A72,B$3)</f>
        <v>2.7100390242548343E-3</v>
      </c>
      <c r="C72" s="16" cm="1">
        <f t="array" ref="C72">INDEX(asset_mu,1,C$3)+INDEX(asset_rets_norm,$A72,C$3)</f>
        <v>4.1272442815143374E-3</v>
      </c>
      <c r="D72" s="16" cm="1">
        <f t="array" ref="D72">INDEX(asset_mu,1,D$3)+INDEX(asset_rets_norm,$A72,D$3)</f>
        <v>8.4837197178812256E-3</v>
      </c>
      <c r="E72" s="16" cm="1">
        <f t="array" ref="E72">INDEX(asset_mu,1,E$3)+INDEX(asset_rets_norm,$A72,E$3)</f>
        <v>4.6057581783492466E-3</v>
      </c>
      <c r="F72" s="16" cm="1">
        <f t="array" ref="F72">INDEX(asset_mu,1,F$3)+INDEX(asset_rets_norm,$A72,F$3)</f>
        <v>8.7585067482609125E-3</v>
      </c>
      <c r="G72" s="16" cm="1">
        <f t="array" ref="G72">INDEX(asset_mu,1,G$3)+INDEX(asset_rets_norm,$A72,G$3)</f>
        <v>1.3948771720276006E-3</v>
      </c>
      <c r="H72" s="16" cm="1">
        <f t="array" ref="H72">INDEX(asset_mu,1,H$3)+INDEX(asset_rets_norm,$A72,H$3)</f>
        <v>2.546214426972913E-3</v>
      </c>
      <c r="I72" s="16" cm="1">
        <f t="array" ref="I72">INDEX(asset_mu,1,I$3)+INDEX(asset_rets_norm,$A72,I$3)</f>
        <v>3.3000756262668179E-3</v>
      </c>
      <c r="J72" s="16" cm="1">
        <f t="array" ref="J72">INDEX(asset_mu,1,J$3)+INDEX(asset_rets_norm,$A72,J$3)</f>
        <v>2.6740807656653307E-3</v>
      </c>
      <c r="K72" s="16" cm="1">
        <f t="array" ref="K72">INDEX(asset_mu,1,K$3)+INDEX(asset_rets_norm,$A72,K$3)</f>
        <v>5.5811943601894723E-3</v>
      </c>
      <c r="L72" s="16" cm="1">
        <f t="array" ref="L72">INDEX(asset_mu,1,L$3)+INDEX(asset_rets_norm,$A72,L$3)</f>
        <v>8.3488702026151985E-3</v>
      </c>
      <c r="M72" s="16" cm="1">
        <f t="array" ref="M72">INDEX(asset_mu,1,M$3)+INDEX(asset_rets_norm,$A72,M$3)</f>
        <v>6.2910974506507509E-3</v>
      </c>
      <c r="N72" s="16" cm="1">
        <f t="array" ref="N72">INDEX(asset_mu,1,N$3)+INDEX(asset_rets_norm,$A72,N$3)</f>
        <v>1.0226055485378032E-2</v>
      </c>
      <c r="O72" s="16" cm="1">
        <f t="array" ref="O72">INDEX(asset_mu,1,O$3)+INDEX(asset_rets_norm,$A72,O$3)</f>
        <v>5.3764136391145506E-4</v>
      </c>
      <c r="P72" s="16" cm="1">
        <f t="array" ref="P72">INDEX(asset_mu,1,P$3)+INDEX(asset_rets_norm,$A72,P$3)</f>
        <v>1.8283969009102328E-3</v>
      </c>
      <c r="Q72" s="16" cm="1">
        <f t="array" ref="Q72">INDEX(asset_mu,1,Q$3)+INDEX(asset_rets_norm,$A72,Q$3)</f>
        <v>4.2268794243524701E-3</v>
      </c>
      <c r="R72" s="16" cm="1">
        <f t="array" ref="R72">INDEX(asset_mu,1,R$3)+INDEX(asset_rets_norm,$A72,R$3)</f>
        <v>3.3926263144036118E-3</v>
      </c>
      <c r="S72" s="16" cm="1">
        <f t="array" ref="S72">INDEX(asset_mu,1,S$3)+INDEX(asset_rets_norm,$A72,S$3)</f>
        <v>1.5503626206190391E-2</v>
      </c>
      <c r="T72" s="16" cm="1">
        <f t="array" ref="T72">INDEX(asset_mu,1,T$3)+INDEX(asset_rets_norm,$A72,T$3)</f>
        <v>-1.5209087257937515E-2</v>
      </c>
      <c r="U72" s="16" cm="1">
        <f t="array" ref="U72">INDEX(asset_mu,1,U$3)+INDEX(asset_rets_norm,$A72,U$3)</f>
        <v>8.9128187605541764E-3</v>
      </c>
      <c r="V72" s="16" cm="1">
        <f t="array" ref="V72">INDEX(asset_mu,1,V$3)+INDEX(asset_rets_norm,$A72,V$3)</f>
        <v>2.7897953729049902E-3</v>
      </c>
      <c r="W72" s="16" cm="1">
        <f t="array" ref="W72">INDEX(asset_mu,1,W$3)+INDEX(asset_rets_norm,$A72,W$3)</f>
        <v>1.4715898607863211E-3</v>
      </c>
      <c r="X72" s="16" cm="1">
        <f t="array" ref="X72">INDEX(asset_mu,1,X$3)+INDEX(asset_rets_norm,$A72,X$3)</f>
        <v>2.3857935105639312E-3</v>
      </c>
      <c r="Y72" s="16" cm="1">
        <f t="array" ref="Y72">INDEX(asset_mu,1,Y$3)+INDEX(asset_rets_norm,$A72,Y$3)</f>
        <v>1.1423522194711998E-3</v>
      </c>
      <c r="Z72" s="19">
        <v>67</v>
      </c>
      <c r="AA72" s="16" cm="1">
        <f t="array" ref="AA72">INDEX(fx_mu,1,AA$3)+INDEX(fx_rets_norm,$A72,AA$3)</f>
        <v>0</v>
      </c>
      <c r="AB72" s="16" cm="1">
        <f t="array" ref="AB72">INDEX(fx_mu,1,AB$3)+INDEX(fx_rets_norm,$A72,AB$3)</f>
        <v>2.3249423632883074E-2</v>
      </c>
      <c r="AC72" s="16" cm="1">
        <f t="array" ref="AC72">INDEX(fx_mu,1,AC$3)+INDEX(fx_rets_norm,$A72,AC$3)</f>
        <v>3.2489697615797827E-2</v>
      </c>
      <c r="AD72" s="16" cm="1">
        <f t="array" ref="AD72">INDEX(fx_mu,1,AD$3)+INDEX(fx_rets_norm,$A72,AD$3)</f>
        <v>2.7093300875281464E-3</v>
      </c>
      <c r="AE72" s="19">
        <v>67</v>
      </c>
      <c r="AF72" s="18" cm="1">
        <f t="array" ref="AF72">(1+B72)*(1+INDEX(fx_rets,$AE72,INDEX(fx_ix,1,AF$3)))-1</f>
        <v>2.7100390242549288E-3</v>
      </c>
      <c r="AG72" s="18" cm="1">
        <f t="array" ref="AG72">(1+C72)*(1+INDEX(fx_rets,$AE72,INDEX(fx_ix,1,AG$3)))-1</f>
        <v>4.1272442815143418E-3</v>
      </c>
      <c r="AH72" s="18" cm="1">
        <f t="array" ref="AH72">(1+D72)*(1+INDEX(fx_rets,$AE72,INDEX(fx_ix,1,AH$3)))-1</f>
        <v>8.4837197178813106E-3</v>
      </c>
      <c r="AI72" s="18" cm="1">
        <f t="array" ref="AI72">(1+E72)*(1+INDEX(fx_rets,$AE72,INDEX(fx_ix,1,AI$3)))-1</f>
        <v>4.6057581783491841E-3</v>
      </c>
      <c r="AJ72" s="18" cm="1">
        <f t="array" ref="AJ72">(1+F72)*(1+INDEX(fx_rets,$AE72,INDEX(fx_ix,1,AJ$3)))-1</f>
        <v>8.7585067482609524E-3</v>
      </c>
      <c r="AK72" s="18" cm="1">
        <f t="array" ref="AK72">(1+G72)*(1+INDEX(fx_rets,$AE72,INDEX(fx_ix,1,AK$3)))-1</f>
        <v>2.4676730895198951E-2</v>
      </c>
      <c r="AL72" s="18" cm="1">
        <f t="array" ref="AL72">(1+H72)*(1+INDEX(fx_rets,$AE72,INDEX(fx_ix,1,AL$3)))-1</f>
        <v>2.5854836077728871E-2</v>
      </c>
      <c r="AM72" s="18" cm="1">
        <f t="array" ref="AM72">(1+I72)*(1+INDEX(fx_rets,$AE72,INDEX(fx_ix,1,AM$3)))-1</f>
        <v>2.6626224115405606E-2</v>
      </c>
      <c r="AN72" s="18" cm="1">
        <f t="array" ref="AN72">(1+J72)*(1+INDEX(fx_rets,$AE72,INDEX(fx_ix,1,AN$3)))-1</f>
        <v>3.5250658456939865E-2</v>
      </c>
      <c r="AO72" s="18" cm="1">
        <f t="array" ref="AO72">(1+K72)*(1+INDEX(fx_rets,$AE72,INDEX(fx_ix,1,AO$3)))-1</f>
        <v>3.8252223293084864E-2</v>
      </c>
      <c r="AP72" s="18" cm="1">
        <f t="array" ref="AP72">(1+L72)*(1+INDEX(fx_rets,$AE72,INDEX(fx_ix,1,AP$3)))-1</f>
        <v>4.1109820086729476E-2</v>
      </c>
      <c r="AQ72" s="18" cm="1">
        <f t="array" ref="AQ72">(1+M72)*(1+INDEX(fx_rets,$AE72,INDEX(fx_ix,1,AQ$3)))-1</f>
        <v>3.8985190920291624E-2</v>
      </c>
      <c r="AR72" s="18" cm="1">
        <f t="array" ref="AR72">(1+N72)*(1+INDEX(fx_rets,$AE72,INDEX(fx_ix,1,AR$3)))-1</f>
        <v>4.3047994551698165E-2</v>
      </c>
      <c r="AS72" s="18" cm="1">
        <f t="array" ref="AS72">(1+O72)*(1+INDEX(fx_rets,$AE72,INDEX(fx_ix,1,AS$3)))-1</f>
        <v>3.2484280993632098E-3</v>
      </c>
      <c r="AT72" s="18" cm="1">
        <f t="array" ref="AT72">(1+P72)*(1+INDEX(fx_rets,$AE72,INDEX(fx_ix,1,AT$3)))-1</f>
        <v>4.5426807191739638E-3</v>
      </c>
      <c r="AU72" s="18" cm="1">
        <f t="array" ref="AU72">(1+Q72)*(1+INDEX(fx_rets,$AE72,INDEX(fx_ix,1,AU$3)))-1</f>
        <v>6.9476615234813632E-3</v>
      </c>
      <c r="AV72" s="18" cm="1">
        <f t="array" ref="AV72">(1+R72)*(1+INDEX(fx_rets,$AE72,INDEX(fx_ix,1,AV$3)))-1</f>
        <v>3.3926263144035129E-3</v>
      </c>
      <c r="AW72" s="18" cm="1">
        <f t="array" ref="AW72">(1+S72)*(1+INDEX(fx_rets,$AE72,INDEX(fx_ix,1,AW$3)))-1</f>
        <v>3.911350021258686E-2</v>
      </c>
      <c r="AX72" s="18" cm="1">
        <f t="array" ref="AX72">(1+T72)*(1+INDEX(fx_rets,$AE72,INDEX(fx_ix,1,AX$3)))-1</f>
        <v>1.6786471711837558E-2</v>
      </c>
      <c r="AY72" s="18" cm="1">
        <f t="array" ref="AY72">(1+U72)*(1+INDEX(fx_rets,$AE72,INDEX(fx_ix,1,AY$3)))-1</f>
        <v>1.1646296616115048E-2</v>
      </c>
      <c r="AZ72" s="18" cm="1">
        <f t="array" ref="AZ72">(1+V72)*(1+INDEX(fx_rets,$AE72,INDEX(fx_ix,1,AZ$3)))-1</f>
        <v>2.789795372905024E-3</v>
      </c>
      <c r="BA72" s="18" cm="1">
        <f t="array" ref="BA72">(1+W72)*(1+INDEX(fx_rets,$AE72,INDEX(fx_ix,1,BA$3)))-1</f>
        <v>2.4755227109756639E-2</v>
      </c>
      <c r="BB72" s="18" cm="1">
        <f t="array" ref="BB72">(1+X72)*(1+INDEX(fx_rets,$AE72,INDEX(fx_ix,1,BB$3)))-1</f>
        <v>3.495300483609376E-2</v>
      </c>
      <c r="BC72" s="18" cm="1">
        <f t="array" ref="BC72">(1+Y72)*(1+INDEX(fx_rets,$AE72,INDEX(fx_ix,1,BC$3)))-1</f>
        <v>3.8547773162378451E-3</v>
      </c>
      <c r="BD72" s="19">
        <v>67</v>
      </c>
      <c r="BE72" s="16">
        <f t="shared" si="32"/>
        <v>0</v>
      </c>
      <c r="BF72" s="19">
        <v>67</v>
      </c>
      <c r="BG72" s="18">
        <f t="shared" si="33"/>
        <v>2.7100390242549288E-3</v>
      </c>
      <c r="BH72" s="18">
        <f t="shared" si="34"/>
        <v>4.1272442815143418E-3</v>
      </c>
      <c r="BI72" s="18">
        <f t="shared" si="35"/>
        <v>8.4837197178813106E-3</v>
      </c>
      <c r="BJ72" s="18">
        <f t="shared" si="36"/>
        <v>4.6057581783491841E-3</v>
      </c>
      <c r="BK72" s="18">
        <f t="shared" si="37"/>
        <v>8.7585067482609524E-3</v>
      </c>
      <c r="BL72" s="18">
        <f t="shared" si="38"/>
        <v>2.4676730895198951E-2</v>
      </c>
      <c r="BM72" s="18">
        <f t="shared" si="39"/>
        <v>2.5854836077728871E-2</v>
      </c>
      <c r="BN72" s="18">
        <f t="shared" si="40"/>
        <v>2.6626224115405606E-2</v>
      </c>
      <c r="BO72" s="18">
        <f t="shared" si="41"/>
        <v>3.5250658456939865E-2</v>
      </c>
      <c r="BP72" s="18">
        <f t="shared" si="42"/>
        <v>3.8252223293084864E-2</v>
      </c>
      <c r="BQ72" s="18">
        <f t="shared" si="43"/>
        <v>4.1109820086729476E-2</v>
      </c>
      <c r="BR72" s="18">
        <f t="shared" si="44"/>
        <v>3.8985190920291624E-2</v>
      </c>
      <c r="BS72" s="18">
        <f t="shared" si="45"/>
        <v>4.3047994551698165E-2</v>
      </c>
      <c r="BT72" s="18">
        <f t="shared" si="46"/>
        <v>3.2484280993632098E-3</v>
      </c>
      <c r="BU72" s="18">
        <f t="shared" si="47"/>
        <v>4.5426807191739638E-3</v>
      </c>
      <c r="BV72" s="18">
        <f t="shared" si="48"/>
        <v>6.9476615234813632E-3</v>
      </c>
      <c r="BW72" s="18">
        <f t="shared" si="49"/>
        <v>3.3926263144035129E-3</v>
      </c>
      <c r="BX72" s="18">
        <f t="shared" si="50"/>
        <v>3.911350021258686E-2</v>
      </c>
      <c r="BY72" s="18">
        <f t="shared" si="51"/>
        <v>1.6786471711837558E-2</v>
      </c>
      <c r="BZ72" s="18">
        <f t="shared" si="52"/>
        <v>1.1646296616115048E-2</v>
      </c>
      <c r="CA72" s="18">
        <f t="shared" si="53"/>
        <v>2.789795372905024E-3</v>
      </c>
      <c r="CB72" s="18">
        <f t="shared" si="54"/>
        <v>2.4755227109756639E-2</v>
      </c>
      <c r="CC72" s="18">
        <f t="shared" si="55"/>
        <v>3.495300483609376E-2</v>
      </c>
      <c r="CD72" s="18">
        <f t="shared" si="56"/>
        <v>3.8547773162378451E-3</v>
      </c>
      <c r="CE72" s="19">
        <v>67</v>
      </c>
      <c r="CF72" s="18">
        <f t="shared" si="31"/>
        <v>4.1272442815143418E-3</v>
      </c>
      <c r="CG72" s="18">
        <f t="shared" si="31"/>
        <v>4.1272442815143418E-3</v>
      </c>
      <c r="CH72" s="18">
        <f t="shared" si="31"/>
        <v>4.1272442815143418E-3</v>
      </c>
      <c r="CI72" s="18">
        <f t="shared" si="31"/>
        <v>0</v>
      </c>
      <c r="CJ72" s="18">
        <f t="shared" si="31"/>
        <v>0</v>
      </c>
      <c r="CK72" s="24">
        <f t="shared" si="31"/>
        <v>4.1272442815143418E-3</v>
      </c>
      <c r="CL72" s="24">
        <f t="shared" si="31"/>
        <v>0</v>
      </c>
    </row>
    <row r="73" spans="1:90" x14ac:dyDescent="0.2">
      <c r="A73" s="19">
        <v>68</v>
      </c>
      <c r="B73" s="16" cm="1">
        <f t="array" ref="B73">INDEX(asset_mu,1,B$3)+INDEX(asset_rets_norm,$A73,B$3)</f>
        <v>2.4373780132219856E-3</v>
      </c>
      <c r="C73" s="16" cm="1">
        <f t="array" ref="C73">INDEX(asset_mu,1,C$3)+INDEX(asset_rets_norm,$A73,C$3)</f>
        <v>3.8982324686225268E-3</v>
      </c>
      <c r="D73" s="16" cm="1">
        <f t="array" ref="D73">INDEX(asset_mu,1,D$3)+INDEX(asset_rets_norm,$A73,D$3)</f>
        <v>6.6532816186803106E-3</v>
      </c>
      <c r="E73" s="16" cm="1">
        <f t="array" ref="E73">INDEX(asset_mu,1,E$3)+INDEX(asset_rets_norm,$A73,E$3)</f>
        <v>4.7894122087577887E-3</v>
      </c>
      <c r="F73" s="16" cm="1">
        <f t="array" ref="F73">INDEX(asset_mu,1,F$3)+INDEX(asset_rets_norm,$A73,F$3)</f>
        <v>8.1297876570105166E-3</v>
      </c>
      <c r="G73" s="16" cm="1">
        <f t="array" ref="G73">INDEX(asset_mu,1,G$3)+INDEX(asset_rets_norm,$A73,G$3)</f>
        <v>1.3315499933237692E-3</v>
      </c>
      <c r="H73" s="16" cm="1">
        <f t="array" ref="H73">INDEX(asset_mu,1,H$3)+INDEX(asset_rets_norm,$A73,H$3)</f>
        <v>2.2711915339770554E-3</v>
      </c>
      <c r="I73" s="16" cm="1">
        <f t="array" ref="I73">INDEX(asset_mu,1,I$3)+INDEX(asset_rets_norm,$A73,I$3)</f>
        <v>4.3174246927310412E-3</v>
      </c>
      <c r="J73" s="16" cm="1">
        <f t="array" ref="J73">INDEX(asset_mu,1,J$3)+INDEX(asset_rets_norm,$A73,J$3)</f>
        <v>2.0255337710581842E-3</v>
      </c>
      <c r="K73" s="16" cm="1">
        <f t="array" ref="K73">INDEX(asset_mu,1,K$3)+INDEX(asset_rets_norm,$A73,K$3)</f>
        <v>3.8786505990154032E-3</v>
      </c>
      <c r="L73" s="16" cm="1">
        <f t="array" ref="L73">INDEX(asset_mu,1,L$3)+INDEX(asset_rets_norm,$A73,L$3)</f>
        <v>7.0715087223805918E-3</v>
      </c>
      <c r="M73" s="16" cm="1">
        <f t="array" ref="M73">INDEX(asset_mu,1,M$3)+INDEX(asset_rets_norm,$A73,M$3)</f>
        <v>5.5090336160610763E-3</v>
      </c>
      <c r="N73" s="16" cm="1">
        <f t="array" ref="N73">INDEX(asset_mu,1,N$3)+INDEX(asset_rets_norm,$A73,N$3)</f>
        <v>1.1329599508636551E-2</v>
      </c>
      <c r="O73" s="16" cm="1">
        <f t="array" ref="O73">INDEX(asset_mu,1,O$3)+INDEX(asset_rets_norm,$A73,O$3)</f>
        <v>9.4312216844307678E-4</v>
      </c>
      <c r="P73" s="16" cm="1">
        <f t="array" ref="P73">INDEX(asset_mu,1,P$3)+INDEX(asset_rets_norm,$A73,P$3)</f>
        <v>1.022811353850782E-3</v>
      </c>
      <c r="Q73" s="16" cm="1">
        <f t="array" ref="Q73">INDEX(asset_mu,1,Q$3)+INDEX(asset_rets_norm,$A73,Q$3)</f>
        <v>1.1145250506579662E-3</v>
      </c>
      <c r="R73" s="16" cm="1">
        <f t="array" ref="R73">INDEX(asset_mu,1,R$3)+INDEX(asset_rets_norm,$A73,R$3)</f>
        <v>6.7991800994412366E-3</v>
      </c>
      <c r="S73" s="16" cm="1">
        <f t="array" ref="S73">INDEX(asset_mu,1,S$3)+INDEX(asset_rets_norm,$A73,S$3)</f>
        <v>-2.6565777596111451E-3</v>
      </c>
      <c r="T73" s="16" cm="1">
        <f t="array" ref="T73">INDEX(asset_mu,1,T$3)+INDEX(asset_rets_norm,$A73,T$3)</f>
        <v>4.4904802991137138E-2</v>
      </c>
      <c r="U73" s="16" cm="1">
        <f t="array" ref="U73">INDEX(asset_mu,1,U$3)+INDEX(asset_rets_norm,$A73,U$3)</f>
        <v>1.7350678691185797E-2</v>
      </c>
      <c r="V73" s="16" cm="1">
        <f t="array" ref="V73">INDEX(asset_mu,1,V$3)+INDEX(asset_rets_norm,$A73,V$3)</f>
        <v>2.7999787062383233E-3</v>
      </c>
      <c r="W73" s="16" cm="1">
        <f t="array" ref="W73">INDEX(asset_mu,1,W$3)+INDEX(asset_rets_norm,$A73,W$3)</f>
        <v>1.4039231941196544E-3</v>
      </c>
      <c r="X73" s="16" cm="1">
        <f t="array" ref="X73">INDEX(asset_mu,1,X$3)+INDEX(asset_rets_norm,$A73,X$3)</f>
        <v>2.2937101772305974E-3</v>
      </c>
      <c r="Y73" s="16" cm="1">
        <f t="array" ref="Y73">INDEX(asset_mu,1,Y$3)+INDEX(asset_rets_norm,$A73,Y$3)</f>
        <v>1.0950188861378663E-3</v>
      </c>
      <c r="Z73" s="19">
        <v>68</v>
      </c>
      <c r="AA73" s="16" cm="1">
        <f t="array" ref="AA73">INDEX(fx_mu,1,AA$3)+INDEX(fx_rets_norm,$A73,AA$3)</f>
        <v>0</v>
      </c>
      <c r="AB73" s="16" cm="1">
        <f t="array" ref="AB73">INDEX(fx_mu,1,AB$3)+INDEX(fx_rets_norm,$A73,AB$3)</f>
        <v>3.2627129621475522E-2</v>
      </c>
      <c r="AC73" s="16" cm="1">
        <f t="array" ref="AC73">INDEX(fx_mu,1,AC$3)+INDEX(fx_rets_norm,$A73,AC$3)</f>
        <v>-4.0077054709322796E-3</v>
      </c>
      <c r="AD73" s="16" cm="1">
        <f t="array" ref="AD73">INDEX(fx_mu,1,AD$3)+INDEX(fx_rets_norm,$A73,AD$3)</f>
        <v>1.001537063261658E-2</v>
      </c>
      <c r="AE73" s="19">
        <v>68</v>
      </c>
      <c r="AF73" s="18" cm="1">
        <f t="array" ref="AF73">(1+B73)*(1+INDEX(fx_rets,$AE73,INDEX(fx_ix,1,AF$3)))-1</f>
        <v>2.4373780132220801E-3</v>
      </c>
      <c r="AG73" s="18" cm="1">
        <f t="array" ref="AG73">(1+C73)*(1+INDEX(fx_rets,$AE73,INDEX(fx_ix,1,AG$3)))-1</f>
        <v>3.8982324686225311E-3</v>
      </c>
      <c r="AH73" s="18" cm="1">
        <f t="array" ref="AH73">(1+D73)*(1+INDEX(fx_rets,$AE73,INDEX(fx_ix,1,AH$3)))-1</f>
        <v>6.6532816186803956E-3</v>
      </c>
      <c r="AI73" s="18" cm="1">
        <f t="array" ref="AI73">(1+E73)*(1+INDEX(fx_rets,$AE73,INDEX(fx_ix,1,AI$3)))-1</f>
        <v>4.7894122087577262E-3</v>
      </c>
      <c r="AJ73" s="18" cm="1">
        <f t="array" ref="AJ73">(1+F73)*(1+INDEX(fx_rets,$AE73,INDEX(fx_ix,1,AJ$3)))-1</f>
        <v>8.1297876570105565E-3</v>
      </c>
      <c r="AK73" s="18" cm="1">
        <f t="array" ref="AK73">(1+G73)*(1+INDEX(fx_rets,$AE73,INDEX(fx_ix,1,AK$3)))-1</f>
        <v>3.4002124269028933E-2</v>
      </c>
      <c r="AL73" s="18" cm="1">
        <f t="array" ref="AL73">(1+H73)*(1+INDEX(fx_rets,$AE73,INDEX(fx_ix,1,AL$3)))-1</f>
        <v>3.4972423616026926E-2</v>
      </c>
      <c r="AM73" s="18" cm="1">
        <f t="array" ref="AM73">(1+I73)*(1+INDEX(fx_rets,$AE73,INDEX(fx_ix,1,AM$3)))-1</f>
        <v>3.7085419489287341E-2</v>
      </c>
      <c r="AN73" s="18" cm="1">
        <f t="array" ref="AN73">(1+J73)*(1+INDEX(fx_rets,$AE73,INDEX(fx_ix,1,AN$3)))-1</f>
        <v>-1.9902894426500062E-3</v>
      </c>
      <c r="AO73" s="18" cm="1">
        <f t="array" ref="AO73">(1+K73)*(1+INDEX(fx_rets,$AE73,INDEX(fx_ix,1,AO$3)))-1</f>
        <v>-1.4459936114241678E-4</v>
      </c>
      <c r="AP73" s="18" cm="1">
        <f t="array" ref="AP73">(1+L73)*(1+INDEX(fx_rets,$AE73,INDEX(fx_ix,1,AP$3)))-1</f>
        <v>3.035462727253746E-3</v>
      </c>
      <c r="AQ73" s="18" cm="1">
        <f t="array" ref="AQ73">(1+M73)*(1+INDEX(fx_rets,$AE73,INDEX(fx_ix,1,AQ$3)))-1</f>
        <v>1.4792495609661227E-3</v>
      </c>
      <c r="AR73" s="18" cm="1">
        <f t="array" ref="AR73">(1+N73)*(1+INDEX(fx_rets,$AE73,INDEX(fx_ix,1,AR$3)))-1</f>
        <v>7.2764883397700153E-3</v>
      </c>
      <c r="AS73" s="18" cm="1">
        <f t="array" ref="AS73">(1+O73)*(1+INDEX(fx_rets,$AE73,INDEX(fx_ix,1,AS$3)))-1</f>
        <v>1.0967938519128362E-2</v>
      </c>
      <c r="AT73" s="18" cm="1">
        <f t="array" ref="AT73">(1+P73)*(1+INDEX(fx_rets,$AE73,INDEX(fx_ix,1,AT$3)))-1</f>
        <v>1.1048425821263308E-2</v>
      </c>
      <c r="AU73" s="18" cm="1">
        <f t="array" ref="AU73">(1+Q73)*(1+INDEX(fx_rets,$AE73,INDEX(fx_ix,1,AU$3)))-1</f>
        <v>1.1141058064735976E-2</v>
      </c>
      <c r="AV73" s="18" cm="1">
        <f t="array" ref="AV73">(1+R73)*(1+INDEX(fx_rets,$AE73,INDEX(fx_ix,1,AV$3)))-1</f>
        <v>6.7991800994411378E-3</v>
      </c>
      <c r="AW73" s="18" cm="1">
        <f t="array" ref="AW73">(1+S73)*(1+INDEX(fx_rets,$AE73,INDEX(fx_ix,1,AW$3)))-1</f>
        <v>2.9883875354951961E-2</v>
      </c>
      <c r="AX73" s="18" cm="1">
        <f t="array" ref="AX73">(1+T73)*(1+INDEX(fx_rets,$AE73,INDEX(fx_ix,1,AX$3)))-1</f>
        <v>4.0717132295586156E-2</v>
      </c>
      <c r="AY73" s="18" cm="1">
        <f t="array" ref="AY73">(1+U73)*(1+INDEX(fx_rets,$AE73,INDEX(fx_ix,1,AY$3)))-1</f>
        <v>2.7539822801622149E-2</v>
      </c>
      <c r="AZ73" s="18" cm="1">
        <f t="array" ref="AZ73">(1+V73)*(1+INDEX(fx_rets,$AE73,INDEX(fx_ix,1,AZ$3)))-1</f>
        <v>2.7999787062382708E-3</v>
      </c>
      <c r="BA73" s="18" cm="1">
        <f t="array" ref="BA73">(1+W73)*(1+INDEX(fx_rets,$AE73,INDEX(fx_ix,1,BA$3)))-1</f>
        <v>3.4076858799628296E-2</v>
      </c>
      <c r="BB73" s="18" cm="1">
        <f t="array" ref="BB73">(1+X73)*(1+INDEX(fx_rets,$AE73,INDEX(fx_ix,1,BB$3)))-1</f>
        <v>-1.7231878085276486E-3</v>
      </c>
      <c r="BC73" s="18" cm="1">
        <f t="array" ref="BC73">(1+Y73)*(1+INDEX(fx_rets,$AE73,INDEX(fx_ix,1,BC$3)))-1</f>
        <v>1.1121356538748683E-2</v>
      </c>
      <c r="BD73" s="19">
        <v>68</v>
      </c>
      <c r="BE73" s="16">
        <f t="shared" si="32"/>
        <v>0</v>
      </c>
      <c r="BF73" s="19">
        <v>68</v>
      </c>
      <c r="BG73" s="18">
        <f t="shared" si="33"/>
        <v>2.4373780132220801E-3</v>
      </c>
      <c r="BH73" s="18">
        <f t="shared" si="34"/>
        <v>3.8982324686225311E-3</v>
      </c>
      <c r="BI73" s="18">
        <f t="shared" si="35"/>
        <v>6.6532816186803956E-3</v>
      </c>
      <c r="BJ73" s="18">
        <f t="shared" si="36"/>
        <v>4.7894122087577262E-3</v>
      </c>
      <c r="BK73" s="18">
        <f t="shared" si="37"/>
        <v>8.1297876570105565E-3</v>
      </c>
      <c r="BL73" s="18">
        <f t="shared" si="38"/>
        <v>3.4002124269028933E-2</v>
      </c>
      <c r="BM73" s="18">
        <f t="shared" si="39"/>
        <v>3.4972423616026926E-2</v>
      </c>
      <c r="BN73" s="18">
        <f t="shared" si="40"/>
        <v>3.7085419489287341E-2</v>
      </c>
      <c r="BO73" s="18">
        <f t="shared" si="41"/>
        <v>-1.9902894426500062E-3</v>
      </c>
      <c r="BP73" s="18">
        <f t="shared" si="42"/>
        <v>-1.4459936114241678E-4</v>
      </c>
      <c r="BQ73" s="18">
        <f t="shared" si="43"/>
        <v>3.035462727253746E-3</v>
      </c>
      <c r="BR73" s="18">
        <f t="shared" si="44"/>
        <v>1.4792495609661227E-3</v>
      </c>
      <c r="BS73" s="18">
        <f t="shared" si="45"/>
        <v>7.2764883397700153E-3</v>
      </c>
      <c r="BT73" s="18">
        <f t="shared" si="46"/>
        <v>1.0967938519128362E-2</v>
      </c>
      <c r="BU73" s="18">
        <f t="shared" si="47"/>
        <v>1.1048425821263308E-2</v>
      </c>
      <c r="BV73" s="18">
        <f t="shared" si="48"/>
        <v>1.1141058064735976E-2</v>
      </c>
      <c r="BW73" s="18">
        <f t="shared" si="49"/>
        <v>6.7991800994411378E-3</v>
      </c>
      <c r="BX73" s="18">
        <f t="shared" si="50"/>
        <v>2.9883875354951961E-2</v>
      </c>
      <c r="BY73" s="18">
        <f t="shared" si="51"/>
        <v>4.0717132295586156E-2</v>
      </c>
      <c r="BZ73" s="18">
        <f t="shared" si="52"/>
        <v>2.7539822801622149E-2</v>
      </c>
      <c r="CA73" s="18">
        <f t="shared" si="53"/>
        <v>2.7999787062382708E-3</v>
      </c>
      <c r="CB73" s="18">
        <f t="shared" si="54"/>
        <v>3.4076858799628296E-2</v>
      </c>
      <c r="CC73" s="18">
        <f t="shared" si="55"/>
        <v>-1.7231878085276486E-3</v>
      </c>
      <c r="CD73" s="18">
        <f t="shared" si="56"/>
        <v>1.1121356538748683E-2</v>
      </c>
      <c r="CE73" s="19">
        <v>68</v>
      </c>
      <c r="CF73" s="18">
        <f t="shared" si="31"/>
        <v>3.8982324686225311E-3</v>
      </c>
      <c r="CG73" s="18">
        <f t="shared" si="31"/>
        <v>3.8982324686225311E-3</v>
      </c>
      <c r="CH73" s="18">
        <f t="shared" si="31"/>
        <v>3.8982324686225311E-3</v>
      </c>
      <c r="CI73" s="18">
        <f t="shared" si="31"/>
        <v>0</v>
      </c>
      <c r="CJ73" s="18">
        <f t="shared" si="31"/>
        <v>0</v>
      </c>
      <c r="CK73" s="24">
        <f t="shared" si="31"/>
        <v>3.8982324686225311E-3</v>
      </c>
      <c r="CL73" s="24">
        <f t="shared" si="31"/>
        <v>0</v>
      </c>
    </row>
    <row r="74" spans="1:90" x14ac:dyDescent="0.2">
      <c r="A74" s="19">
        <v>69</v>
      </c>
      <c r="B74" s="16" cm="1">
        <f t="array" ref="B74">INDEX(asset_mu,1,B$3)+INDEX(asset_rets_norm,$A74,B$3)</f>
        <v>2.7675609863756665E-3</v>
      </c>
      <c r="C74" s="16" cm="1">
        <f t="array" ref="C74">INDEX(asset_mu,1,C$3)+INDEX(asset_rets_norm,$A74,C$3)</f>
        <v>1.9392985201390723E-3</v>
      </c>
      <c r="D74" s="16" cm="1">
        <f t="array" ref="D74">INDEX(asset_mu,1,D$3)+INDEX(asset_rets_norm,$A74,D$3)</f>
        <v>5.2415026520216549E-4</v>
      </c>
      <c r="E74" s="16" cm="1">
        <f t="array" ref="E74">INDEX(asset_mu,1,E$3)+INDEX(asset_rets_norm,$A74,E$3)</f>
        <v>2.7556487395504273E-3</v>
      </c>
      <c r="F74" s="16" cm="1">
        <f t="array" ref="F74">INDEX(asset_mu,1,F$3)+INDEX(asset_rets_norm,$A74,F$3)</f>
        <v>1.2499078095175747E-3</v>
      </c>
      <c r="G74" s="16" cm="1">
        <f t="array" ref="G74">INDEX(asset_mu,1,G$3)+INDEX(asset_rets_norm,$A74,G$3)</f>
        <v>9.5295208228176904E-4</v>
      </c>
      <c r="H74" s="16" cm="1">
        <f t="array" ref="H74">INDEX(asset_mu,1,H$3)+INDEX(asset_rets_norm,$A74,H$3)</f>
        <v>-3.7627618746114604E-4</v>
      </c>
      <c r="I74" s="16" cm="1">
        <f t="array" ref="I74">INDEX(asset_mu,1,I$3)+INDEX(asset_rets_norm,$A74,I$3)</f>
        <v>-4.8089340773295863E-3</v>
      </c>
      <c r="J74" s="16" cm="1">
        <f t="array" ref="J74">INDEX(asset_mu,1,J$3)+INDEX(asset_rets_norm,$A74,J$3)</f>
        <v>1.5900158803208151E-3</v>
      </c>
      <c r="K74" s="16" cm="1">
        <f t="array" ref="K74">INDEX(asset_mu,1,K$3)+INDEX(asset_rets_norm,$A74,K$3)</f>
        <v>1.4795100183120826E-4</v>
      </c>
      <c r="L74" s="16" cm="1">
        <f t="array" ref="L74">INDEX(asset_mu,1,L$3)+INDEX(asset_rets_norm,$A74,L$3)</f>
        <v>-2.1551016897442109E-3</v>
      </c>
      <c r="M74" s="16" cm="1">
        <f t="array" ref="M74">INDEX(asset_mu,1,M$3)+INDEX(asset_rets_norm,$A74,M$3)</f>
        <v>1.2745088129776814E-3</v>
      </c>
      <c r="N74" s="16" cm="1">
        <f t="array" ref="N74">INDEX(asset_mu,1,N$3)+INDEX(asset_rets_norm,$A74,N$3)</f>
        <v>-2.1849060742584227E-4</v>
      </c>
      <c r="O74" s="16" cm="1">
        <f t="array" ref="O74">INDEX(asset_mu,1,O$3)+INDEX(asset_rets_norm,$A74,O$3)</f>
        <v>7.788041984011717E-4</v>
      </c>
      <c r="P74" s="16" cm="1">
        <f t="array" ref="P74">INDEX(asset_mu,1,P$3)+INDEX(asset_rets_norm,$A74,P$3)</f>
        <v>9.6014559126316053E-4</v>
      </c>
      <c r="Q74" s="16" cm="1">
        <f t="array" ref="Q74">INDEX(asset_mu,1,Q$3)+INDEX(asset_rets_norm,$A74,Q$3)</f>
        <v>1.0415120565455238E-3</v>
      </c>
      <c r="R74" s="16" cm="1">
        <f t="array" ref="R74">INDEX(asset_mu,1,R$3)+INDEX(asset_rets_norm,$A74,R$3)</f>
        <v>-7.1015889036830752E-4</v>
      </c>
      <c r="S74" s="16" cm="1">
        <f t="array" ref="S74">INDEX(asset_mu,1,S$3)+INDEX(asset_rets_norm,$A74,S$3)</f>
        <v>-3.2960219890144082E-2</v>
      </c>
      <c r="T74" s="16" cm="1">
        <f t="array" ref="T74">INDEX(asset_mu,1,T$3)+INDEX(asset_rets_norm,$A74,T$3)</f>
        <v>-2.6518834265369995E-2</v>
      </c>
      <c r="U74" s="16" cm="1">
        <f t="array" ref="U74">INDEX(asset_mu,1,U$3)+INDEX(asset_rets_norm,$A74,U$3)</f>
        <v>1.3193089779076307E-2</v>
      </c>
      <c r="V74" s="16" cm="1">
        <f t="array" ref="V74">INDEX(asset_mu,1,V$3)+INDEX(asset_rets_norm,$A74,V$3)</f>
        <v>2.8544203729049897E-3</v>
      </c>
      <c r="W74" s="16" cm="1">
        <f t="array" ref="W74">INDEX(asset_mu,1,W$3)+INDEX(asset_rets_norm,$A74,W$3)</f>
        <v>1.2535898607863212E-3</v>
      </c>
      <c r="X74" s="16" cm="1">
        <f t="array" ref="X74">INDEX(asset_mu,1,X$3)+INDEX(asset_rets_norm,$A74,X$3)</f>
        <v>2.2014601772305975E-3</v>
      </c>
      <c r="Y74" s="16" cm="1">
        <f t="array" ref="Y74">INDEX(asset_mu,1,Y$3)+INDEX(asset_rets_norm,$A74,Y$3)</f>
        <v>9.0401888613786646E-4</v>
      </c>
      <c r="Z74" s="19">
        <v>69</v>
      </c>
      <c r="AA74" s="16" cm="1">
        <f t="array" ref="AA74">INDEX(fx_mu,1,AA$3)+INDEX(fx_rets_norm,$A74,AA$3)</f>
        <v>0</v>
      </c>
      <c r="AB74" s="16" cm="1">
        <f t="array" ref="AB74">INDEX(fx_mu,1,AB$3)+INDEX(fx_rets_norm,$A74,AB$3)</f>
        <v>1.6920353202559916E-2</v>
      </c>
      <c r="AC74" s="16" cm="1">
        <f t="array" ref="AC74">INDEX(fx_mu,1,AC$3)+INDEX(fx_rets_norm,$A74,AC$3)</f>
        <v>1.1183662241767187E-2</v>
      </c>
      <c r="AD74" s="16" cm="1">
        <f t="array" ref="AD74">INDEX(fx_mu,1,AD$3)+INDEX(fx_rets_norm,$A74,AD$3)</f>
        <v>-1.0718846375798244E-2</v>
      </c>
      <c r="AE74" s="19">
        <v>69</v>
      </c>
      <c r="AF74" s="18" cm="1">
        <f t="array" ref="AF74">(1+B74)*(1+INDEX(fx_rets,$AE74,INDEX(fx_ix,1,AF$3)))-1</f>
        <v>2.7675609863757611E-3</v>
      </c>
      <c r="AG74" s="18" cm="1">
        <f t="array" ref="AG74">(1+C74)*(1+INDEX(fx_rets,$AE74,INDEX(fx_ix,1,AG$3)))-1</f>
        <v>1.9392985201389656E-3</v>
      </c>
      <c r="AH74" s="18" cm="1">
        <f t="array" ref="AH74">(1+D74)*(1+INDEX(fx_rets,$AE74,INDEX(fx_ix,1,AH$3)))-1</f>
        <v>5.2415026520225005E-4</v>
      </c>
      <c r="AI74" s="18" cm="1">
        <f t="array" ref="AI74">(1+E74)*(1+INDEX(fx_rets,$AE74,INDEX(fx_ix,1,AI$3)))-1</f>
        <v>2.7556487395503648E-3</v>
      </c>
      <c r="AJ74" s="18" cm="1">
        <f t="array" ref="AJ74">(1+F74)*(1+INDEX(fx_rets,$AE74,INDEX(fx_ix,1,AJ$3)))-1</f>
        <v>1.2499078095176142E-3</v>
      </c>
      <c r="AK74" s="18" cm="1">
        <f t="array" ref="AK74">(1+G74)*(1+INDEX(fx_rets,$AE74,INDEX(fx_ix,1,AK$3)))-1</f>
        <v>1.7889429570659088E-2</v>
      </c>
      <c r="AL74" s="18" cm="1">
        <f t="array" ref="AL74">(1+H74)*(1+INDEX(fx_rets,$AE74,INDEX(fx_ix,1,AL$3)))-1</f>
        <v>1.6537710289105112E-2</v>
      </c>
      <c r="AM74" s="18" cm="1">
        <f t="array" ref="AM74">(1+I74)*(1+INDEX(fx_rets,$AE74,INDEX(fx_ix,1,AM$3)))-1</f>
        <v>1.2030050262114012E-2</v>
      </c>
      <c r="AN74" s="18" cm="1">
        <f t="array" ref="AN74">(1+J74)*(1+INDEX(fx_rets,$AE74,INDEX(fx_ix,1,AN$3)))-1</f>
        <v>1.2791460322652437E-2</v>
      </c>
      <c r="AO74" s="18" cm="1">
        <f t="array" ref="AO74">(1+K74)*(1+INDEX(fx_rets,$AE74,INDEX(fx_ix,1,AO$3)))-1</f>
        <v>1.1333267877631226E-2</v>
      </c>
      <c r="AP74" s="18" cm="1">
        <f t="array" ref="AP74">(1+L74)*(1+INDEX(fx_rets,$AE74,INDEX(fx_ix,1,AP$3)))-1</f>
        <v>9.0044586226281087E-3</v>
      </c>
      <c r="AQ74" s="18" cm="1">
        <f t="array" ref="AQ74">(1+M74)*(1+INDEX(fx_rets,$AE74,INDEX(fx_ix,1,AQ$3)))-1</f>
        <v>1.2472424730833431E-2</v>
      </c>
      <c r="AR74" s="18" cm="1">
        <f t="array" ref="AR74">(1+N74)*(1+INDEX(fx_rets,$AE74,INDEX(fx_ix,1,AR$3)))-1</f>
        <v>1.0962728109184861E-2</v>
      </c>
      <c r="AS74" s="18" cm="1">
        <f t="array" ref="AS74">(1+O74)*(1+INDEX(fx_rets,$AE74,INDEX(fx_ix,1,AS$3)))-1</f>
        <v>-9.9483900599565134E-3</v>
      </c>
      <c r="AT74" s="18" cm="1">
        <f t="array" ref="AT74">(1+P74)*(1+INDEX(fx_rets,$AE74,INDEX(fx_ix,1,AT$3)))-1</f>
        <v>-9.7689924376263004E-3</v>
      </c>
      <c r="AU74" s="18" cm="1">
        <f t="array" ref="AU74">(1+Q74)*(1+INDEX(fx_rets,$AE74,INDEX(fx_ix,1,AU$3)))-1</f>
        <v>-9.6884981269854675E-3</v>
      </c>
      <c r="AV74" s="18" cm="1">
        <f t="array" ref="AV74">(1+R74)*(1+INDEX(fx_rets,$AE74,INDEX(fx_ix,1,AV$3)))-1</f>
        <v>-7.1015889036829538E-4</v>
      </c>
      <c r="AW74" s="18" cm="1">
        <f t="array" ref="AW74">(1+S74)*(1+INDEX(fx_rets,$AE74,INDEX(fx_ix,1,AW$3)))-1</f>
        <v>-1.6597565249759416E-2</v>
      </c>
      <c r="AX74" s="18" cm="1">
        <f t="array" ref="AX74">(1+T74)*(1+INDEX(fx_rets,$AE74,INDEX(fx_ix,1,AX$3)))-1</f>
        <v>-1.5631749709072107E-2</v>
      </c>
      <c r="AY74" s="18" cm="1">
        <f t="array" ref="AY74">(1+U74)*(1+INDEX(fx_rets,$AE74,INDEX(fx_ix,1,AY$3)))-1</f>
        <v>2.3328287007140514E-3</v>
      </c>
      <c r="AZ74" s="18" cm="1">
        <f t="array" ref="AZ74">(1+V74)*(1+INDEX(fx_rets,$AE74,INDEX(fx_ix,1,AZ$3)))-1</f>
        <v>2.8544203729050643E-3</v>
      </c>
      <c r="BA74" s="18" cm="1">
        <f t="array" ref="BA74">(1+W74)*(1+INDEX(fx_rets,$AE74,INDEX(fx_ix,1,BA$3)))-1</f>
        <v>1.8195154246561929E-2</v>
      </c>
      <c r="BB74" s="18" cm="1">
        <f t="array" ref="BB74">(1+X74)*(1+INDEX(fx_rets,$AE74,INDEX(fx_ix,1,BB$3)))-1</f>
        <v>1.3409742806058667E-2</v>
      </c>
      <c r="BC74" s="18" cm="1">
        <f t="array" ref="BC74">(1+Y74)*(1+INDEX(fx_rets,$AE74,INDEX(fx_ix,1,BC$3)))-1</f>
        <v>-9.8245175292217546E-3</v>
      </c>
      <c r="BD74" s="19">
        <v>69</v>
      </c>
      <c r="BE74" s="16">
        <f t="shared" si="32"/>
        <v>0</v>
      </c>
      <c r="BF74" s="19">
        <v>69</v>
      </c>
      <c r="BG74" s="18">
        <f t="shared" si="33"/>
        <v>2.7675609863757611E-3</v>
      </c>
      <c r="BH74" s="18">
        <f t="shared" si="34"/>
        <v>1.9392985201389656E-3</v>
      </c>
      <c r="BI74" s="18">
        <f t="shared" si="35"/>
        <v>5.2415026520225005E-4</v>
      </c>
      <c r="BJ74" s="18">
        <f t="shared" si="36"/>
        <v>2.7556487395503648E-3</v>
      </c>
      <c r="BK74" s="18">
        <f t="shared" si="37"/>
        <v>1.2499078095176142E-3</v>
      </c>
      <c r="BL74" s="18">
        <f t="shared" si="38"/>
        <v>1.7889429570659088E-2</v>
      </c>
      <c r="BM74" s="18">
        <f t="shared" si="39"/>
        <v>1.6537710289105112E-2</v>
      </c>
      <c r="BN74" s="18">
        <f t="shared" si="40"/>
        <v>1.2030050262114012E-2</v>
      </c>
      <c r="BO74" s="18">
        <f t="shared" si="41"/>
        <v>1.2791460322652437E-2</v>
      </c>
      <c r="BP74" s="18">
        <f t="shared" si="42"/>
        <v>1.1333267877631226E-2</v>
      </c>
      <c r="BQ74" s="18">
        <f t="shared" si="43"/>
        <v>9.0044586226281087E-3</v>
      </c>
      <c r="BR74" s="18">
        <f t="shared" si="44"/>
        <v>1.2472424730833431E-2</v>
      </c>
      <c r="BS74" s="18">
        <f t="shared" si="45"/>
        <v>1.0962728109184861E-2</v>
      </c>
      <c r="BT74" s="18">
        <f t="shared" si="46"/>
        <v>-9.9483900599565134E-3</v>
      </c>
      <c r="BU74" s="18">
        <f t="shared" si="47"/>
        <v>-9.7689924376263004E-3</v>
      </c>
      <c r="BV74" s="18">
        <f t="shared" si="48"/>
        <v>-9.6884981269854675E-3</v>
      </c>
      <c r="BW74" s="18">
        <f t="shared" si="49"/>
        <v>-7.1015889036829538E-4</v>
      </c>
      <c r="BX74" s="18">
        <f t="shared" si="50"/>
        <v>-1.6597565249759416E-2</v>
      </c>
      <c r="BY74" s="18">
        <f t="shared" si="51"/>
        <v>-1.5631749709072107E-2</v>
      </c>
      <c r="BZ74" s="18">
        <f t="shared" si="52"/>
        <v>2.3328287007140514E-3</v>
      </c>
      <c r="CA74" s="18">
        <f t="shared" si="53"/>
        <v>2.8544203729050643E-3</v>
      </c>
      <c r="CB74" s="18">
        <f t="shared" si="54"/>
        <v>1.8195154246561929E-2</v>
      </c>
      <c r="CC74" s="18">
        <f t="shared" si="55"/>
        <v>1.3409742806058667E-2</v>
      </c>
      <c r="CD74" s="18">
        <f t="shared" si="56"/>
        <v>-9.8245175292217546E-3</v>
      </c>
      <c r="CE74" s="19">
        <v>69</v>
      </c>
      <c r="CF74" s="18">
        <f t="shared" si="31"/>
        <v>1.9392985201389656E-3</v>
      </c>
      <c r="CG74" s="18">
        <f t="shared" si="31"/>
        <v>1.9392985201389656E-3</v>
      </c>
      <c r="CH74" s="18">
        <f t="shared" si="31"/>
        <v>1.9392985201389656E-3</v>
      </c>
      <c r="CI74" s="18">
        <f t="shared" si="31"/>
        <v>0</v>
      </c>
      <c r="CJ74" s="18">
        <f t="shared" si="31"/>
        <v>0</v>
      </c>
      <c r="CK74" s="24">
        <f t="shared" si="31"/>
        <v>1.9392985201389656E-3</v>
      </c>
      <c r="CL74" s="24">
        <f t="shared" si="31"/>
        <v>0</v>
      </c>
    </row>
    <row r="75" spans="1:90" x14ac:dyDescent="0.2">
      <c r="A75" s="19">
        <v>70</v>
      </c>
      <c r="B75" s="16" cm="1">
        <f t="array" ref="B75">INDEX(asset_mu,1,B$3)+INDEX(asset_rets_norm,$A75,B$3)</f>
        <v>3.1844903533221501E-3</v>
      </c>
      <c r="C75" s="16" cm="1">
        <f t="array" ref="C75">INDEX(asset_mu,1,C$3)+INDEX(asset_rets_norm,$A75,C$3)</f>
        <v>4.8709824689141491E-3</v>
      </c>
      <c r="D75" s="16" cm="1">
        <f t="array" ref="D75">INDEX(asset_mu,1,D$3)+INDEX(asset_rets_norm,$A75,D$3)</f>
        <v>6.7554377467541598E-3</v>
      </c>
      <c r="E75" s="16" cm="1">
        <f t="array" ref="E75">INDEX(asset_mu,1,E$3)+INDEX(asset_rets_norm,$A75,E$3)</f>
        <v>6.0310045102063906E-3</v>
      </c>
      <c r="F75" s="16" cm="1">
        <f t="array" ref="F75">INDEX(asset_mu,1,F$3)+INDEX(asset_rets_norm,$A75,F$3)</f>
        <v>8.4420311251842284E-3</v>
      </c>
      <c r="G75" s="16" cm="1">
        <f t="array" ref="G75">INDEX(asset_mu,1,G$3)+INDEX(asset_rets_norm,$A75,G$3)</f>
        <v>1.4776973588934957E-3</v>
      </c>
      <c r="H75" s="16" cm="1">
        <f t="array" ref="H75">INDEX(asset_mu,1,H$3)+INDEX(asset_rets_norm,$A75,H$3)</f>
        <v>4.178402889589726E-3</v>
      </c>
      <c r="I75" s="16" cm="1">
        <f t="array" ref="I75">INDEX(asset_mu,1,I$3)+INDEX(asset_rets_norm,$A75,I$3)</f>
        <v>5.6328482646765144E-3</v>
      </c>
      <c r="J75" s="16" cm="1">
        <f t="array" ref="J75">INDEX(asset_mu,1,J$3)+INDEX(asset_rets_norm,$A75,J$3)</f>
        <v>2.8133654832442887E-3</v>
      </c>
      <c r="K75" s="16" cm="1">
        <f t="array" ref="K75">INDEX(asset_mu,1,K$3)+INDEX(asset_rets_norm,$A75,K$3)</f>
        <v>6.3524582896707085E-3</v>
      </c>
      <c r="L75" s="16" cm="1">
        <f t="array" ref="L75">INDEX(asset_mu,1,L$3)+INDEX(asset_rets_norm,$A75,L$3)</f>
        <v>9.8990668454382747E-3</v>
      </c>
      <c r="M75" s="16" cm="1">
        <f t="array" ref="M75">INDEX(asset_mu,1,M$3)+INDEX(asset_rets_norm,$A75,M$3)</f>
        <v>6.8988196403945599E-3</v>
      </c>
      <c r="N75" s="16" cm="1">
        <f t="array" ref="N75">INDEX(asset_mu,1,N$3)+INDEX(asset_rets_norm,$A75,N$3)</f>
        <v>1.1823209716792632E-2</v>
      </c>
      <c r="O75" s="16" cm="1">
        <f t="array" ref="O75">INDEX(asset_mu,1,O$3)+INDEX(asset_rets_norm,$A75,O$3)</f>
        <v>9.8170206986993741E-4</v>
      </c>
      <c r="P75" s="16" cm="1">
        <f t="array" ref="P75">INDEX(asset_mu,1,P$3)+INDEX(asset_rets_norm,$A75,P$3)</f>
        <v>1.9564513519907834E-3</v>
      </c>
      <c r="Q75" s="16" cm="1">
        <f t="array" ref="Q75">INDEX(asset_mu,1,Q$3)+INDEX(asset_rets_norm,$A75,Q$3)</f>
        <v>2.5101986615711615E-3</v>
      </c>
      <c r="R75" s="16" cm="1">
        <f t="array" ref="R75">INDEX(asset_mu,1,R$3)+INDEX(asset_rets_norm,$A75,R$3)</f>
        <v>1.3675775508689468E-2</v>
      </c>
      <c r="S75" s="16" cm="1">
        <f t="array" ref="S75">INDEX(asset_mu,1,S$3)+INDEX(asset_rets_norm,$A75,S$3)</f>
        <v>9.2130930329836769E-4</v>
      </c>
      <c r="T75" s="16" cm="1">
        <f t="array" ref="T75">INDEX(asset_mu,1,T$3)+INDEX(asset_rets_norm,$A75,T$3)</f>
        <v>9.1449525939750198E-3</v>
      </c>
      <c r="U75" s="16" cm="1">
        <f t="array" ref="U75">INDEX(asset_mu,1,U$3)+INDEX(asset_rets_norm,$A75,U$3)</f>
        <v>-1.1693782622185331E-2</v>
      </c>
      <c r="V75" s="16" cm="1">
        <f t="array" ref="V75">INDEX(asset_mu,1,V$3)+INDEX(asset_rets_norm,$A75,V$3)</f>
        <v>2.99072037290499E-3</v>
      </c>
      <c r="W75" s="16" cm="1">
        <f t="array" ref="W75">INDEX(asset_mu,1,W$3)+INDEX(asset_rets_norm,$A75,W$3)</f>
        <v>1.4126731941196545E-3</v>
      </c>
      <c r="X75" s="16" cm="1">
        <f t="array" ref="X75">INDEX(asset_mu,1,X$3)+INDEX(asset_rets_norm,$A75,X$3)</f>
        <v>2.2647935105639307E-3</v>
      </c>
      <c r="Y75" s="16" cm="1">
        <f t="array" ref="Y75">INDEX(asset_mu,1,Y$3)+INDEX(asset_rets_norm,$A75,Y$3)</f>
        <v>1.0846022194711997E-3</v>
      </c>
      <c r="Z75" s="19">
        <v>70</v>
      </c>
      <c r="AA75" s="16" cm="1">
        <f t="array" ref="AA75">INDEX(fx_mu,1,AA$3)+INDEX(fx_rets_norm,$A75,AA$3)</f>
        <v>0</v>
      </c>
      <c r="AB75" s="16" cm="1">
        <f t="array" ref="AB75">INDEX(fx_mu,1,AB$3)+INDEX(fx_rets_norm,$A75,AB$3)</f>
        <v>3.7048361835687611E-2</v>
      </c>
      <c r="AC75" s="16" cm="1">
        <f t="array" ref="AC75">INDEX(fx_mu,1,AC$3)+INDEX(fx_rets_norm,$A75,AC$3)</f>
        <v>1.5169470304821339E-2</v>
      </c>
      <c r="AD75" s="16" cm="1">
        <f t="array" ref="AD75">INDEX(fx_mu,1,AD$3)+INDEX(fx_rets_norm,$A75,AD$3)</f>
        <v>2.2924247211067436E-2</v>
      </c>
      <c r="AE75" s="19">
        <v>70</v>
      </c>
      <c r="AF75" s="18" cm="1">
        <f t="array" ref="AF75">(1+B75)*(1+INDEX(fx_rets,$AE75,INDEX(fx_ix,1,AF$3)))-1</f>
        <v>3.1844903533222446E-3</v>
      </c>
      <c r="AG75" s="18" cm="1">
        <f t="array" ref="AG75">(1+C75)*(1+INDEX(fx_rets,$AE75,INDEX(fx_ix,1,AG$3)))-1</f>
        <v>4.8709824689141534E-3</v>
      </c>
      <c r="AH75" s="18" cm="1">
        <f t="array" ref="AH75">(1+D75)*(1+INDEX(fx_rets,$AE75,INDEX(fx_ix,1,AH$3)))-1</f>
        <v>6.7554377467542448E-3</v>
      </c>
      <c r="AI75" s="18" cm="1">
        <f t="array" ref="AI75">(1+E75)*(1+INDEX(fx_rets,$AE75,INDEX(fx_ix,1,AI$3)))-1</f>
        <v>6.0310045102063281E-3</v>
      </c>
      <c r="AJ75" s="18" cm="1">
        <f t="array" ref="AJ75">(1+F75)*(1+INDEX(fx_rets,$AE75,INDEX(fx_ix,1,AJ$3)))-1</f>
        <v>8.4420311251842683E-3</v>
      </c>
      <c r="AK75" s="18" cm="1">
        <f t="array" ref="AK75">(1+G75)*(1+INDEX(fx_rets,$AE75,INDEX(fx_ix,1,AK$3)))-1</f>
        <v>3.8580805461017054E-2</v>
      </c>
      <c r="AL75" s="18" cm="1">
        <f t="array" ref="AL75">(1+H75)*(1+INDEX(fx_rets,$AE75,INDEX(fx_ix,1,AL$3)))-1</f>
        <v>4.138156770742607E-2</v>
      </c>
      <c r="AM75" s="18" cm="1">
        <f t="array" ref="AM75">(1+I75)*(1+INDEX(fx_rets,$AE75,INDEX(fx_ix,1,AM$3)))-1</f>
        <v>4.2889897901039475E-2</v>
      </c>
      <c r="AN75" s="18" cm="1">
        <f t="array" ref="AN75">(1+J75)*(1+INDEX(fx_rets,$AE75,INDEX(fx_ix,1,AN$3)))-1</f>
        <v>1.8025513052220221E-2</v>
      </c>
      <c r="AO75" s="18" cm="1">
        <f t="array" ref="AO75">(1+K75)*(1+INDEX(fx_rets,$AE75,INDEX(fx_ix,1,AO$3)))-1</f>
        <v>2.1618292021879926E-2</v>
      </c>
      <c r="AP75" s="18" cm="1">
        <f t="array" ref="AP75">(1+L75)*(1+INDEX(fx_rets,$AE75,INDEX(fx_ix,1,AP$3)))-1</f>
        <v>2.5218700750816891E-2</v>
      </c>
      <c r="AQ75" s="18" cm="1">
        <f t="array" ref="AQ75">(1+M75)*(1+INDEX(fx_rets,$AE75,INDEX(fx_ix,1,AQ$3)))-1</f>
        <v>2.2172941384889011E-2</v>
      </c>
      <c r="AR75" s="18" cm="1">
        <f t="array" ref="AR75">(1+N75)*(1+INDEX(fx_rets,$AE75,INDEX(fx_ix,1,AR$3)))-1</f>
        <v>2.7172031850320577E-2</v>
      </c>
      <c r="AS75" s="18" cm="1">
        <f t="array" ref="AS75">(1+O75)*(1+INDEX(fx_rets,$AE75,INDEX(fx_ix,1,AS$3)))-1</f>
        <v>2.3928454061874493E-2</v>
      </c>
      <c r="AT75" s="18" cm="1">
        <f t="array" ref="AT75">(1+P75)*(1+INDEX(fx_rets,$AE75,INDEX(fx_ix,1,AT$3)))-1</f>
        <v>2.4925548737507519E-2</v>
      </c>
      <c r="AU75" s="18" cm="1">
        <f t="array" ref="AU75">(1+Q75)*(1+INDEX(fx_rets,$AE75,INDEX(fx_ix,1,AU$3)))-1</f>
        <v>2.54919902873052E-2</v>
      </c>
      <c r="AV75" s="18" cm="1">
        <f t="array" ref="AV75">(1+R75)*(1+INDEX(fx_rets,$AE75,INDEX(fx_ix,1,AV$3)))-1</f>
        <v>1.367577550868937E-2</v>
      </c>
      <c r="AW75" s="18" cm="1">
        <f t="array" ref="AW75">(1+S75)*(1+INDEX(fx_rets,$AE75,INDEX(fx_ix,1,AW$3)))-1</f>
        <v>3.8003804139417285E-2</v>
      </c>
      <c r="AX75" s="18" cm="1">
        <f t="array" ref="AX75">(1+T75)*(1+INDEX(fx_rets,$AE75,INDEX(fx_ix,1,AX$3)))-1</f>
        <v>2.4453146985609742E-2</v>
      </c>
      <c r="AY75" s="18" cm="1">
        <f t="array" ref="AY75">(1+U75)*(1+INDEX(fx_rets,$AE75,INDEX(fx_ix,1,AY$3)))-1</f>
        <v>1.0962393425218542E-2</v>
      </c>
      <c r="AZ75" s="18" cm="1">
        <f t="array" ref="AZ75">(1+V75)*(1+INDEX(fx_rets,$AE75,INDEX(fx_ix,1,AZ$3)))-1</f>
        <v>2.9907203729049314E-3</v>
      </c>
      <c r="BA75" s="18" cm="1">
        <f t="array" ref="BA75">(1+W75)*(1+INDEX(fx_rets,$AE75,INDEX(fx_ix,1,BA$3)))-1</f>
        <v>3.8513372257458656E-2</v>
      </c>
      <c r="BB75" s="18" cm="1">
        <f t="array" ref="BB75">(1+X75)*(1+INDEX(fx_rets,$AE75,INDEX(fx_ix,1,BB$3)))-1</f>
        <v>1.7468619533290264E-2</v>
      </c>
      <c r="BC75" s="18" cm="1">
        <f t="array" ref="BC75">(1+Y75)*(1+INDEX(fx_rets,$AE75,INDEX(fx_ix,1,BC$3)))-1</f>
        <v>2.4033713119943512E-2</v>
      </c>
      <c r="BD75" s="19">
        <v>70</v>
      </c>
      <c r="BE75" s="16">
        <f t="shared" si="32"/>
        <v>0</v>
      </c>
      <c r="BF75" s="19">
        <v>70</v>
      </c>
      <c r="BG75" s="18">
        <f t="shared" si="33"/>
        <v>3.1844903533222446E-3</v>
      </c>
      <c r="BH75" s="18">
        <f t="shared" si="34"/>
        <v>4.8709824689141534E-3</v>
      </c>
      <c r="BI75" s="18">
        <f t="shared" si="35"/>
        <v>6.7554377467542448E-3</v>
      </c>
      <c r="BJ75" s="18">
        <f t="shared" si="36"/>
        <v>6.0310045102063281E-3</v>
      </c>
      <c r="BK75" s="18">
        <f t="shared" si="37"/>
        <v>8.4420311251842683E-3</v>
      </c>
      <c r="BL75" s="18">
        <f t="shared" si="38"/>
        <v>3.8580805461017054E-2</v>
      </c>
      <c r="BM75" s="18">
        <f t="shared" si="39"/>
        <v>4.138156770742607E-2</v>
      </c>
      <c r="BN75" s="18">
        <f t="shared" si="40"/>
        <v>4.2889897901039475E-2</v>
      </c>
      <c r="BO75" s="18">
        <f t="shared" si="41"/>
        <v>1.8025513052220221E-2</v>
      </c>
      <c r="BP75" s="18">
        <f t="shared" si="42"/>
        <v>2.1618292021879926E-2</v>
      </c>
      <c r="BQ75" s="18">
        <f t="shared" si="43"/>
        <v>2.5218700750816891E-2</v>
      </c>
      <c r="BR75" s="18">
        <f t="shared" si="44"/>
        <v>2.2172941384889011E-2</v>
      </c>
      <c r="BS75" s="18">
        <f t="shared" si="45"/>
        <v>2.7172031850320577E-2</v>
      </c>
      <c r="BT75" s="18">
        <f t="shared" si="46"/>
        <v>2.3928454061874493E-2</v>
      </c>
      <c r="BU75" s="18">
        <f t="shared" si="47"/>
        <v>2.4925548737507519E-2</v>
      </c>
      <c r="BV75" s="18">
        <f t="shared" si="48"/>
        <v>2.54919902873052E-2</v>
      </c>
      <c r="BW75" s="18">
        <f t="shared" si="49"/>
        <v>1.367577550868937E-2</v>
      </c>
      <c r="BX75" s="18">
        <f t="shared" si="50"/>
        <v>3.8003804139417285E-2</v>
      </c>
      <c r="BY75" s="18">
        <f t="shared" si="51"/>
        <v>2.4453146985609742E-2</v>
      </c>
      <c r="BZ75" s="18">
        <f t="shared" si="52"/>
        <v>1.0962393425218542E-2</v>
      </c>
      <c r="CA75" s="18">
        <f t="shared" si="53"/>
        <v>2.9907203729049314E-3</v>
      </c>
      <c r="CB75" s="18">
        <f t="shared" si="54"/>
        <v>3.8513372257458656E-2</v>
      </c>
      <c r="CC75" s="18">
        <f t="shared" si="55"/>
        <v>1.7468619533290264E-2</v>
      </c>
      <c r="CD75" s="18">
        <f t="shared" si="56"/>
        <v>2.4033713119943512E-2</v>
      </c>
      <c r="CE75" s="19">
        <v>70</v>
      </c>
      <c r="CF75" s="18">
        <f t="shared" si="31"/>
        <v>4.8709824689141534E-3</v>
      </c>
      <c r="CG75" s="18">
        <f t="shared" si="31"/>
        <v>4.8709824689141534E-3</v>
      </c>
      <c r="CH75" s="18">
        <f t="shared" si="31"/>
        <v>4.8709824689141534E-3</v>
      </c>
      <c r="CI75" s="18">
        <f t="shared" si="31"/>
        <v>0</v>
      </c>
      <c r="CJ75" s="18">
        <f t="shared" si="31"/>
        <v>0</v>
      </c>
      <c r="CK75" s="24">
        <f t="shared" si="31"/>
        <v>4.8709824689141534E-3</v>
      </c>
      <c r="CL75" s="24">
        <f t="shared" si="31"/>
        <v>0</v>
      </c>
    </row>
    <row r="76" spans="1:90" x14ac:dyDescent="0.2">
      <c r="A76" s="19">
        <v>71</v>
      </c>
      <c r="B76" s="16" cm="1">
        <f t="array" ref="B76">INDEX(asset_mu,1,B$3)+INDEX(asset_rets_norm,$A76,B$3)</f>
        <v>3.0570509271964528E-3</v>
      </c>
      <c r="C76" s="16" cm="1">
        <f t="array" ref="C76">INDEX(asset_mu,1,C$3)+INDEX(asset_rets_norm,$A76,C$3)</f>
        <v>4.6356515955663325E-3</v>
      </c>
      <c r="D76" s="16" cm="1">
        <f t="array" ref="D76">INDEX(asset_mu,1,D$3)+INDEX(asset_rets_norm,$A76,D$3)</f>
        <v>8.5944122888209889E-3</v>
      </c>
      <c r="E76" s="16" cm="1">
        <f t="array" ref="E76">INDEX(asset_mu,1,E$3)+INDEX(asset_rets_norm,$A76,E$3)</f>
        <v>4.0853566610431005E-3</v>
      </c>
      <c r="F76" s="16" cm="1">
        <f t="array" ref="F76">INDEX(asset_mu,1,F$3)+INDEX(asset_rets_norm,$A76,F$3)</f>
        <v>6.4759751069080763E-3</v>
      </c>
      <c r="G76" s="16" cm="1">
        <f t="array" ref="G76">INDEX(asset_mu,1,G$3)+INDEX(asset_rets_norm,$A76,G$3)</f>
        <v>1.5896742670839211E-3</v>
      </c>
      <c r="H76" s="16" cm="1">
        <f t="array" ref="H76">INDEX(asset_mu,1,H$3)+INDEX(asset_rets_norm,$A76,H$3)</f>
        <v>3.5683198267113729E-3</v>
      </c>
      <c r="I76" s="16" cm="1">
        <f t="array" ref="I76">INDEX(asset_mu,1,I$3)+INDEX(asset_rets_norm,$A76,I$3)</f>
        <v>8.2502457331438562E-3</v>
      </c>
      <c r="J76" s="16" cm="1">
        <f t="array" ref="J76">INDEX(asset_mu,1,J$3)+INDEX(asset_rets_norm,$A76,J$3)</f>
        <v>3.1096006559514487E-3</v>
      </c>
      <c r="K76" s="16" cm="1">
        <f t="array" ref="K76">INDEX(asset_mu,1,K$3)+INDEX(asset_rets_norm,$A76,K$3)</f>
        <v>6.8103195226282545E-3</v>
      </c>
      <c r="L76" s="16" cm="1">
        <f t="array" ref="L76">INDEX(asset_mu,1,L$3)+INDEX(asset_rets_norm,$A76,L$3)</f>
        <v>1.1660859637993114E-2</v>
      </c>
      <c r="M76" s="16" cm="1">
        <f t="array" ref="M76">INDEX(asset_mu,1,M$3)+INDEX(asset_rets_norm,$A76,M$3)</f>
        <v>4.8323851683862882E-3</v>
      </c>
      <c r="N76" s="16" cm="1">
        <f t="array" ref="N76">INDEX(asset_mu,1,N$3)+INDEX(asset_rets_norm,$A76,N$3)</f>
        <v>9.3429820608316224E-3</v>
      </c>
      <c r="O76" s="16" cm="1">
        <f t="array" ref="O76">INDEX(asset_mu,1,O$3)+INDEX(asset_rets_norm,$A76,O$3)</f>
        <v>1.1653864224473664E-3</v>
      </c>
      <c r="P76" s="16" cm="1">
        <f t="array" ref="P76">INDEX(asset_mu,1,P$3)+INDEX(asset_rets_norm,$A76,P$3)</f>
        <v>3.0465533890054342E-3</v>
      </c>
      <c r="Q76" s="16" cm="1">
        <f t="array" ref="Q76">INDEX(asset_mu,1,Q$3)+INDEX(asset_rets_norm,$A76,Q$3)</f>
        <v>6.1022772848191133E-3</v>
      </c>
      <c r="R76" s="16" cm="1">
        <f t="array" ref="R76">INDEX(asset_mu,1,R$3)+INDEX(asset_rets_norm,$A76,R$3)</f>
        <v>-4.2163366870068397E-3</v>
      </c>
      <c r="S76" s="16" cm="1">
        <f t="array" ref="S76">INDEX(asset_mu,1,S$3)+INDEX(asset_rets_norm,$A76,S$3)</f>
        <v>-9.3374795059872895E-3</v>
      </c>
      <c r="T76" s="16" cm="1">
        <f t="array" ref="T76">INDEX(asset_mu,1,T$3)+INDEX(asset_rets_norm,$A76,T$3)</f>
        <v>8.9902389826803097E-3</v>
      </c>
      <c r="U76" s="16" cm="1">
        <f t="array" ref="U76">INDEX(asset_mu,1,U$3)+INDEX(asset_rets_norm,$A76,U$3)</f>
        <v>-2.0289686168459706E-2</v>
      </c>
      <c r="V76" s="16" cm="1">
        <f t="array" ref="V76">INDEX(asset_mu,1,V$3)+INDEX(asset_rets_norm,$A76,V$3)</f>
        <v>2.9972037062383234E-3</v>
      </c>
      <c r="W76" s="16" cm="1">
        <f t="array" ref="W76">INDEX(asset_mu,1,W$3)+INDEX(asset_rets_norm,$A76,W$3)</f>
        <v>1.3996731941196545E-3</v>
      </c>
      <c r="X76" s="16" cm="1">
        <f t="array" ref="X76">INDEX(asset_mu,1,X$3)+INDEX(asset_rets_norm,$A76,X$3)</f>
        <v>2.237293510563931E-3</v>
      </c>
      <c r="Y76" s="16" cm="1">
        <f t="array" ref="Y76">INDEX(asset_mu,1,Y$3)+INDEX(asset_rets_norm,$A76,Y$3)</f>
        <v>1.0850188861378665E-3</v>
      </c>
      <c r="Z76" s="19">
        <v>71</v>
      </c>
      <c r="AA76" s="16" cm="1">
        <f t="array" ref="AA76">INDEX(fx_mu,1,AA$3)+INDEX(fx_rets_norm,$A76,AA$3)</f>
        <v>0</v>
      </c>
      <c r="AB76" s="16" cm="1">
        <f t="array" ref="AB76">INDEX(fx_mu,1,AB$3)+INDEX(fx_rets_norm,$A76,AB$3)</f>
        <v>6.4118175738128204E-3</v>
      </c>
      <c r="AC76" s="16" cm="1">
        <f t="array" ref="AC76">INDEX(fx_mu,1,AC$3)+INDEX(fx_rets_norm,$A76,AC$3)</f>
        <v>-2.1213249442888341E-2</v>
      </c>
      <c r="AD76" s="16" cm="1">
        <f t="array" ref="AD76">INDEX(fx_mu,1,AD$3)+INDEX(fx_rets_norm,$A76,AD$3)</f>
        <v>6.1521889567871376E-3</v>
      </c>
      <c r="AE76" s="19">
        <v>71</v>
      </c>
      <c r="AF76" s="18" cm="1">
        <f t="array" ref="AF76">(1+B76)*(1+INDEX(fx_rets,$AE76,INDEX(fx_ix,1,AF$3)))-1</f>
        <v>3.0570509271965474E-3</v>
      </c>
      <c r="AG76" s="18" cm="1">
        <f t="array" ref="AG76">(1+C76)*(1+INDEX(fx_rets,$AE76,INDEX(fx_ix,1,AG$3)))-1</f>
        <v>4.6356515955663369E-3</v>
      </c>
      <c r="AH76" s="18" cm="1">
        <f t="array" ref="AH76">(1+D76)*(1+INDEX(fx_rets,$AE76,INDEX(fx_ix,1,AH$3)))-1</f>
        <v>8.5944122888210739E-3</v>
      </c>
      <c r="AI76" s="18" cm="1">
        <f t="array" ref="AI76">(1+E76)*(1+INDEX(fx_rets,$AE76,INDEX(fx_ix,1,AI$3)))-1</f>
        <v>4.0853566610430381E-3</v>
      </c>
      <c r="AJ76" s="18" cm="1">
        <f t="array" ref="AJ76">(1+F76)*(1+INDEX(fx_rets,$AE76,INDEX(fx_ix,1,AJ$3)))-1</f>
        <v>6.4759751069081162E-3</v>
      </c>
      <c r="AK76" s="18" cm="1">
        <f t="array" ref="AK76">(1+G76)*(1+INDEX(fx_rets,$AE76,INDEX(fx_ix,1,AK$3)))-1</f>
        <v>8.0116845422990579E-3</v>
      </c>
      <c r="AL76" s="18" cm="1">
        <f t="array" ref="AL76">(1+H76)*(1+INDEX(fx_rets,$AE76,INDEX(fx_ix,1,AL$3)))-1</f>
        <v>1.0003016816298116E-2</v>
      </c>
      <c r="AM76" s="18" cm="1">
        <f t="array" ref="AM76">(1+I76)*(1+INDEX(fx_rets,$AE76,INDEX(fx_ix,1,AM$3)))-1</f>
        <v>1.4714962377536889E-2</v>
      </c>
      <c r="AN76" s="18" cm="1">
        <f t="array" ref="AN76">(1+J76)*(1+INDEX(fx_rets,$AE76,INDEX(fx_ix,1,AN$3)))-1</f>
        <v>-1.8169613521319405E-2</v>
      </c>
      <c r="AO76" s="18" cm="1">
        <f t="array" ref="AO76">(1+K76)*(1+INDEX(fx_rets,$AE76,INDEX(fx_ix,1,AO$3)))-1</f>
        <v>-1.4547398927079347E-2</v>
      </c>
      <c r="AP76" s="18" cm="1">
        <f t="array" ref="AP76">(1+L76)*(1+INDEX(fx_rets,$AE76,INDEX(fx_ix,1,AP$3)))-1</f>
        <v>-9.7997545291146348E-3</v>
      </c>
      <c r="AQ76" s="18" cm="1">
        <f t="array" ref="AQ76">(1+M76)*(1+INDEX(fx_rets,$AE76,INDEX(fx_ix,1,AQ$3)))-1</f>
        <v>-1.6483374866483214E-2</v>
      </c>
      <c r="AR76" s="18" cm="1">
        <f t="array" ref="AR76">(1+N76)*(1+INDEX(fx_rets,$AE76,INDEX(fx_ix,1,AR$3)))-1</f>
        <v>-1.2068462391053525E-2</v>
      </c>
      <c r="AS76" s="18" cm="1">
        <f t="array" ref="AS76">(1+O76)*(1+INDEX(fx_rets,$AE76,INDEX(fx_ix,1,AS$3)))-1</f>
        <v>7.3247450567131001E-3</v>
      </c>
      <c r="AT76" s="18" cm="1">
        <f t="array" ref="AT76">(1+P76)*(1+INDEX(fx_rets,$AE76,INDEX(fx_ix,1,AT$3)))-1</f>
        <v>9.2174853179085581E-3</v>
      </c>
      <c r="AU76" s="18" cm="1">
        <f t="array" ref="AU76">(1+Q76)*(1+INDEX(fx_rets,$AE76,INDEX(fx_ix,1,AU$3)))-1</f>
        <v>1.2292008604529059E-2</v>
      </c>
      <c r="AV76" s="18" cm="1">
        <f t="array" ref="AV76">(1+R76)*(1+INDEX(fx_rets,$AE76,INDEX(fx_ix,1,AV$3)))-1</f>
        <v>-4.2163366870068275E-3</v>
      </c>
      <c r="AW76" s="18" cm="1">
        <f t="array" ref="AW76">(1+S76)*(1+INDEX(fx_rets,$AE76,INDEX(fx_ix,1,AW$3)))-1</f>
        <v>-2.9855321473660767E-3</v>
      </c>
      <c r="AX76" s="18" cm="1">
        <f t="array" ref="AX76">(1+T76)*(1+INDEX(fx_rets,$AE76,INDEX(fx_ix,1,AX$3)))-1</f>
        <v>-1.2413722642298786E-2</v>
      </c>
      <c r="AY76" s="18" cm="1">
        <f t="array" ref="AY76">(1+U76)*(1+INDEX(fx_rets,$AE76,INDEX(fx_ix,1,AY$3)))-1</f>
        <v>-1.4262323194854987E-2</v>
      </c>
      <c r="AZ76" s="18" cm="1">
        <f t="array" ref="AZ76">(1+V76)*(1+INDEX(fx_rets,$AE76,INDEX(fx_ix,1,AZ$3)))-1</f>
        <v>2.9972037062382384E-3</v>
      </c>
      <c r="BA76" s="18" cm="1">
        <f t="array" ref="BA76">(1+W76)*(1+INDEX(fx_rets,$AE76,INDEX(fx_ix,1,BA$3)))-1</f>
        <v>7.8204652171161015E-3</v>
      </c>
      <c r="BB76" s="18" cm="1">
        <f t="array" ref="BB76">(1+X76)*(1+INDEX(fx_rets,$AE76,INDEX(fx_ix,1,BB$3)))-1</f>
        <v>-1.902341619764103E-2</v>
      </c>
      <c r="BC76" s="18" cm="1">
        <f t="array" ref="BC76">(1+Y76)*(1+INDEX(fx_rets,$AE76,INDEX(fx_ix,1,BC$3)))-1</f>
        <v>7.2438830841339286E-3</v>
      </c>
      <c r="BD76" s="19">
        <v>71</v>
      </c>
      <c r="BE76" s="16">
        <f t="shared" si="32"/>
        <v>0</v>
      </c>
      <c r="BF76" s="19">
        <v>71</v>
      </c>
      <c r="BG76" s="18">
        <f t="shared" si="33"/>
        <v>3.0570509271965474E-3</v>
      </c>
      <c r="BH76" s="18">
        <f t="shared" si="34"/>
        <v>4.6356515955663369E-3</v>
      </c>
      <c r="BI76" s="18">
        <f t="shared" si="35"/>
        <v>8.5944122888210739E-3</v>
      </c>
      <c r="BJ76" s="18">
        <f t="shared" si="36"/>
        <v>4.0853566610430381E-3</v>
      </c>
      <c r="BK76" s="18">
        <f t="shared" si="37"/>
        <v>6.4759751069081162E-3</v>
      </c>
      <c r="BL76" s="18">
        <f t="shared" si="38"/>
        <v>8.0116845422990579E-3</v>
      </c>
      <c r="BM76" s="18">
        <f t="shared" si="39"/>
        <v>1.0003016816298116E-2</v>
      </c>
      <c r="BN76" s="18">
        <f t="shared" si="40"/>
        <v>1.4714962377536889E-2</v>
      </c>
      <c r="BO76" s="18">
        <f t="shared" si="41"/>
        <v>-1.8169613521319405E-2</v>
      </c>
      <c r="BP76" s="18">
        <f t="shared" si="42"/>
        <v>-1.4547398927079347E-2</v>
      </c>
      <c r="BQ76" s="18">
        <f t="shared" si="43"/>
        <v>-9.7997545291146348E-3</v>
      </c>
      <c r="BR76" s="18">
        <f t="shared" si="44"/>
        <v>-1.6483374866483214E-2</v>
      </c>
      <c r="BS76" s="18">
        <f t="shared" si="45"/>
        <v>-1.2068462391053525E-2</v>
      </c>
      <c r="BT76" s="18">
        <f t="shared" si="46"/>
        <v>7.3247450567131001E-3</v>
      </c>
      <c r="BU76" s="18">
        <f t="shared" si="47"/>
        <v>9.2174853179085581E-3</v>
      </c>
      <c r="BV76" s="18">
        <f t="shared" si="48"/>
        <v>1.2292008604529059E-2</v>
      </c>
      <c r="BW76" s="18">
        <f t="shared" si="49"/>
        <v>-4.2163366870068275E-3</v>
      </c>
      <c r="BX76" s="18">
        <f t="shared" si="50"/>
        <v>-2.9855321473660767E-3</v>
      </c>
      <c r="BY76" s="18">
        <f t="shared" si="51"/>
        <v>-1.2413722642298786E-2</v>
      </c>
      <c r="BZ76" s="18">
        <f t="shared" si="52"/>
        <v>-1.4262323194854987E-2</v>
      </c>
      <c r="CA76" s="18">
        <f t="shared" si="53"/>
        <v>2.9972037062382384E-3</v>
      </c>
      <c r="CB76" s="18">
        <f t="shared" si="54"/>
        <v>7.8204652171161015E-3</v>
      </c>
      <c r="CC76" s="18">
        <f t="shared" si="55"/>
        <v>-1.902341619764103E-2</v>
      </c>
      <c r="CD76" s="18">
        <f t="shared" si="56"/>
        <v>7.2438830841339286E-3</v>
      </c>
      <c r="CE76" s="19">
        <v>71</v>
      </c>
      <c r="CF76" s="18">
        <f t="shared" ref="CF76:CL85" si="57">SUMPRODUCT(INDEX(port_wts,CF$3,),$BG76:$CD76)</f>
        <v>4.6356515955663369E-3</v>
      </c>
      <c r="CG76" s="18">
        <f t="shared" si="57"/>
        <v>4.6356515955663369E-3</v>
      </c>
      <c r="CH76" s="18">
        <f t="shared" si="57"/>
        <v>4.6356515955663369E-3</v>
      </c>
      <c r="CI76" s="18">
        <f t="shared" si="57"/>
        <v>0</v>
      </c>
      <c r="CJ76" s="18">
        <f t="shared" si="57"/>
        <v>0</v>
      </c>
      <c r="CK76" s="24">
        <f t="shared" si="57"/>
        <v>4.6356515955663369E-3</v>
      </c>
      <c r="CL76" s="24">
        <f t="shared" si="57"/>
        <v>0</v>
      </c>
    </row>
    <row r="77" spans="1:90" x14ac:dyDescent="0.2">
      <c r="A77" s="19">
        <v>72</v>
      </c>
      <c r="B77" s="16" cm="1">
        <f t="array" ref="B77">INDEX(asset_mu,1,B$3)+INDEX(asset_rets_norm,$A77,B$3)</f>
        <v>2.760488427267521E-3</v>
      </c>
      <c r="C77" s="16" cm="1">
        <f t="array" ref="C77">INDEX(asset_mu,1,C$3)+INDEX(asset_rets_norm,$A77,C$3)</f>
        <v>1.1048685339223275E-3</v>
      </c>
      <c r="D77" s="16" cm="1">
        <f t="array" ref="D77">INDEX(asset_mu,1,D$3)+INDEX(asset_rets_norm,$A77,D$3)</f>
        <v>-2.7395356432828605E-3</v>
      </c>
      <c r="E77" s="16" cm="1">
        <f t="array" ref="E77">INDEX(asset_mu,1,E$3)+INDEX(asset_rets_norm,$A77,E$3)</f>
        <v>2.1735420675193587E-3</v>
      </c>
      <c r="F77" s="16" cm="1">
        <f t="array" ref="F77">INDEX(asset_mu,1,F$3)+INDEX(asset_rets_norm,$A77,F$3)</f>
        <v>-1.1931878474517703E-4</v>
      </c>
      <c r="G77" s="16" cm="1">
        <f t="array" ref="G77">INDEX(asset_mu,1,G$3)+INDEX(asset_rets_norm,$A77,G$3)</f>
        <v>1.4141064887387674E-3</v>
      </c>
      <c r="H77" s="16" cm="1">
        <f t="array" ref="H77">INDEX(asset_mu,1,H$3)+INDEX(asset_rets_norm,$A77,H$3)</f>
        <v>1.8961174262639639E-3</v>
      </c>
      <c r="I77" s="16" cm="1">
        <f t="array" ref="I77">INDEX(asset_mu,1,I$3)+INDEX(asset_rets_norm,$A77,I$3)</f>
        <v>7.6163540431355365E-4</v>
      </c>
      <c r="J77" s="16" cm="1">
        <f t="array" ref="J77">INDEX(asset_mu,1,J$3)+INDEX(asset_rets_norm,$A77,J$3)</f>
        <v>1.0627420478684911E-3</v>
      </c>
      <c r="K77" s="16" cm="1">
        <f t="array" ref="K77">INDEX(asset_mu,1,K$3)+INDEX(asset_rets_norm,$A77,K$3)</f>
        <v>-1.5040014642752906E-3</v>
      </c>
      <c r="L77" s="16" cm="1">
        <f t="array" ref="L77">INDEX(asset_mu,1,L$3)+INDEX(asset_rets_norm,$A77,L$3)</f>
        <v>-6.1847379590854856E-3</v>
      </c>
      <c r="M77" s="16" cm="1">
        <f t="array" ref="M77">INDEX(asset_mu,1,M$3)+INDEX(asset_rets_norm,$A77,M$3)</f>
        <v>4.5237834707505514E-4</v>
      </c>
      <c r="N77" s="16" cm="1">
        <f t="array" ref="N77">INDEX(asset_mu,1,N$3)+INDEX(asset_rets_norm,$A77,N$3)</f>
        <v>-4.704791993640595E-3</v>
      </c>
      <c r="O77" s="16" cm="1">
        <f t="array" ref="O77">INDEX(asset_mu,1,O$3)+INDEX(asset_rets_norm,$A77,O$3)</f>
        <v>9.8169029341645835E-4</v>
      </c>
      <c r="P77" s="16" cm="1">
        <f t="array" ref="P77">INDEX(asset_mu,1,P$3)+INDEX(asset_rets_norm,$A77,P$3)</f>
        <v>1.273326957147035E-3</v>
      </c>
      <c r="Q77" s="16" cm="1">
        <f t="array" ref="Q77">INDEX(asset_mu,1,Q$3)+INDEX(asset_rets_norm,$A77,Q$3)</f>
        <v>7.3821376894063224E-4</v>
      </c>
      <c r="R77" s="16" cm="1">
        <f t="array" ref="R77">INDEX(asset_mu,1,R$3)+INDEX(asset_rets_norm,$A77,R$3)</f>
        <v>1.3706908237319447E-2</v>
      </c>
      <c r="S77" s="16" cm="1">
        <f t="array" ref="S77">INDEX(asset_mu,1,S$3)+INDEX(asset_rets_norm,$A77,S$3)</f>
        <v>4.9422203843611734E-2</v>
      </c>
      <c r="T77" s="16" cm="1">
        <f t="array" ref="T77">INDEX(asset_mu,1,T$3)+INDEX(asset_rets_norm,$A77,T$3)</f>
        <v>-6.7481690090532287E-3</v>
      </c>
      <c r="U77" s="16" cm="1">
        <f t="array" ref="U77">INDEX(asset_mu,1,U$3)+INDEX(asset_rets_norm,$A77,U$3)</f>
        <v>2.985095220672708E-2</v>
      </c>
      <c r="V77" s="16" cm="1">
        <f t="array" ref="V77">INDEX(asset_mu,1,V$3)+INDEX(asset_rets_norm,$A77,V$3)</f>
        <v>2.9972037062383234E-3</v>
      </c>
      <c r="W77" s="16" cm="1">
        <f t="array" ref="W77">INDEX(asset_mu,1,W$3)+INDEX(asset_rets_norm,$A77,W$3)</f>
        <v>1.3519231941196545E-3</v>
      </c>
      <c r="X77" s="16" cm="1">
        <f t="array" ref="X77">INDEX(asset_mu,1,X$3)+INDEX(asset_rets_norm,$A77,X$3)</f>
        <v>2.2349601772305976E-3</v>
      </c>
      <c r="Y77" s="16" cm="1">
        <f t="array" ref="Y77">INDEX(asset_mu,1,Y$3)+INDEX(asset_rets_norm,$A77,Y$3)</f>
        <v>9.4535221947119978E-4</v>
      </c>
      <c r="Z77" s="19">
        <v>72</v>
      </c>
      <c r="AA77" s="16" cm="1">
        <f t="array" ref="AA77">INDEX(fx_mu,1,AA$3)+INDEX(fx_rets_norm,$A77,AA$3)</f>
        <v>0</v>
      </c>
      <c r="AB77" s="16" cm="1">
        <f t="array" ref="AB77">INDEX(fx_mu,1,AB$3)+INDEX(fx_rets_norm,$A77,AB$3)</f>
        <v>-7.2203887029360612E-3</v>
      </c>
      <c r="AC77" s="16" cm="1">
        <f t="array" ref="AC77">INDEX(fx_mu,1,AC$3)+INDEX(fx_rets_norm,$A77,AC$3)</f>
        <v>3.69354119074599E-2</v>
      </c>
      <c r="AD77" s="16" cm="1">
        <f t="array" ref="AD77">INDEX(fx_mu,1,AD$3)+INDEX(fx_rets_norm,$A77,AD$3)</f>
        <v>-1.8880618536964669E-2</v>
      </c>
      <c r="AE77" s="19">
        <v>72</v>
      </c>
      <c r="AF77" s="18" cm="1">
        <f t="array" ref="AF77">(1+B77)*(1+INDEX(fx_rets,$AE77,INDEX(fx_ix,1,AF$3)))-1</f>
        <v>2.7604884272676156E-3</v>
      </c>
      <c r="AG77" s="18" cm="1">
        <f t="array" ref="AG77">(1+C77)*(1+INDEX(fx_rets,$AE77,INDEX(fx_ix,1,AG$3)))-1</f>
        <v>1.1048685339223319E-3</v>
      </c>
      <c r="AH77" s="18" cm="1">
        <f t="array" ref="AH77">(1+D77)*(1+INDEX(fx_rets,$AE77,INDEX(fx_ix,1,AH$3)))-1</f>
        <v>-2.7395356432828866E-3</v>
      </c>
      <c r="AI77" s="18" cm="1">
        <f t="array" ref="AI77">(1+E77)*(1+INDEX(fx_rets,$AE77,INDEX(fx_ix,1,AI$3)))-1</f>
        <v>2.1735420675192962E-3</v>
      </c>
      <c r="AJ77" s="18" cm="1">
        <f t="array" ref="AJ77">(1+F77)*(1+INDEX(fx_rets,$AE77,INDEX(fx_ix,1,AJ$3)))-1</f>
        <v>-1.1931878474513713E-4</v>
      </c>
      <c r="AK77" s="18" cm="1">
        <f t="array" ref="AK77">(1+G77)*(1+INDEX(fx_rets,$AE77,INDEX(fx_ix,1,AK$3)))-1</f>
        <v>-5.816492612713331E-3</v>
      </c>
      <c r="AL77" s="18" cm="1">
        <f t="array" ref="AL77">(1+H77)*(1+INDEX(fx_rets,$AE77,INDEX(fx_ix,1,AL$3)))-1</f>
        <v>-5.3379619815161483E-3</v>
      </c>
      <c r="AM77" s="18" cm="1">
        <f t="array" ref="AM77">(1+I77)*(1+INDEX(fx_rets,$AE77,INDEX(fx_ix,1,AM$3)))-1</f>
        <v>-6.4642526022915536E-3</v>
      </c>
      <c r="AN77" s="18" cm="1">
        <f t="array" ref="AN77">(1+J77)*(1+INDEX(fx_rets,$AE77,INDEX(fx_ix,1,AN$3)))-1</f>
        <v>3.8037406770617732E-2</v>
      </c>
      <c r="AO77" s="18" cm="1">
        <f t="array" ref="AO77">(1+K77)*(1+INDEX(fx_rets,$AE77,INDEX(fx_ix,1,AO$3)))-1</f>
        <v>3.5375859529592102E-2</v>
      </c>
      <c r="AP77" s="18" cm="1">
        <f t="array" ref="AP77">(1+L77)*(1+INDEX(fx_rets,$AE77,INDEX(fx_ix,1,AP$3)))-1</f>
        <v>3.0522238104315758E-2</v>
      </c>
      <c r="AQ77" s="18" cm="1">
        <f t="array" ref="AQ77">(1+M77)*(1+INDEX(fx_rets,$AE77,INDEX(fx_ix,1,AQ$3)))-1</f>
        <v>3.7404499035122107E-2</v>
      </c>
      <c r="AR77" s="18" cm="1">
        <f t="array" ref="AR77">(1+N77)*(1+INDEX(fx_rets,$AE77,INDEX(fx_ix,1,AR$3)))-1</f>
        <v>3.2056846483595303E-2</v>
      </c>
      <c r="AS77" s="18" cm="1">
        <f t="array" ref="AS77">(1+O77)*(1+INDEX(fx_rets,$AE77,INDEX(fx_ix,1,AS$3)))-1</f>
        <v>-1.7917463163499514E-2</v>
      </c>
      <c r="AT77" s="18" cm="1">
        <f t="array" ref="AT77">(1+P77)*(1+INDEX(fx_rets,$AE77,INDEX(fx_ix,1,AT$3)))-1</f>
        <v>-1.7631332780368436E-2</v>
      </c>
      <c r="AU77" s="18" cm="1">
        <f t="array" ref="AU77">(1+Q77)*(1+INDEX(fx_rets,$AE77,INDEX(fx_ix,1,AU$3)))-1</f>
        <v>-1.8156342700594075E-2</v>
      </c>
      <c r="AV77" s="18" cm="1">
        <f t="array" ref="AV77">(1+R77)*(1+INDEX(fx_rets,$AE77,INDEX(fx_ix,1,AV$3)))-1</f>
        <v>1.3706908237319348E-2</v>
      </c>
      <c r="AW77" s="18" cm="1">
        <f t="array" ref="AW77">(1+S77)*(1+INDEX(fx_rets,$AE77,INDEX(fx_ix,1,AW$3)))-1</f>
        <v>4.1844967618368978E-2</v>
      </c>
      <c r="AX77" s="18" cm="1">
        <f t="array" ref="AX77">(1+T77)*(1+INDEX(fx_rets,$AE77,INDEX(fx_ix,1,AX$3)))-1</f>
        <v>2.9937996496436137E-2</v>
      </c>
      <c r="AY77" s="18" cm="1">
        <f t="array" ref="AY77">(1+U77)*(1+INDEX(fx_rets,$AE77,INDEX(fx_ix,1,AY$3)))-1</f>
        <v>1.0406729228182199E-2</v>
      </c>
      <c r="AZ77" s="18" cm="1">
        <f t="array" ref="AZ77">(1+V77)*(1+INDEX(fx_rets,$AE77,INDEX(fx_ix,1,AZ$3)))-1</f>
        <v>2.9972037062382384E-3</v>
      </c>
      <c r="BA77" s="18" cm="1">
        <f t="array" ref="BA77">(1+W77)*(1+INDEX(fx_rets,$AE77,INDEX(fx_ix,1,BA$3)))-1</f>
        <v>-5.8782269197744652E-3</v>
      </c>
      <c r="BB77" s="18" cm="1">
        <f t="array" ref="BB77">(1+X77)*(1+INDEX(fx_rets,$AE77,INDEX(fx_ix,1,BB$3)))-1</f>
        <v>3.9252921259433249E-2</v>
      </c>
      <c r="BC77" s="18" cm="1">
        <f t="array" ref="BC77">(1+Y77)*(1+INDEX(fx_rets,$AE77,INDEX(fx_ix,1,BC$3)))-1</f>
        <v>-1.7953115152132493E-2</v>
      </c>
      <c r="BD77" s="19">
        <v>72</v>
      </c>
      <c r="BE77" s="16">
        <f t="shared" si="32"/>
        <v>0</v>
      </c>
      <c r="BF77" s="19">
        <v>72</v>
      </c>
      <c r="BG77" s="18">
        <f t="shared" si="33"/>
        <v>2.7604884272676156E-3</v>
      </c>
      <c r="BH77" s="18">
        <f t="shared" si="34"/>
        <v>1.1048685339223319E-3</v>
      </c>
      <c r="BI77" s="18">
        <f t="shared" si="35"/>
        <v>-2.7395356432828866E-3</v>
      </c>
      <c r="BJ77" s="18">
        <f t="shared" si="36"/>
        <v>2.1735420675192962E-3</v>
      </c>
      <c r="BK77" s="18">
        <f t="shared" si="37"/>
        <v>-1.1931878474513713E-4</v>
      </c>
      <c r="BL77" s="18">
        <f t="shared" si="38"/>
        <v>-5.816492612713331E-3</v>
      </c>
      <c r="BM77" s="18">
        <f t="shared" si="39"/>
        <v>-5.3379619815161483E-3</v>
      </c>
      <c r="BN77" s="18">
        <f t="shared" si="40"/>
        <v>-6.4642526022915536E-3</v>
      </c>
      <c r="BO77" s="18">
        <f t="shared" si="41"/>
        <v>3.8037406770617732E-2</v>
      </c>
      <c r="BP77" s="18">
        <f t="shared" si="42"/>
        <v>3.5375859529592102E-2</v>
      </c>
      <c r="BQ77" s="18">
        <f t="shared" si="43"/>
        <v>3.0522238104315758E-2</v>
      </c>
      <c r="BR77" s="18">
        <f t="shared" si="44"/>
        <v>3.7404499035122107E-2</v>
      </c>
      <c r="BS77" s="18">
        <f t="shared" si="45"/>
        <v>3.2056846483595303E-2</v>
      </c>
      <c r="BT77" s="18">
        <f t="shared" si="46"/>
        <v>-1.7917463163499514E-2</v>
      </c>
      <c r="BU77" s="18">
        <f t="shared" si="47"/>
        <v>-1.7631332780368436E-2</v>
      </c>
      <c r="BV77" s="18">
        <f t="shared" si="48"/>
        <v>-1.8156342700594075E-2</v>
      </c>
      <c r="BW77" s="18">
        <f t="shared" si="49"/>
        <v>1.3706908237319348E-2</v>
      </c>
      <c r="BX77" s="18">
        <f t="shared" si="50"/>
        <v>4.1844967618368978E-2</v>
      </c>
      <c r="BY77" s="18">
        <f t="shared" si="51"/>
        <v>2.9937996496436137E-2</v>
      </c>
      <c r="BZ77" s="18">
        <f t="shared" si="52"/>
        <v>1.0406729228182199E-2</v>
      </c>
      <c r="CA77" s="18">
        <f t="shared" si="53"/>
        <v>2.9972037062382384E-3</v>
      </c>
      <c r="CB77" s="18">
        <f t="shared" si="54"/>
        <v>-5.8782269197744652E-3</v>
      </c>
      <c r="CC77" s="18">
        <f t="shared" si="55"/>
        <v>3.9252921259433249E-2</v>
      </c>
      <c r="CD77" s="18">
        <f t="shared" si="56"/>
        <v>-1.7953115152132493E-2</v>
      </c>
      <c r="CE77" s="19">
        <v>72</v>
      </c>
      <c r="CF77" s="18">
        <f t="shared" si="57"/>
        <v>1.1048685339223319E-3</v>
      </c>
      <c r="CG77" s="18">
        <f t="shared" si="57"/>
        <v>1.1048685339223319E-3</v>
      </c>
      <c r="CH77" s="18">
        <f t="shared" si="57"/>
        <v>1.1048685339223319E-3</v>
      </c>
      <c r="CI77" s="18">
        <f t="shared" si="57"/>
        <v>0</v>
      </c>
      <c r="CJ77" s="18">
        <f t="shared" si="57"/>
        <v>0</v>
      </c>
      <c r="CK77" s="24">
        <f t="shared" si="57"/>
        <v>1.1048685339223319E-3</v>
      </c>
      <c r="CL77" s="24">
        <f t="shared" si="57"/>
        <v>0</v>
      </c>
    </row>
    <row r="78" spans="1:90" x14ac:dyDescent="0.2">
      <c r="A78" s="19">
        <v>73</v>
      </c>
      <c r="B78" s="16" cm="1">
        <f t="array" ref="B78">INDEX(asset_mu,1,B$3)+INDEX(asset_rets_norm,$A78,B$3)</f>
        <v>2.798654557479313E-3</v>
      </c>
      <c r="C78" s="16" cm="1">
        <f t="array" ref="C78">INDEX(asset_mu,1,C$3)+INDEX(asset_rets_norm,$A78,C$3)</f>
        <v>2.13370776700061E-3</v>
      </c>
      <c r="D78" s="16" cm="1">
        <f t="array" ref="D78">INDEX(asset_mu,1,D$3)+INDEX(asset_rets_norm,$A78,D$3)</f>
        <v>1.6320826101526007E-3</v>
      </c>
      <c r="E78" s="16" cm="1">
        <f t="array" ref="E78">INDEX(asset_mu,1,E$3)+INDEX(asset_rets_norm,$A78,E$3)</f>
        <v>2.9356971128205525E-3</v>
      </c>
      <c r="F78" s="16" cm="1">
        <f t="array" ref="F78">INDEX(asset_mu,1,F$3)+INDEX(asset_rets_norm,$A78,F$3)</f>
        <v>3.1680019855799429E-3</v>
      </c>
      <c r="G78" s="16" cm="1">
        <f t="array" ref="G78">INDEX(asset_mu,1,G$3)+INDEX(asset_rets_norm,$A78,G$3)</f>
        <v>1.4137912086234191E-3</v>
      </c>
      <c r="H78" s="16" cm="1">
        <f t="array" ref="H78">INDEX(asset_mu,1,H$3)+INDEX(asset_rets_norm,$A78,H$3)</f>
        <v>3.3146829348178679E-3</v>
      </c>
      <c r="I78" s="16" cm="1">
        <f t="array" ref="I78">INDEX(asset_mu,1,I$3)+INDEX(asset_rets_norm,$A78,I$3)</f>
        <v>5.7455574442334834E-3</v>
      </c>
      <c r="J78" s="16" cm="1">
        <f t="array" ref="J78">INDEX(asset_mu,1,J$3)+INDEX(asset_rets_norm,$A78,J$3)</f>
        <v>2.396135130204867E-3</v>
      </c>
      <c r="K78" s="16" cm="1">
        <f t="array" ref="K78">INDEX(asset_mu,1,K$3)+INDEX(asset_rets_norm,$A78,K$3)</f>
        <v>4.7543979887877666E-3</v>
      </c>
      <c r="L78" s="16" cm="1">
        <f t="array" ref="L78">INDEX(asset_mu,1,L$3)+INDEX(asset_rets_norm,$A78,L$3)</f>
        <v>6.8557079573400171E-3</v>
      </c>
      <c r="M78" s="16" cm="1">
        <f t="array" ref="M78">INDEX(asset_mu,1,M$3)+INDEX(asset_rets_norm,$A78,M$3)</f>
        <v>5.622929460873438E-3</v>
      </c>
      <c r="N78" s="16" cm="1">
        <f t="array" ref="N78">INDEX(asset_mu,1,N$3)+INDEX(asset_rets_norm,$A78,N$3)</f>
        <v>8.4853144826152523E-3</v>
      </c>
      <c r="O78" s="16" cm="1">
        <f t="array" ref="O78">INDEX(asset_mu,1,O$3)+INDEX(asset_rets_norm,$A78,O$3)</f>
        <v>1.0977048077081208E-3</v>
      </c>
      <c r="P78" s="16" cm="1">
        <f t="array" ref="P78">INDEX(asset_mu,1,P$3)+INDEX(asset_rets_norm,$A78,P$3)</f>
        <v>2.511668731084481E-3</v>
      </c>
      <c r="Q78" s="16" cm="1">
        <f t="array" ref="Q78">INDEX(asset_mu,1,Q$3)+INDEX(asset_rets_norm,$A78,Q$3)</f>
        <v>3.5960577557174302E-3</v>
      </c>
      <c r="R78" s="16" cm="1">
        <f t="array" ref="R78">INDEX(asset_mu,1,R$3)+INDEX(asset_rets_norm,$A78,R$3)</f>
        <v>1.6466670895724941E-2</v>
      </c>
      <c r="S78" s="16" cm="1">
        <f t="array" ref="S78">INDEX(asset_mu,1,S$3)+INDEX(asset_rets_norm,$A78,S$3)</f>
        <v>2.0751778131732901E-2</v>
      </c>
      <c r="T78" s="16" cm="1">
        <f t="array" ref="T78">INDEX(asset_mu,1,T$3)+INDEX(asset_rets_norm,$A78,T$3)</f>
        <v>1.7358062796425766E-2</v>
      </c>
      <c r="U78" s="16" cm="1">
        <f t="array" ref="U78">INDEX(asset_mu,1,U$3)+INDEX(asset_rets_norm,$A78,U$3)</f>
        <v>7.502758835900937E-2</v>
      </c>
      <c r="V78" s="16" cm="1">
        <f t="array" ref="V78">INDEX(asset_mu,1,V$3)+INDEX(asset_rets_norm,$A78,V$3)</f>
        <v>2.9976620395716566E-3</v>
      </c>
      <c r="W78" s="16" cm="1">
        <f t="array" ref="W78">INDEX(asset_mu,1,W$3)+INDEX(asset_rets_norm,$A78,W$3)</f>
        <v>1.3780065274529877E-3</v>
      </c>
      <c r="X78" s="16" cm="1">
        <f t="array" ref="X78">INDEX(asset_mu,1,X$3)+INDEX(asset_rets_norm,$A78,X$3)</f>
        <v>2.2605435105639308E-3</v>
      </c>
      <c r="Y78" s="16" cm="1">
        <f t="array" ref="Y78">INDEX(asset_mu,1,Y$3)+INDEX(asset_rets_norm,$A78,Y$3)</f>
        <v>1.0242688861378665E-3</v>
      </c>
      <c r="Z78" s="19">
        <v>73</v>
      </c>
      <c r="AA78" s="16" cm="1">
        <f t="array" ref="AA78">INDEX(fx_mu,1,AA$3)+INDEX(fx_rets_norm,$A78,AA$3)</f>
        <v>0</v>
      </c>
      <c r="AB78" s="16" cm="1">
        <f t="array" ref="AB78">INDEX(fx_mu,1,AB$3)+INDEX(fx_rets_norm,$A78,AB$3)</f>
        <v>-1.3628487792362694E-2</v>
      </c>
      <c r="AC78" s="16" cm="1">
        <f t="array" ref="AC78">INDEX(fx_mu,1,AC$3)+INDEX(fx_rets_norm,$A78,AC$3)</f>
        <v>-7.736090883104188E-3</v>
      </c>
      <c r="AD78" s="16" cm="1">
        <f t="array" ref="AD78">INDEX(fx_mu,1,AD$3)+INDEX(fx_rets_norm,$A78,AD$3)</f>
        <v>-6.3374102849295269E-3</v>
      </c>
      <c r="AE78" s="19">
        <v>73</v>
      </c>
      <c r="AF78" s="18" cm="1">
        <f t="array" ref="AF78">(1+B78)*(1+INDEX(fx_rets,$AE78,INDEX(fx_ix,1,AF$3)))-1</f>
        <v>2.7986545574794075E-3</v>
      </c>
      <c r="AG78" s="18" cm="1">
        <f t="array" ref="AG78">(1+C78)*(1+INDEX(fx_rets,$AE78,INDEX(fx_ix,1,AG$3)))-1</f>
        <v>2.1337077670005034E-3</v>
      </c>
      <c r="AH78" s="18" cm="1">
        <f t="array" ref="AH78">(1+D78)*(1+INDEX(fx_rets,$AE78,INDEX(fx_ix,1,AH$3)))-1</f>
        <v>1.6320826101525743E-3</v>
      </c>
      <c r="AI78" s="18" cm="1">
        <f t="array" ref="AI78">(1+E78)*(1+INDEX(fx_rets,$AE78,INDEX(fx_ix,1,AI$3)))-1</f>
        <v>2.9356971128204901E-3</v>
      </c>
      <c r="AJ78" s="18" cm="1">
        <f t="array" ref="AJ78">(1+F78)*(1+INDEX(fx_rets,$AE78,INDEX(fx_ix,1,AJ$3)))-1</f>
        <v>3.1680019855799824E-3</v>
      </c>
      <c r="AK78" s="18" cm="1">
        <f t="array" ref="AK78">(1+G78)*(1+INDEX(fx_rets,$AE78,INDEX(fx_ix,1,AK$3)))-1</f>
        <v>-1.2233964419966936E-2</v>
      </c>
      <c r="AL78" s="18" cm="1">
        <f t="array" ref="AL78">(1+H78)*(1+INDEX(fx_rets,$AE78,INDEX(fx_ix,1,AL$3)))-1</f>
        <v>-1.0358978973457611E-2</v>
      </c>
      <c r="AM78" s="18" cm="1">
        <f t="array" ref="AM78">(1+I78)*(1+INDEX(fx_rets,$AE78,INDEX(fx_ix,1,AM$3)))-1</f>
        <v>-7.9612336076182455E-3</v>
      </c>
      <c r="AN78" s="18" cm="1">
        <f t="array" ref="AN78">(1+J78)*(1+INDEX(fx_rets,$AE78,INDEX(fx_ix,1,AN$3)))-1</f>
        <v>-5.3584924720347926E-3</v>
      </c>
      <c r="AO78" s="18" cm="1">
        <f t="array" ref="AO78">(1+K78)*(1+INDEX(fx_rets,$AE78,INDEX(fx_ix,1,AO$3)))-1</f>
        <v>-3.0184733492520932E-3</v>
      </c>
      <c r="AP78" s="18" cm="1">
        <f t="array" ref="AP78">(1+L78)*(1+INDEX(fx_rets,$AE78,INDEX(fx_ix,1,AP$3)))-1</f>
        <v>-9.3341930559032171E-4</v>
      </c>
      <c r="AQ78" s="18" cm="1">
        <f t="array" ref="AQ78">(1+M78)*(1+INDEX(fx_rets,$AE78,INDEX(fx_ix,1,AQ$3)))-1</f>
        <v>-2.1566609155694305E-3</v>
      </c>
      <c r="AR78" s="18" cm="1">
        <f t="array" ref="AR78">(1+N78)*(1+INDEX(fx_rets,$AE78,INDEX(fx_ix,1,AR$3)))-1</f>
        <v>6.8358043550187375E-4</v>
      </c>
      <c r="AS78" s="18" cm="1">
        <f t="array" ref="AS78">(1+O78)*(1+INDEX(fx_rets,$AE78,INDEX(fx_ix,1,AS$3)))-1</f>
        <v>-5.2466620829596522E-3</v>
      </c>
      <c r="AT78" s="18" cm="1">
        <f t="array" ref="AT78">(1+P78)*(1+INDEX(fx_rets,$AE78,INDEX(fx_ix,1,AT$3)))-1</f>
        <v>-3.8416590290938357E-3</v>
      </c>
      <c r="AU78" s="18" cm="1">
        <f t="array" ref="AU78">(1+Q78)*(1+INDEX(fx_rets,$AE78,INDEX(fx_ix,1,AU$3)))-1</f>
        <v>-2.7641422226183376E-3</v>
      </c>
      <c r="AV78" s="18" cm="1">
        <f t="array" ref="AV78">(1+R78)*(1+INDEX(fx_rets,$AE78,INDEX(fx_ix,1,AV$3)))-1</f>
        <v>1.6466670895724844E-2</v>
      </c>
      <c r="AW78" s="18" cm="1">
        <f t="array" ref="AW78">(1+S78)*(1+INDEX(fx_rets,$AE78,INDEX(fx_ix,1,AW$3)))-1</f>
        <v>6.8404749844321877E-3</v>
      </c>
      <c r="AX78" s="18" cm="1">
        <f t="array" ref="AX78">(1+T78)*(1+INDEX(fx_rets,$AE78,INDEX(fx_ix,1,AX$3)))-1</f>
        <v>9.4876883619738894E-3</v>
      </c>
      <c r="AY78" s="18" cm="1">
        <f t="array" ref="AY78">(1+U78)*(1+INDEX(fx_rets,$AE78,INDEX(fx_ix,1,AY$3)))-1</f>
        <v>6.8214697463960139E-2</v>
      </c>
      <c r="AZ78" s="18" cm="1">
        <f t="array" ref="AZ78">(1+V78)*(1+INDEX(fx_rets,$AE78,INDEX(fx_ix,1,AZ$3)))-1</f>
        <v>2.9976620395717468E-3</v>
      </c>
      <c r="BA78" s="18" cm="1">
        <f t="array" ref="BA78">(1+W78)*(1+INDEX(fx_rets,$AE78,INDEX(fx_ix,1,BA$3)))-1</f>
        <v>-1.2269261410047028E-2</v>
      </c>
      <c r="BB78" s="18" cm="1">
        <f t="array" ref="BB78">(1+X78)*(1+INDEX(fx_rets,$AE78,INDEX(fx_ix,1,BB$3)))-1</f>
        <v>-5.493035142583147E-3</v>
      </c>
      <c r="BC78" s="18" cm="1">
        <f t="array" ref="BC78">(1+Y78)*(1+INDEX(fx_rets,$AE78,INDEX(fx_ix,1,BC$3)))-1</f>
        <v>-5.3196326109651304E-3</v>
      </c>
      <c r="BD78" s="19">
        <v>73</v>
      </c>
      <c r="BE78" s="16">
        <f t="shared" si="32"/>
        <v>0</v>
      </c>
      <c r="BF78" s="19">
        <v>73</v>
      </c>
      <c r="BG78" s="18">
        <f t="shared" si="33"/>
        <v>2.7986545574794075E-3</v>
      </c>
      <c r="BH78" s="18">
        <f t="shared" si="34"/>
        <v>2.1337077670005034E-3</v>
      </c>
      <c r="BI78" s="18">
        <f t="shared" si="35"/>
        <v>1.6320826101525743E-3</v>
      </c>
      <c r="BJ78" s="18">
        <f t="shared" si="36"/>
        <v>2.9356971128204901E-3</v>
      </c>
      <c r="BK78" s="18">
        <f t="shared" si="37"/>
        <v>3.1680019855799824E-3</v>
      </c>
      <c r="BL78" s="18">
        <f t="shared" si="38"/>
        <v>-1.2233964419966936E-2</v>
      </c>
      <c r="BM78" s="18">
        <f t="shared" si="39"/>
        <v>-1.0358978973457611E-2</v>
      </c>
      <c r="BN78" s="18">
        <f t="shared" si="40"/>
        <v>-7.9612336076182455E-3</v>
      </c>
      <c r="BO78" s="18">
        <f t="shared" si="41"/>
        <v>-5.3584924720347926E-3</v>
      </c>
      <c r="BP78" s="18">
        <f t="shared" si="42"/>
        <v>-3.0184733492520932E-3</v>
      </c>
      <c r="BQ78" s="18">
        <f t="shared" si="43"/>
        <v>-9.3341930559032171E-4</v>
      </c>
      <c r="BR78" s="18">
        <f t="shared" si="44"/>
        <v>-2.1566609155694305E-3</v>
      </c>
      <c r="BS78" s="18">
        <f t="shared" si="45"/>
        <v>6.8358043550187375E-4</v>
      </c>
      <c r="BT78" s="18">
        <f t="shared" si="46"/>
        <v>-5.2466620829596522E-3</v>
      </c>
      <c r="BU78" s="18">
        <f t="shared" si="47"/>
        <v>-3.8416590290938357E-3</v>
      </c>
      <c r="BV78" s="18">
        <f t="shared" si="48"/>
        <v>-2.7641422226183376E-3</v>
      </c>
      <c r="BW78" s="18">
        <f t="shared" si="49"/>
        <v>1.6466670895724844E-2</v>
      </c>
      <c r="BX78" s="18">
        <f t="shared" si="50"/>
        <v>6.8404749844321877E-3</v>
      </c>
      <c r="BY78" s="18">
        <f t="shared" si="51"/>
        <v>9.4876883619738894E-3</v>
      </c>
      <c r="BZ78" s="18">
        <f t="shared" si="52"/>
        <v>6.8214697463960139E-2</v>
      </c>
      <c r="CA78" s="18">
        <f t="shared" si="53"/>
        <v>2.9976620395717468E-3</v>
      </c>
      <c r="CB78" s="18">
        <f t="shared" si="54"/>
        <v>-1.2269261410047028E-2</v>
      </c>
      <c r="CC78" s="18">
        <f t="shared" si="55"/>
        <v>-5.493035142583147E-3</v>
      </c>
      <c r="CD78" s="18">
        <f t="shared" si="56"/>
        <v>-5.3196326109651304E-3</v>
      </c>
      <c r="CE78" s="19">
        <v>73</v>
      </c>
      <c r="CF78" s="18">
        <f t="shared" si="57"/>
        <v>2.1337077670005034E-3</v>
      </c>
      <c r="CG78" s="18">
        <f t="shared" si="57"/>
        <v>2.1337077670005034E-3</v>
      </c>
      <c r="CH78" s="18">
        <f t="shared" si="57"/>
        <v>2.1337077670005034E-3</v>
      </c>
      <c r="CI78" s="18">
        <f t="shared" si="57"/>
        <v>0</v>
      </c>
      <c r="CJ78" s="18">
        <f t="shared" si="57"/>
        <v>0</v>
      </c>
      <c r="CK78" s="24">
        <f t="shared" si="57"/>
        <v>2.1337077670005034E-3</v>
      </c>
      <c r="CL78" s="24">
        <f t="shared" si="57"/>
        <v>0</v>
      </c>
    </row>
    <row r="79" spans="1:90" x14ac:dyDescent="0.2">
      <c r="A79" s="19">
        <v>74</v>
      </c>
      <c r="B79" s="16" cm="1">
        <f t="array" ref="B79">INDEX(asset_mu,1,B$3)+INDEX(asset_rets_norm,$A79,B$3)</f>
        <v>2.4788325975758805E-3</v>
      </c>
      <c r="C79" s="16" cm="1">
        <f t="array" ref="C79">INDEX(asset_mu,1,C$3)+INDEX(asset_rets_norm,$A79,C$3)</f>
        <v>7.2664004760713673E-4</v>
      </c>
      <c r="D79" s="16" cm="1">
        <f t="array" ref="D79">INDEX(asset_mu,1,D$3)+INDEX(asset_rets_norm,$A79,D$3)</f>
        <v>-9.5473678098676081E-4</v>
      </c>
      <c r="E79" s="16" cm="1">
        <f t="array" ref="E79">INDEX(asset_mu,1,E$3)+INDEX(asset_rets_norm,$A79,E$3)</f>
        <v>-9.8685488973120072E-5</v>
      </c>
      <c r="F79" s="16" cm="1">
        <f t="array" ref="F79">INDEX(asset_mu,1,F$3)+INDEX(asset_rets_norm,$A79,F$3)</f>
        <v>-1.9524025629146635E-3</v>
      </c>
      <c r="G79" s="16" cm="1">
        <f t="array" ref="G79">INDEX(asset_mu,1,G$3)+INDEX(asset_rets_norm,$A79,G$3)</f>
        <v>1.2308348705633273E-3</v>
      </c>
      <c r="H79" s="16" cm="1">
        <f t="array" ref="H79">INDEX(asset_mu,1,H$3)+INDEX(asset_rets_norm,$A79,H$3)</f>
        <v>1.4532930097695055E-3</v>
      </c>
      <c r="I79" s="16" cm="1">
        <f t="array" ref="I79">INDEX(asset_mu,1,I$3)+INDEX(asset_rets_norm,$A79,I$3)</f>
        <v>9.5755237014465361E-4</v>
      </c>
      <c r="J79" s="16" cm="1">
        <f t="array" ref="J79">INDEX(asset_mu,1,J$3)+INDEX(asset_rets_norm,$A79,J$3)</f>
        <v>2.4610021081776776E-3</v>
      </c>
      <c r="K79" s="16" cm="1">
        <f t="array" ref="K79">INDEX(asset_mu,1,K$3)+INDEX(asset_rets_norm,$A79,K$3)</f>
        <v>4.1515347810009698E-3</v>
      </c>
      <c r="L79" s="16" cm="1">
        <f t="array" ref="L79">INDEX(asset_mu,1,L$3)+INDEX(asset_rets_norm,$A79,L$3)</f>
        <v>5.6383542697153611E-3</v>
      </c>
      <c r="M79" s="16" cm="1">
        <f t="array" ref="M79">INDEX(asset_mu,1,M$3)+INDEX(asset_rets_norm,$A79,M$3)</f>
        <v>3.7981193260350652E-3</v>
      </c>
      <c r="N79" s="16" cm="1">
        <f t="array" ref="N79">INDEX(asset_mu,1,N$3)+INDEX(asset_rets_norm,$A79,N$3)</f>
        <v>4.9525870424568293E-3</v>
      </c>
      <c r="O79" s="16" cm="1">
        <f t="array" ref="O79">INDEX(asset_mu,1,O$3)+INDEX(asset_rets_norm,$A79,O$3)</f>
        <v>1.0010085326506368E-3</v>
      </c>
      <c r="P79" s="16" cm="1">
        <f t="array" ref="P79">INDEX(asset_mu,1,P$3)+INDEX(asset_rets_norm,$A79,P$3)</f>
        <v>1.7715227425212797E-3</v>
      </c>
      <c r="Q79" s="16" cm="1">
        <f t="array" ref="Q79">INDEX(asset_mu,1,Q$3)+INDEX(asset_rets_norm,$A79,Q$3)</f>
        <v>3.6188769488493923E-3</v>
      </c>
      <c r="R79" s="16" cm="1">
        <f t="array" ref="R79">INDEX(asset_mu,1,R$3)+INDEX(asset_rets_norm,$A79,R$3)</f>
        <v>2.3370611927954296E-2</v>
      </c>
      <c r="S79" s="16" cm="1">
        <f t="array" ref="S79">INDEX(asset_mu,1,S$3)+INDEX(asset_rets_norm,$A79,S$3)</f>
        <v>-2.9564772896236158E-2</v>
      </c>
      <c r="T79" s="16" cm="1">
        <f t="array" ref="T79">INDEX(asset_mu,1,T$3)+INDEX(asset_rets_norm,$A79,T$3)</f>
        <v>-2.1169961221545852E-2</v>
      </c>
      <c r="U79" s="16" cm="1">
        <f t="array" ref="U79">INDEX(asset_mu,1,U$3)+INDEX(asset_rets_norm,$A79,U$3)</f>
        <v>2.6117582949534271E-2</v>
      </c>
      <c r="V79" s="16" cm="1">
        <f t="array" ref="V79">INDEX(asset_mu,1,V$3)+INDEX(asset_rets_norm,$A79,V$3)</f>
        <v>3.00692037290499E-3</v>
      </c>
      <c r="W79" s="16" cm="1">
        <f t="array" ref="W79">INDEX(asset_mu,1,W$3)+INDEX(asset_rets_norm,$A79,W$3)</f>
        <v>1.4570898607863211E-3</v>
      </c>
      <c r="X79" s="16" cm="1">
        <f t="array" ref="X79">INDEX(asset_mu,1,X$3)+INDEX(asset_rets_norm,$A79,X$3)</f>
        <v>2.4607101772305975E-3</v>
      </c>
      <c r="Y79" s="16" cm="1">
        <f t="array" ref="Y79">INDEX(asset_mu,1,Y$3)+INDEX(asset_rets_norm,$A79,Y$3)</f>
        <v>1.1804355528045331E-3</v>
      </c>
      <c r="Z79" s="19">
        <v>74</v>
      </c>
      <c r="AA79" s="16" cm="1">
        <f t="array" ref="AA79">INDEX(fx_mu,1,AA$3)+INDEX(fx_rets_norm,$A79,AA$3)</f>
        <v>0</v>
      </c>
      <c r="AB79" s="16" cm="1">
        <f t="array" ref="AB79">INDEX(fx_mu,1,AB$3)+INDEX(fx_rets_norm,$A79,AB$3)</f>
        <v>2.2835711716291399E-2</v>
      </c>
      <c r="AC79" s="16" cm="1">
        <f t="array" ref="AC79">INDEX(fx_mu,1,AC$3)+INDEX(fx_rets_norm,$A79,AC$3)</f>
        <v>1.8893182463757527E-2</v>
      </c>
      <c r="AD79" s="16" cm="1">
        <f t="array" ref="AD79">INDEX(fx_mu,1,AD$3)+INDEX(fx_rets_norm,$A79,AD$3)</f>
        <v>1.3380573987485586E-2</v>
      </c>
      <c r="AE79" s="19">
        <v>74</v>
      </c>
      <c r="AF79" s="18" cm="1">
        <f t="array" ref="AF79">(1+B79)*(1+INDEX(fx_rets,$AE79,INDEX(fx_ix,1,AF$3)))-1</f>
        <v>2.4788325975759751E-3</v>
      </c>
      <c r="AG79" s="18" cm="1">
        <f t="array" ref="AG79">(1+C79)*(1+INDEX(fx_rets,$AE79,INDEX(fx_ix,1,AG$3)))-1</f>
        <v>7.2664004760714107E-4</v>
      </c>
      <c r="AH79" s="18" cm="1">
        <f t="array" ref="AH79">(1+D79)*(1+INDEX(fx_rets,$AE79,INDEX(fx_ix,1,AH$3)))-1</f>
        <v>-9.5473678098678683E-4</v>
      </c>
      <c r="AI79" s="18" cm="1">
        <f t="array" ref="AI79">(1+E79)*(1+INDEX(fx_rets,$AE79,INDEX(fx_ix,1,AI$3)))-1</f>
        <v>-9.86854889730715E-5</v>
      </c>
      <c r="AJ79" s="18" cm="1">
        <f t="array" ref="AJ79">(1+F79)*(1+INDEX(fx_rets,$AE79,INDEX(fx_ix,1,AJ$3)))-1</f>
        <v>-1.9524025629146236E-3</v>
      </c>
      <c r="AK79" s="18" cm="1">
        <f t="array" ref="AK79">(1+G79)*(1+INDEX(fx_rets,$AE79,INDEX(fx_ix,1,AK$3)))-1</f>
        <v>2.4094653577129366E-2</v>
      </c>
      <c r="AL79" s="18" cm="1">
        <f t="array" ref="AL79">(1+H79)*(1+INDEX(fx_rets,$AE79,INDEX(fx_ix,1,AL$3)))-1</f>
        <v>2.4322191706271257E-2</v>
      </c>
      <c r="AM79" s="18" cm="1">
        <f t="array" ref="AM79">(1+I79)*(1+INDEX(fx_rets,$AE79,INDEX(fx_ix,1,AM$3)))-1</f>
        <v>2.3815130476313895E-2</v>
      </c>
      <c r="AN79" s="18" cm="1">
        <f t="array" ref="AN79">(1+J79)*(1+INDEX(fx_rets,$AE79,INDEX(fx_ix,1,AN$3)))-1</f>
        <v>2.1400680733808741E-2</v>
      </c>
      <c r="AO79" s="18" cm="1">
        <f t="array" ref="AO79">(1+K79)*(1+INDEX(fx_rets,$AE79,INDEX(fx_ix,1,AO$3)))-1</f>
        <v>2.3123152948880676E-2</v>
      </c>
      <c r="AP79" s="18" cm="1">
        <f t="array" ref="AP79">(1+L79)*(1+INDEX(fx_rets,$AE79,INDEX(fx_ix,1,AP$3)))-1</f>
        <v>2.4638063189485804E-2</v>
      </c>
      <c r="AQ79" s="18" cm="1">
        <f t="array" ref="AQ79">(1+M79)*(1+INDEX(fx_rets,$AE79,INDEX(fx_ix,1,AQ$3)))-1</f>
        <v>2.2763060351238318E-2</v>
      </c>
      <c r="AR79" s="18" cm="1">
        <f t="array" ref="AR79">(1+N79)*(1+INDEX(fx_rets,$AE79,INDEX(fx_ix,1,AR$3)))-1</f>
        <v>2.3939339636875223E-2</v>
      </c>
      <c r="AS79" s="18" cm="1">
        <f t="array" ref="AS79">(1+O79)*(1+INDEX(fx_rets,$AE79,INDEX(fx_ix,1,AS$3)))-1</f>
        <v>1.4394976588869346E-2</v>
      </c>
      <c r="AT79" s="18" cm="1">
        <f t="array" ref="AT79">(1+P79)*(1+INDEX(fx_rets,$AE79,INDEX(fx_ix,1,AT$3)))-1</f>
        <v>1.5175800721133559E-2</v>
      </c>
      <c r="AU79" s="18" cm="1">
        <f t="array" ref="AU79">(1+Q79)*(1+INDEX(fx_rets,$AE79,INDEX(fx_ix,1,AU$3)))-1</f>
        <v>1.7047873587100693E-2</v>
      </c>
      <c r="AV79" s="18" cm="1">
        <f t="array" ref="AV79">(1+R79)*(1+INDEX(fx_rets,$AE79,INDEX(fx_ix,1,AV$3)))-1</f>
        <v>2.3370611927954199E-2</v>
      </c>
      <c r="AW79" s="18" cm="1">
        <f t="array" ref="AW79">(1+S79)*(1+INDEX(fx_rets,$AE79,INDEX(fx_ix,1,AW$3)))-1</f>
        <v>-7.4041938107608507E-3</v>
      </c>
      <c r="AX79" s="18" cm="1">
        <f t="array" ref="AX79">(1+T79)*(1+INDEX(fx_rets,$AE79,INDEX(fx_ix,1,AX$3)))-1</f>
        <v>-2.6767466978977472E-3</v>
      </c>
      <c r="AY79" s="18" cm="1">
        <f t="array" ref="AY79">(1+U79)*(1+INDEX(fx_rets,$AE79,INDEX(fx_ix,1,AY$3)))-1</f>
        <v>3.9847625188050406E-2</v>
      </c>
      <c r="AZ79" s="18" cm="1">
        <f t="array" ref="AZ79">(1+V79)*(1+INDEX(fx_rets,$AE79,INDEX(fx_ix,1,AZ$3)))-1</f>
        <v>3.0069203729050642E-3</v>
      </c>
      <c r="BA79" s="18" cm="1">
        <f t="array" ref="BA79">(1+W79)*(1+INDEX(fx_rets,$AE79,INDEX(fx_ix,1,BA$3)))-1</f>
        <v>2.4326075261083435E-2</v>
      </c>
      <c r="BB79" s="18" cm="1">
        <f t="array" ref="BB79">(1+X79)*(1+INDEX(fx_rets,$AE79,INDEX(fx_ix,1,BB$3)))-1</f>
        <v>2.140038328735705E-2</v>
      </c>
      <c r="BC79" s="18" cm="1">
        <f t="array" ref="BC79">(1+Y79)*(1+INDEX(fx_rets,$AE79,INDEX(fx_ix,1,BC$3)))-1</f>
        <v>1.4576804445541658E-2</v>
      </c>
      <c r="BD79" s="19">
        <v>74</v>
      </c>
      <c r="BE79" s="16">
        <f t="shared" si="32"/>
        <v>0</v>
      </c>
      <c r="BF79" s="19">
        <v>74</v>
      </c>
      <c r="BG79" s="18">
        <f t="shared" si="33"/>
        <v>2.4788325975759751E-3</v>
      </c>
      <c r="BH79" s="18">
        <f t="shared" si="34"/>
        <v>7.2664004760714107E-4</v>
      </c>
      <c r="BI79" s="18">
        <f t="shared" si="35"/>
        <v>-9.5473678098678683E-4</v>
      </c>
      <c r="BJ79" s="18">
        <f t="shared" si="36"/>
        <v>-9.86854889730715E-5</v>
      </c>
      <c r="BK79" s="18">
        <f t="shared" si="37"/>
        <v>-1.9524025629146236E-3</v>
      </c>
      <c r="BL79" s="18">
        <f t="shared" si="38"/>
        <v>2.4094653577129366E-2</v>
      </c>
      <c r="BM79" s="18">
        <f t="shared" si="39"/>
        <v>2.4322191706271257E-2</v>
      </c>
      <c r="BN79" s="18">
        <f t="shared" si="40"/>
        <v>2.3815130476313895E-2</v>
      </c>
      <c r="BO79" s="18">
        <f t="shared" si="41"/>
        <v>2.1400680733808741E-2</v>
      </c>
      <c r="BP79" s="18">
        <f t="shared" si="42"/>
        <v>2.3123152948880676E-2</v>
      </c>
      <c r="BQ79" s="18">
        <f t="shared" si="43"/>
        <v>2.4638063189485804E-2</v>
      </c>
      <c r="BR79" s="18">
        <f t="shared" si="44"/>
        <v>2.2763060351238318E-2</v>
      </c>
      <c r="BS79" s="18">
        <f t="shared" si="45"/>
        <v>2.3939339636875223E-2</v>
      </c>
      <c r="BT79" s="18">
        <f t="shared" si="46"/>
        <v>1.4394976588869346E-2</v>
      </c>
      <c r="BU79" s="18">
        <f t="shared" si="47"/>
        <v>1.5175800721133559E-2</v>
      </c>
      <c r="BV79" s="18">
        <f t="shared" si="48"/>
        <v>1.7047873587100693E-2</v>
      </c>
      <c r="BW79" s="18">
        <f t="shared" si="49"/>
        <v>2.3370611927954199E-2</v>
      </c>
      <c r="BX79" s="18">
        <f t="shared" si="50"/>
        <v>-7.4041938107608507E-3</v>
      </c>
      <c r="BY79" s="18">
        <f t="shared" si="51"/>
        <v>-2.6767466978977472E-3</v>
      </c>
      <c r="BZ79" s="18">
        <f t="shared" si="52"/>
        <v>3.9847625188050406E-2</v>
      </c>
      <c r="CA79" s="18">
        <f t="shared" si="53"/>
        <v>3.0069203729050642E-3</v>
      </c>
      <c r="CB79" s="18">
        <f t="shared" si="54"/>
        <v>2.4326075261083435E-2</v>
      </c>
      <c r="CC79" s="18">
        <f t="shared" si="55"/>
        <v>2.140038328735705E-2</v>
      </c>
      <c r="CD79" s="18">
        <f t="shared" si="56"/>
        <v>1.4576804445541658E-2</v>
      </c>
      <c r="CE79" s="19">
        <v>74</v>
      </c>
      <c r="CF79" s="18">
        <f t="shared" si="57"/>
        <v>7.2664004760714107E-4</v>
      </c>
      <c r="CG79" s="18">
        <f t="shared" si="57"/>
        <v>7.2664004760714107E-4</v>
      </c>
      <c r="CH79" s="18">
        <f t="shared" si="57"/>
        <v>7.2664004760714107E-4</v>
      </c>
      <c r="CI79" s="18">
        <f t="shared" si="57"/>
        <v>0</v>
      </c>
      <c r="CJ79" s="18">
        <f t="shared" si="57"/>
        <v>0</v>
      </c>
      <c r="CK79" s="24">
        <f t="shared" si="57"/>
        <v>7.2664004760714107E-4</v>
      </c>
      <c r="CL79" s="24">
        <f t="shared" si="57"/>
        <v>0</v>
      </c>
    </row>
    <row r="80" spans="1:90" x14ac:dyDescent="0.2">
      <c r="A80" s="19">
        <v>75</v>
      </c>
      <c r="B80" s="16" cm="1">
        <f t="array" ref="B80">INDEX(asset_mu,1,B$3)+INDEX(asset_rets_norm,$A80,B$3)</f>
        <v>3.0152171077843124E-3</v>
      </c>
      <c r="C80" s="16" cm="1">
        <f t="array" ref="C80">INDEX(asset_mu,1,C$3)+INDEX(asset_rets_norm,$A80,C$3)</f>
        <v>2.8613005179993723E-3</v>
      </c>
      <c r="D80" s="16" cm="1">
        <f t="array" ref="D80">INDEX(asset_mu,1,D$3)+INDEX(asset_rets_norm,$A80,D$3)</f>
        <v>2.7350152771979095E-3</v>
      </c>
      <c r="E80" s="16" cm="1">
        <f t="array" ref="E80">INDEX(asset_mu,1,E$3)+INDEX(asset_rets_norm,$A80,E$3)</f>
        <v>3.1348499380288788E-3</v>
      </c>
      <c r="F80" s="16" cm="1">
        <f t="array" ref="F80">INDEX(asset_mu,1,F$3)+INDEX(asset_rets_norm,$A80,F$3)</f>
        <v>3.2751332827791351E-3</v>
      </c>
      <c r="G80" s="16" cm="1">
        <f t="array" ref="G80">INDEX(asset_mu,1,G$3)+INDEX(asset_rets_norm,$A80,G$3)</f>
        <v>1.1740409944120097E-3</v>
      </c>
      <c r="H80" s="16" cm="1">
        <f t="array" ref="H80">INDEX(asset_mu,1,H$3)+INDEX(asset_rets_norm,$A80,H$3)</f>
        <v>1.1613520930571423E-3</v>
      </c>
      <c r="I80" s="16" cm="1">
        <f t="array" ref="I80">INDEX(asset_mu,1,I$3)+INDEX(asset_rets_norm,$A80,I$3)</f>
        <v>-6.9239572061592473E-4</v>
      </c>
      <c r="J80" s="16" cm="1">
        <f t="array" ref="J80">INDEX(asset_mu,1,J$3)+INDEX(asset_rets_norm,$A80,J$3)</f>
        <v>2.9335881991041633E-3</v>
      </c>
      <c r="K80" s="16" cm="1">
        <f t="array" ref="K80">INDEX(asset_mu,1,K$3)+INDEX(asset_rets_norm,$A80,K$3)</f>
        <v>6.2204571608745199E-3</v>
      </c>
      <c r="L80" s="16" cm="1">
        <f t="array" ref="L80">INDEX(asset_mu,1,L$3)+INDEX(asset_rets_norm,$A80,L$3)</f>
        <v>9.8694496166381474E-3</v>
      </c>
      <c r="M80" s="16" cm="1">
        <f t="array" ref="M80">INDEX(asset_mu,1,M$3)+INDEX(asset_rets_norm,$A80,M$3)</f>
        <v>6.4130148478001468E-3</v>
      </c>
      <c r="N80" s="16" cm="1">
        <f t="array" ref="N80">INDEX(asset_mu,1,N$3)+INDEX(asset_rets_norm,$A80,N$3)</f>
        <v>1.1033556871255739E-2</v>
      </c>
      <c r="O80" s="16" cm="1">
        <f t="array" ref="O80">INDEX(asset_mu,1,O$3)+INDEX(asset_rets_norm,$A80,O$3)</f>
        <v>9.1395865671641701E-4</v>
      </c>
      <c r="P80" s="16" cm="1">
        <f t="array" ref="P80">INDEX(asset_mu,1,P$3)+INDEX(asset_rets_norm,$A80,P$3)</f>
        <v>1.6069801825351769E-3</v>
      </c>
      <c r="Q80" s="16" cm="1">
        <f t="array" ref="Q80">INDEX(asset_mu,1,Q$3)+INDEX(asset_rets_norm,$A80,Q$3)</f>
        <v>2.3488770251995474E-3</v>
      </c>
      <c r="R80" s="16" cm="1">
        <f t="array" ref="R80">INDEX(asset_mu,1,R$3)+INDEX(asset_rets_norm,$A80,R$3)</f>
        <v>4.2075751882107871E-3</v>
      </c>
      <c r="S80" s="16" cm="1">
        <f t="array" ref="S80">INDEX(asset_mu,1,S$3)+INDEX(asset_rets_norm,$A80,S$3)</f>
        <v>-1.9731275542303028E-2</v>
      </c>
      <c r="T80" s="16" cm="1">
        <f t="array" ref="T80">INDEX(asset_mu,1,T$3)+INDEX(asset_rets_norm,$A80,T$3)</f>
        <v>5.0324221675591196E-2</v>
      </c>
      <c r="U80" s="16" cm="1">
        <f t="array" ref="U80">INDEX(asset_mu,1,U$3)+INDEX(asset_rets_norm,$A80,U$3)</f>
        <v>-4.5310154928507197E-3</v>
      </c>
      <c r="V80" s="16" cm="1">
        <f t="array" ref="V80">INDEX(asset_mu,1,V$3)+INDEX(asset_rets_norm,$A80,V$3)</f>
        <v>3.1140453729049901E-3</v>
      </c>
      <c r="W80" s="16" cm="1">
        <f t="array" ref="W80">INDEX(asset_mu,1,W$3)+INDEX(asset_rets_norm,$A80,W$3)</f>
        <v>9.1783986078632107E-4</v>
      </c>
      <c r="X80" s="16" cm="1">
        <f t="array" ref="X80">INDEX(asset_mu,1,X$3)+INDEX(asset_rets_norm,$A80,X$3)</f>
        <v>2.3512935105639309E-3</v>
      </c>
      <c r="Y80" s="16" cm="1">
        <f t="array" ref="Y80">INDEX(asset_mu,1,Y$3)+INDEX(asset_rets_norm,$A80,Y$3)</f>
        <v>6.6135221947119971E-4</v>
      </c>
      <c r="Z80" s="19">
        <v>75</v>
      </c>
      <c r="AA80" s="16" cm="1">
        <f t="array" ref="AA80">INDEX(fx_mu,1,AA$3)+INDEX(fx_rets_norm,$A80,AA$3)</f>
        <v>0</v>
      </c>
      <c r="AB80" s="16" cm="1">
        <f t="array" ref="AB80">INDEX(fx_mu,1,AB$3)+INDEX(fx_rets_norm,$A80,AB$3)</f>
        <v>9.2188996778226374E-3</v>
      </c>
      <c r="AC80" s="16" cm="1">
        <f t="array" ref="AC80">INDEX(fx_mu,1,AC$3)+INDEX(fx_rets_norm,$A80,AC$3)</f>
        <v>-5.8322183918042803E-4</v>
      </c>
      <c r="AD80" s="16" cm="1">
        <f t="array" ref="AD80">INDEX(fx_mu,1,AD$3)+INDEX(fx_rets_norm,$A80,AD$3)</f>
        <v>2.2751862390560781E-3</v>
      </c>
      <c r="AE80" s="19">
        <v>75</v>
      </c>
      <c r="AF80" s="18" cm="1">
        <f t="array" ref="AF80">(1+B80)*(1+INDEX(fx_rets,$AE80,INDEX(fx_ix,1,AF$3)))-1</f>
        <v>3.015217107784407E-3</v>
      </c>
      <c r="AG80" s="18" cm="1">
        <f t="array" ref="AG80">(1+C80)*(1+INDEX(fx_rets,$AE80,INDEX(fx_ix,1,AG$3)))-1</f>
        <v>2.8613005179993767E-3</v>
      </c>
      <c r="AH80" s="18" cm="1">
        <f t="array" ref="AH80">(1+D80)*(1+INDEX(fx_rets,$AE80,INDEX(fx_ix,1,AH$3)))-1</f>
        <v>2.7350152771978831E-3</v>
      </c>
      <c r="AI80" s="18" cm="1">
        <f t="array" ref="AI80">(1+E80)*(1+INDEX(fx_rets,$AE80,INDEX(fx_ix,1,AI$3)))-1</f>
        <v>3.1348499380288164E-3</v>
      </c>
      <c r="AJ80" s="18" cm="1">
        <f t="array" ref="AJ80">(1+F80)*(1+INDEX(fx_rets,$AE80,INDEX(fx_ix,1,AJ$3)))-1</f>
        <v>3.2751332827791746E-3</v>
      </c>
      <c r="AK80" s="18" cm="1">
        <f t="array" ref="AK80">(1+G80)*(1+INDEX(fx_rets,$AE80,INDEX(fx_ix,1,AK$3)))-1</f>
        <v>1.0403764038379837E-2</v>
      </c>
      <c r="AL80" s="18" cm="1">
        <f t="array" ref="AL80">(1+H80)*(1+INDEX(fx_rets,$AE80,INDEX(fx_ix,1,AL$3)))-1</f>
        <v>1.0390958159316233E-2</v>
      </c>
      <c r="AM80" s="18" cm="1">
        <f t="array" ref="AM80">(1+I80)*(1+INDEX(fx_rets,$AE80,INDEX(fx_ix,1,AM$3)))-1</f>
        <v>8.5201208305210052E-3</v>
      </c>
      <c r="AN80" s="18" cm="1">
        <f t="array" ref="AN80">(1+J80)*(1+INDEX(fx_rets,$AE80,INDEX(fx_ix,1,AN$3)))-1</f>
        <v>2.3486554272187377E-3</v>
      </c>
      <c r="AO80" s="18" cm="1">
        <f t="array" ref="AO80">(1+K80)*(1+INDEX(fx_rets,$AE80,INDEX(fx_ix,1,AO$3)))-1</f>
        <v>5.6336074152281146E-3</v>
      </c>
      <c r="AP80" s="18" cm="1">
        <f t="array" ref="AP80">(1+L80)*(1+INDEX(fx_rets,$AE80,INDEX(fx_ix,1,AP$3)))-1</f>
        <v>9.2804716989005609E-3</v>
      </c>
      <c r="AQ80" s="18" cm="1">
        <f t="array" ref="AQ80">(1+M80)*(1+INDEX(fx_rets,$AE80,INDEX(fx_ix,1,AQ$3)))-1</f>
        <v>5.8260527983053922E-3</v>
      </c>
      <c r="AR80" s="18" cm="1">
        <f t="array" ref="AR80">(1+N80)*(1+INDEX(fx_rets,$AE80,INDEX(fx_ix,1,AR$3)))-1</f>
        <v>1.0443900020744135E-2</v>
      </c>
      <c r="AS80" s="18" cm="1">
        <f t="array" ref="AS80">(1+O80)*(1+INDEX(fx_rets,$AE80,INDEX(fx_ix,1,AS$3)))-1</f>
        <v>3.1912243219311964E-3</v>
      </c>
      <c r="AT80" s="18" cm="1">
        <f t="array" ref="AT80">(1+P80)*(1+INDEX(fx_rets,$AE80,INDEX(fx_ix,1,AT$3)))-1</f>
        <v>3.8858226007889574E-3</v>
      </c>
      <c r="AU80" s="18" cm="1">
        <f t="array" ref="AU80">(1+Q80)*(1+INDEX(fx_rets,$AE80,INDEX(fx_ix,1,AU$3)))-1</f>
        <v>4.6294073969406213E-3</v>
      </c>
      <c r="AV80" s="18" cm="1">
        <f t="array" ref="AV80">(1+R80)*(1+INDEX(fx_rets,$AE80,INDEX(fx_ix,1,AV$3)))-1</f>
        <v>4.2075751882106882E-3</v>
      </c>
      <c r="AW80" s="18" cm="1">
        <f t="array" ref="AW80">(1+S80)*(1+INDEX(fx_rets,$AE80,INDEX(fx_ix,1,AW$3)))-1</f>
        <v>-1.0694276514220391E-2</v>
      </c>
      <c r="AX80" s="18" cm="1">
        <f t="array" ref="AX80">(1+T80)*(1+INDEX(fx_rets,$AE80,INDEX(fx_ix,1,AX$3)))-1</f>
        <v>4.9711649651289713E-2</v>
      </c>
      <c r="AY80" s="18" cm="1">
        <f t="array" ref="AY80">(1+U80)*(1+INDEX(fx_rets,$AE80,INDEX(fx_ix,1,AY$3)))-1</f>
        <v>-2.2661381578930051E-3</v>
      </c>
      <c r="AZ80" s="18" cm="1">
        <f t="array" ref="AZ80">(1+V80)*(1+INDEX(fx_rets,$AE80,INDEX(fx_ix,1,AZ$3)))-1</f>
        <v>3.1140453729050499E-3</v>
      </c>
      <c r="BA80" s="18" cm="1">
        <f t="array" ref="BA80">(1+W80)*(1+INDEX(fx_rets,$AE80,INDEX(fx_ix,1,BA$3)))-1</f>
        <v>1.014520101220584E-2</v>
      </c>
      <c r="BB80" s="18" cm="1">
        <f t="array" ref="BB80">(1+X80)*(1+INDEX(fx_rets,$AE80,INDEX(fx_ix,1,BB$3)))-1</f>
        <v>1.7667003456576236E-3</v>
      </c>
      <c r="BC80" s="18" cm="1">
        <f t="array" ref="BC80">(1+Y80)*(1+INDEX(fx_rets,$AE80,INDEX(fx_ix,1,BC$3)))-1</f>
        <v>2.9380431579959509E-3</v>
      </c>
      <c r="BD80" s="19">
        <v>75</v>
      </c>
      <c r="BE80" s="16">
        <f t="shared" si="32"/>
        <v>0</v>
      </c>
      <c r="BF80" s="19">
        <v>75</v>
      </c>
      <c r="BG80" s="18">
        <f t="shared" si="33"/>
        <v>3.015217107784407E-3</v>
      </c>
      <c r="BH80" s="18">
        <f t="shared" si="34"/>
        <v>2.8613005179993767E-3</v>
      </c>
      <c r="BI80" s="18">
        <f t="shared" si="35"/>
        <v>2.7350152771978831E-3</v>
      </c>
      <c r="BJ80" s="18">
        <f t="shared" si="36"/>
        <v>3.1348499380288164E-3</v>
      </c>
      <c r="BK80" s="18">
        <f t="shared" si="37"/>
        <v>3.2751332827791746E-3</v>
      </c>
      <c r="BL80" s="18">
        <f t="shared" si="38"/>
        <v>1.0403764038379837E-2</v>
      </c>
      <c r="BM80" s="18">
        <f t="shared" si="39"/>
        <v>1.0390958159316233E-2</v>
      </c>
      <c r="BN80" s="18">
        <f t="shared" si="40"/>
        <v>8.5201208305210052E-3</v>
      </c>
      <c r="BO80" s="18">
        <f t="shared" si="41"/>
        <v>2.3486554272187377E-3</v>
      </c>
      <c r="BP80" s="18">
        <f t="shared" si="42"/>
        <v>5.6336074152281146E-3</v>
      </c>
      <c r="BQ80" s="18">
        <f t="shared" si="43"/>
        <v>9.2804716989005609E-3</v>
      </c>
      <c r="BR80" s="18">
        <f t="shared" si="44"/>
        <v>5.8260527983053922E-3</v>
      </c>
      <c r="BS80" s="18">
        <f t="shared" si="45"/>
        <v>1.0443900020744135E-2</v>
      </c>
      <c r="BT80" s="18">
        <f t="shared" si="46"/>
        <v>3.1912243219311964E-3</v>
      </c>
      <c r="BU80" s="18">
        <f t="shared" si="47"/>
        <v>3.8858226007889574E-3</v>
      </c>
      <c r="BV80" s="18">
        <f t="shared" si="48"/>
        <v>4.6294073969406213E-3</v>
      </c>
      <c r="BW80" s="18">
        <f t="shared" si="49"/>
        <v>4.2075751882106882E-3</v>
      </c>
      <c r="BX80" s="18">
        <f t="shared" si="50"/>
        <v>-1.0694276514220391E-2</v>
      </c>
      <c r="BY80" s="18">
        <f t="shared" si="51"/>
        <v>4.9711649651289713E-2</v>
      </c>
      <c r="BZ80" s="18">
        <f t="shared" si="52"/>
        <v>-2.2661381578930051E-3</v>
      </c>
      <c r="CA80" s="18">
        <f t="shared" si="53"/>
        <v>3.1140453729050499E-3</v>
      </c>
      <c r="CB80" s="18">
        <f t="shared" si="54"/>
        <v>1.014520101220584E-2</v>
      </c>
      <c r="CC80" s="18">
        <f t="shared" si="55"/>
        <v>1.7667003456576236E-3</v>
      </c>
      <c r="CD80" s="18">
        <f t="shared" si="56"/>
        <v>2.9380431579959509E-3</v>
      </c>
      <c r="CE80" s="19">
        <v>75</v>
      </c>
      <c r="CF80" s="18">
        <f t="shared" si="57"/>
        <v>2.8613005179993767E-3</v>
      </c>
      <c r="CG80" s="18">
        <f t="shared" si="57"/>
        <v>2.8613005179993767E-3</v>
      </c>
      <c r="CH80" s="18">
        <f t="shared" si="57"/>
        <v>2.8613005179993767E-3</v>
      </c>
      <c r="CI80" s="18">
        <f t="shared" si="57"/>
        <v>0</v>
      </c>
      <c r="CJ80" s="18">
        <f t="shared" si="57"/>
        <v>0</v>
      </c>
      <c r="CK80" s="24">
        <f t="shared" si="57"/>
        <v>2.8613005179993767E-3</v>
      </c>
      <c r="CL80" s="24">
        <f t="shared" si="57"/>
        <v>0</v>
      </c>
    </row>
    <row r="81" spans="1:90" x14ac:dyDescent="0.2">
      <c r="A81" s="19">
        <v>76</v>
      </c>
      <c r="B81" s="16" cm="1">
        <f t="array" ref="B81">INDEX(asset_mu,1,B$3)+INDEX(asset_rets_norm,$A81,B$3)</f>
        <v>3.023875538241144E-3</v>
      </c>
      <c r="C81" s="16" cm="1">
        <f t="array" ref="C81">INDEX(asset_mu,1,C$3)+INDEX(asset_rets_norm,$A81,C$3)</f>
        <v>-1.3308753269015029E-4</v>
      </c>
      <c r="D81" s="16" cm="1">
        <f t="array" ref="D81">INDEX(asset_mu,1,D$3)+INDEX(asset_rets_norm,$A81,D$3)</f>
        <v>-6.6151022102285146E-3</v>
      </c>
      <c r="E81" s="16" cm="1">
        <f t="array" ref="E81">INDEX(asset_mu,1,E$3)+INDEX(asset_rets_norm,$A81,E$3)</f>
        <v>3.182306330426557E-4</v>
      </c>
      <c r="F81" s="16" cm="1">
        <f t="array" ref="F81">INDEX(asset_mu,1,F$3)+INDEX(asset_rets_norm,$A81,F$3)</f>
        <v>-4.8733886621983701E-3</v>
      </c>
      <c r="G81" s="16" cm="1">
        <f t="array" ref="G81">INDEX(asset_mu,1,G$3)+INDEX(asset_rets_norm,$A81,G$3)</f>
        <v>1.0960075596651271E-3</v>
      </c>
      <c r="H81" s="16" cm="1">
        <f t="array" ref="H81">INDEX(asset_mu,1,H$3)+INDEX(asset_rets_norm,$A81,H$3)</f>
        <v>7.8853258510749131E-4</v>
      </c>
      <c r="I81" s="16" cm="1">
        <f t="array" ref="I81">INDEX(asset_mu,1,I$3)+INDEX(asset_rets_norm,$A81,I$3)</f>
        <v>-3.7829731107371211E-3</v>
      </c>
      <c r="J81" s="16" cm="1">
        <f t="array" ref="J81">INDEX(asset_mu,1,J$3)+INDEX(asset_rets_norm,$A81,J$3)</f>
        <v>2.451584908792047E-3</v>
      </c>
      <c r="K81" s="16" cm="1">
        <f t="array" ref="K81">INDEX(asset_mu,1,K$3)+INDEX(asset_rets_norm,$A81,K$3)</f>
        <v>4.5350916386724307E-4</v>
      </c>
      <c r="L81" s="16" cm="1">
        <f t="array" ref="L81">INDEX(asset_mu,1,L$3)+INDEX(asset_rets_norm,$A81,L$3)</f>
        <v>-3.4517498211714803E-3</v>
      </c>
      <c r="M81" s="16" cm="1">
        <f t="array" ref="M81">INDEX(asset_mu,1,M$3)+INDEX(asset_rets_norm,$A81,M$3)</f>
        <v>2.7254054072653354E-3</v>
      </c>
      <c r="N81" s="16" cm="1">
        <f t="array" ref="N81">INDEX(asset_mu,1,N$3)+INDEX(asset_rets_norm,$A81,N$3)</f>
        <v>1.083497966488883E-3</v>
      </c>
      <c r="O81" s="16" cm="1">
        <f t="array" ref="O81">INDEX(asset_mu,1,O$3)+INDEX(asset_rets_norm,$A81,O$3)</f>
        <v>8.7522669834663052E-4</v>
      </c>
      <c r="P81" s="16" cm="1">
        <f t="array" ref="P81">INDEX(asset_mu,1,P$3)+INDEX(asset_rets_norm,$A81,P$3)</f>
        <v>1.6530711955072151E-3</v>
      </c>
      <c r="Q81" s="16" cm="1">
        <f t="array" ref="Q81">INDEX(asset_mu,1,Q$3)+INDEX(asset_rets_norm,$A81,Q$3)</f>
        <v>2.1167521336248997E-3</v>
      </c>
      <c r="R81" s="16" cm="1">
        <f t="array" ref="R81">INDEX(asset_mu,1,R$3)+INDEX(asset_rets_norm,$A81,R$3)</f>
        <v>5.0407832728808319E-2</v>
      </c>
      <c r="S81" s="16" cm="1">
        <f t="array" ref="S81">INDEX(asset_mu,1,S$3)+INDEX(asset_rets_norm,$A81,S$3)</f>
        <v>2.8808353055278402E-2</v>
      </c>
      <c r="T81" s="16" cm="1">
        <f t="array" ref="T81">INDEX(asset_mu,1,T$3)+INDEX(asset_rets_norm,$A81,T$3)</f>
        <v>-1.9021903836961507E-2</v>
      </c>
      <c r="U81" s="16" cm="1">
        <f t="array" ref="U81">INDEX(asset_mu,1,U$3)+INDEX(asset_rets_norm,$A81,U$3)</f>
        <v>8.3528165411862598E-3</v>
      </c>
      <c r="V81" s="16" cm="1">
        <f t="array" ref="V81">INDEX(asset_mu,1,V$3)+INDEX(asset_rets_norm,$A81,V$3)</f>
        <v>3.2743537062383233E-3</v>
      </c>
      <c r="W81" s="16" cm="1">
        <f t="array" ref="W81">INDEX(asset_mu,1,W$3)+INDEX(asset_rets_norm,$A81,W$3)</f>
        <v>1.5412565274529877E-3</v>
      </c>
      <c r="X81" s="16" cm="1">
        <f t="array" ref="X81">INDEX(asset_mu,1,X$3)+INDEX(asset_rets_norm,$A81,X$3)</f>
        <v>2.5753768438972644E-3</v>
      </c>
      <c r="Y81" s="16" cm="1">
        <f t="array" ref="Y81">INDEX(asset_mu,1,Y$3)+INDEX(asset_rets_norm,$A81,Y$3)</f>
        <v>1.2061022194711998E-3</v>
      </c>
      <c r="Z81" s="19">
        <v>76</v>
      </c>
      <c r="AA81" s="16" cm="1">
        <f t="array" ref="AA81">INDEX(fx_mu,1,AA$3)+INDEX(fx_rets_norm,$A81,AA$3)</f>
        <v>0</v>
      </c>
      <c r="AB81" s="16" cm="1">
        <f t="array" ref="AB81">INDEX(fx_mu,1,AB$3)+INDEX(fx_rets_norm,$A81,AB$3)</f>
        <v>3.4707406897989797E-2</v>
      </c>
      <c r="AC81" s="16" cm="1">
        <f t="array" ref="AC81">INDEX(fx_mu,1,AC$3)+INDEX(fx_rets_norm,$A81,AC$3)</f>
        <v>5.1157786394587831E-2</v>
      </c>
      <c r="AD81" s="16" cm="1">
        <f t="array" ref="AD81">INDEX(fx_mu,1,AD$3)+INDEX(fx_rets_norm,$A81,AD$3)</f>
        <v>3.5660488936430354E-2</v>
      </c>
      <c r="AE81" s="19">
        <v>76</v>
      </c>
      <c r="AF81" s="18" cm="1">
        <f t="array" ref="AF81">(1+B81)*(1+INDEX(fx_rets,$AE81,INDEX(fx_ix,1,AF$3)))-1</f>
        <v>3.0238755382412386E-3</v>
      </c>
      <c r="AG81" s="18" cm="1">
        <f t="array" ref="AG81">(1+C81)*(1+INDEX(fx_rets,$AE81,INDEX(fx_ix,1,AG$3)))-1</f>
        <v>-1.3308753269014595E-4</v>
      </c>
      <c r="AH81" s="18" cm="1">
        <f t="array" ref="AH81">(1+D81)*(1+INDEX(fx_rets,$AE81,INDEX(fx_ix,1,AH$3)))-1</f>
        <v>-6.6151022102285406E-3</v>
      </c>
      <c r="AI81" s="18" cm="1">
        <f t="array" ref="AI81">(1+E81)*(1+INDEX(fx_rets,$AE81,INDEX(fx_ix,1,AI$3)))-1</f>
        <v>3.1823063304270427E-4</v>
      </c>
      <c r="AJ81" s="18" cm="1">
        <f t="array" ref="AJ81">(1+F81)*(1+INDEX(fx_rets,$AE81,INDEX(fx_ix,1,AJ$3)))-1</f>
        <v>-4.8733886621983302E-3</v>
      </c>
      <c r="AK81" s="18" cm="1">
        <f t="array" ref="AK81">(1+G81)*(1+INDEX(fx_rets,$AE81,INDEX(fx_ix,1,AK$3)))-1</f>
        <v>3.5841454037991438E-2</v>
      </c>
      <c r="AL81" s="18" cm="1">
        <f t="array" ref="AL81">(1+H81)*(1+INDEX(fx_rets,$AE81,INDEX(fx_ix,1,AL$3)))-1</f>
        <v>3.5523307404381033E-2</v>
      </c>
      <c r="AM81" s="18" cm="1">
        <f t="array" ref="AM81">(1+I81)*(1+INDEX(fx_rets,$AE81,INDEX(fx_ix,1,AM$3)))-1</f>
        <v>3.0793136600214099E-2</v>
      </c>
      <c r="AN81" s="18" cm="1">
        <f t="array" ref="AN81">(1+J81)*(1+INDEX(fx_rets,$AE81,INDEX(fx_ix,1,AN$3)))-1</f>
        <v>5.3734788960472013E-2</v>
      </c>
      <c r="AO81" s="18" cm="1">
        <f t="array" ref="AO81">(1+K81)*(1+INDEX(fx_rets,$AE81,INDEX(fx_ix,1,AO$3)))-1</f>
        <v>5.1634496083388326E-2</v>
      </c>
      <c r="AP81" s="18" cm="1">
        <f t="array" ref="AP81">(1+L81)*(1+INDEX(fx_rets,$AE81,INDEX(fx_ix,1,AP$3)))-1</f>
        <v>4.7529452693377383E-2</v>
      </c>
      <c r="AQ81" s="18" cm="1">
        <f t="array" ref="AQ81">(1+M81)*(1+INDEX(fx_rets,$AE81,INDEX(fx_ix,1,AQ$3)))-1</f>
        <v>5.4022617509516646E-2</v>
      </c>
      <c r="AR81" s="18" cm="1">
        <f t="array" ref="AR81">(1+N81)*(1+INDEX(fx_rets,$AE81,INDEX(fx_ix,1,AR$3)))-1</f>
        <v>5.2296713718605226E-2</v>
      </c>
      <c r="AS81" s="18" cm="1">
        <f t="array" ref="AS81">(1+O81)*(1+INDEX(fx_rets,$AE81,INDEX(fx_ix,1,AS$3)))-1</f>
        <v>3.6566926646770304E-2</v>
      </c>
      <c r="AT81" s="18" cm="1">
        <f t="array" ref="AT81">(1+P81)*(1+INDEX(fx_rets,$AE81,INDEX(fx_ix,1,AT$3)))-1</f>
        <v>3.7372509459016046E-2</v>
      </c>
      <c r="AU81" s="18" cm="1">
        <f t="array" ref="AU81">(1+Q81)*(1+INDEX(fx_rets,$AE81,INDEX(fx_ix,1,AU$3)))-1</f>
        <v>3.7852725486097416E-2</v>
      </c>
      <c r="AV81" s="18" cm="1">
        <f t="array" ref="AV81">(1+R81)*(1+INDEX(fx_rets,$AE81,INDEX(fx_ix,1,AV$3)))-1</f>
        <v>5.0407832728808222E-2</v>
      </c>
      <c r="AW81" s="18" cm="1">
        <f t="array" ref="AW81">(1+S81)*(1+INDEX(fx_rets,$AE81,INDEX(fx_ix,1,AW$3)))-1</f>
        <v>6.4515623184818738E-2</v>
      </c>
      <c r="AX81" s="18" cm="1">
        <f t="array" ref="AX81">(1+T81)*(1+INDEX(fx_rets,$AE81,INDEX(fx_ix,1,AX$3)))-1</f>
        <v>3.1162764064316617E-2</v>
      </c>
      <c r="AY81" s="18" cm="1">
        <f t="array" ref="AY81">(1+U81)*(1+INDEX(fx_rets,$AE81,INDEX(fx_ix,1,AY$3)))-1</f>
        <v>4.4311170999471683E-2</v>
      </c>
      <c r="AZ81" s="18" cm="1">
        <f t="array" ref="AZ81">(1+V81)*(1+INDEX(fx_rets,$AE81,INDEX(fx_ix,1,AZ$3)))-1</f>
        <v>3.2743537062382977E-3</v>
      </c>
      <c r="BA81" s="18" cm="1">
        <f t="array" ref="BA81">(1+W81)*(1+INDEX(fx_rets,$AE81,INDEX(fx_ix,1,BA$3)))-1</f>
        <v>3.6302156442875377E-2</v>
      </c>
      <c r="BB81" s="18" cm="1">
        <f t="array" ref="BB81">(1+X81)*(1+INDEX(fx_rets,$AE81,INDEX(fx_ix,1,BB$3)))-1</f>
        <v>5.3864913816950688E-2</v>
      </c>
      <c r="BC81" s="18" cm="1">
        <f t="array" ref="BC81">(1+Y81)*(1+INDEX(fx_rets,$AE81,INDEX(fx_ix,1,BC$3)))-1</f>
        <v>3.690960135075505E-2</v>
      </c>
      <c r="BD81" s="19">
        <v>76</v>
      </c>
      <c r="BE81" s="16">
        <f t="shared" si="32"/>
        <v>0</v>
      </c>
      <c r="BF81" s="19">
        <v>76</v>
      </c>
      <c r="BG81" s="18">
        <f t="shared" si="33"/>
        <v>3.0238755382412386E-3</v>
      </c>
      <c r="BH81" s="18">
        <f t="shared" si="34"/>
        <v>-1.3308753269014595E-4</v>
      </c>
      <c r="BI81" s="18">
        <f t="shared" si="35"/>
        <v>-6.6151022102285406E-3</v>
      </c>
      <c r="BJ81" s="18">
        <f t="shared" si="36"/>
        <v>3.1823063304270427E-4</v>
      </c>
      <c r="BK81" s="18">
        <f t="shared" si="37"/>
        <v>-4.8733886621983302E-3</v>
      </c>
      <c r="BL81" s="18">
        <f t="shared" si="38"/>
        <v>3.5841454037991438E-2</v>
      </c>
      <c r="BM81" s="18">
        <f t="shared" si="39"/>
        <v>3.5523307404381033E-2</v>
      </c>
      <c r="BN81" s="18">
        <f t="shared" si="40"/>
        <v>3.0793136600214099E-2</v>
      </c>
      <c r="BO81" s="18">
        <f t="shared" si="41"/>
        <v>5.3734788960472013E-2</v>
      </c>
      <c r="BP81" s="18">
        <f t="shared" si="42"/>
        <v>5.1634496083388326E-2</v>
      </c>
      <c r="BQ81" s="18">
        <f t="shared" si="43"/>
        <v>4.7529452693377383E-2</v>
      </c>
      <c r="BR81" s="18">
        <f t="shared" si="44"/>
        <v>5.4022617509516646E-2</v>
      </c>
      <c r="BS81" s="18">
        <f t="shared" si="45"/>
        <v>5.2296713718605226E-2</v>
      </c>
      <c r="BT81" s="18">
        <f t="shared" si="46"/>
        <v>3.6566926646770304E-2</v>
      </c>
      <c r="BU81" s="18">
        <f t="shared" si="47"/>
        <v>3.7372509459016046E-2</v>
      </c>
      <c r="BV81" s="18">
        <f t="shared" si="48"/>
        <v>3.7852725486097416E-2</v>
      </c>
      <c r="BW81" s="18">
        <f t="shared" si="49"/>
        <v>5.0407832728808222E-2</v>
      </c>
      <c r="BX81" s="18">
        <f t="shared" si="50"/>
        <v>6.4515623184818738E-2</v>
      </c>
      <c r="BY81" s="18">
        <f t="shared" si="51"/>
        <v>3.1162764064316617E-2</v>
      </c>
      <c r="BZ81" s="18">
        <f t="shared" si="52"/>
        <v>4.4311170999471683E-2</v>
      </c>
      <c r="CA81" s="18">
        <f t="shared" si="53"/>
        <v>3.2743537062382977E-3</v>
      </c>
      <c r="CB81" s="18">
        <f t="shared" si="54"/>
        <v>3.6302156442875377E-2</v>
      </c>
      <c r="CC81" s="18">
        <f t="shared" si="55"/>
        <v>5.3864913816950688E-2</v>
      </c>
      <c r="CD81" s="18">
        <f t="shared" si="56"/>
        <v>3.690960135075505E-2</v>
      </c>
      <c r="CE81" s="19">
        <v>76</v>
      </c>
      <c r="CF81" s="18">
        <f t="shared" si="57"/>
        <v>-1.3308753269014595E-4</v>
      </c>
      <c r="CG81" s="18">
        <f t="shared" si="57"/>
        <v>-1.3308753269014595E-4</v>
      </c>
      <c r="CH81" s="18">
        <f t="shared" si="57"/>
        <v>-1.3308753269014595E-4</v>
      </c>
      <c r="CI81" s="18">
        <f t="shared" si="57"/>
        <v>0</v>
      </c>
      <c r="CJ81" s="18">
        <f t="shared" si="57"/>
        <v>0</v>
      </c>
      <c r="CK81" s="24">
        <f t="shared" si="57"/>
        <v>-1.3308753269014595E-4</v>
      </c>
      <c r="CL81" s="24">
        <f t="shared" si="57"/>
        <v>0</v>
      </c>
    </row>
    <row r="82" spans="1:90" x14ac:dyDescent="0.2">
      <c r="A82" s="19">
        <v>77</v>
      </c>
      <c r="B82" s="16" cm="1">
        <f t="array" ref="B82">INDEX(asset_mu,1,B$3)+INDEX(asset_rets_norm,$A82,B$3)</f>
        <v>2.6899650956270392E-3</v>
      </c>
      <c r="C82" s="16" cm="1">
        <f t="array" ref="C82">INDEX(asset_mu,1,C$3)+INDEX(asset_rets_norm,$A82,C$3)</f>
        <v>2.3615605839617483E-3</v>
      </c>
      <c r="D82" s="16" cm="1">
        <f t="array" ref="D82">INDEX(asset_mu,1,D$3)+INDEX(asset_rets_norm,$A82,D$3)</f>
        <v>5.3501470289188261E-4</v>
      </c>
      <c r="E82" s="16" cm="1">
        <f t="array" ref="E82">INDEX(asset_mu,1,E$3)+INDEX(asset_rets_norm,$A82,E$3)</f>
        <v>-2.0651873427873085E-4</v>
      </c>
      <c r="F82" s="16" cm="1">
        <f t="array" ref="F82">INDEX(asset_mu,1,F$3)+INDEX(asset_rets_norm,$A82,F$3)</f>
        <v>-3.7911764204235209E-3</v>
      </c>
      <c r="G82" s="16" cm="1">
        <f t="array" ref="G82">INDEX(asset_mu,1,G$3)+INDEX(asset_rets_norm,$A82,G$3)</f>
        <v>1.6796952322659904E-3</v>
      </c>
      <c r="H82" s="16" cm="1">
        <f t="array" ref="H82">INDEX(asset_mu,1,H$3)+INDEX(asset_rets_norm,$A82,H$3)</f>
        <v>3.6650513884351125E-3</v>
      </c>
      <c r="I82" s="16" cm="1">
        <f t="array" ref="I82">INDEX(asset_mu,1,I$3)+INDEX(asset_rets_norm,$A82,I$3)</f>
        <v>6.333541655915308E-3</v>
      </c>
      <c r="J82" s="16" cm="1">
        <f t="array" ref="J82">INDEX(asset_mu,1,J$3)+INDEX(asset_rets_norm,$A82,J$3)</f>
        <v>2.516369367799197E-3</v>
      </c>
      <c r="K82" s="16" cm="1">
        <f t="array" ref="K82">INDEX(asset_mu,1,K$3)+INDEX(asset_rets_norm,$A82,K$3)</f>
        <v>4.4144760670953567E-3</v>
      </c>
      <c r="L82" s="16" cm="1">
        <f t="array" ref="L82">INDEX(asset_mu,1,L$3)+INDEX(asset_rets_norm,$A82,L$3)</f>
        <v>6.1164569007998593E-3</v>
      </c>
      <c r="M82" s="16" cm="1">
        <f t="array" ref="M82">INDEX(asset_mu,1,M$3)+INDEX(asset_rets_norm,$A82,M$3)</f>
        <v>1.0445232438777595E-3</v>
      </c>
      <c r="N82" s="16" cm="1">
        <f t="array" ref="N82">INDEX(asset_mu,1,N$3)+INDEX(asset_rets_norm,$A82,N$3)</f>
        <v>-8.8853093141937935E-4</v>
      </c>
      <c r="O82" s="16" cm="1">
        <f t="array" ref="O82">INDEX(asset_mu,1,O$3)+INDEX(asset_rets_norm,$A82,O$3)</f>
        <v>1.165418694951813E-3</v>
      </c>
      <c r="P82" s="16" cm="1">
        <f t="array" ref="P82">INDEX(asset_mu,1,P$3)+INDEX(asset_rets_norm,$A82,P$3)</f>
        <v>2.5685414356704673E-3</v>
      </c>
      <c r="Q82" s="16" cm="1">
        <f t="array" ref="Q82">INDEX(asset_mu,1,Q$3)+INDEX(asset_rets_norm,$A82,Q$3)</f>
        <v>4.3460694307683847E-3</v>
      </c>
      <c r="R82" s="16" cm="1">
        <f t="array" ref="R82">INDEX(asset_mu,1,R$3)+INDEX(asset_rets_norm,$A82,R$3)</f>
        <v>-4.4007234932892395E-2</v>
      </c>
      <c r="S82" s="16" cm="1">
        <f t="array" ref="S82">INDEX(asset_mu,1,S$3)+INDEX(asset_rets_norm,$A82,S$3)</f>
        <v>-4.8444028640292736E-2</v>
      </c>
      <c r="T82" s="16" cm="1">
        <f t="array" ref="T82">INDEX(asset_mu,1,T$3)+INDEX(asset_rets_norm,$A82,T$3)</f>
        <v>-3.9001026571591824E-2</v>
      </c>
      <c r="U82" s="16" cm="1">
        <f t="array" ref="U82">INDEX(asset_mu,1,U$3)+INDEX(asset_rets_norm,$A82,U$3)</f>
        <v>-5.0884524739876244E-2</v>
      </c>
      <c r="V82" s="16" cm="1">
        <f t="array" ref="V82">INDEX(asset_mu,1,V$3)+INDEX(asset_rets_norm,$A82,V$3)</f>
        <v>3.2872287062383236E-3</v>
      </c>
      <c r="W82" s="16" cm="1">
        <f t="array" ref="W82">INDEX(asset_mu,1,W$3)+INDEX(asset_rets_norm,$A82,W$3)</f>
        <v>1.450089860786321E-3</v>
      </c>
      <c r="X82" s="16" cm="1">
        <f t="array" ref="X82">INDEX(asset_mu,1,X$3)+INDEX(asset_rets_norm,$A82,X$3)</f>
        <v>2.5099601772305977E-3</v>
      </c>
      <c r="Y82" s="16" cm="1">
        <f t="array" ref="Y82">INDEX(asset_mu,1,Y$3)+INDEX(asset_rets_norm,$A82,Y$3)</f>
        <v>1.1380188861378664E-3</v>
      </c>
      <c r="Z82" s="19">
        <v>77</v>
      </c>
      <c r="AA82" s="16" cm="1">
        <f t="array" ref="AA82">INDEX(fx_mu,1,AA$3)+INDEX(fx_rets_norm,$A82,AA$3)</f>
        <v>0</v>
      </c>
      <c r="AB82" s="16" cm="1">
        <f t="array" ref="AB82">INDEX(fx_mu,1,AB$3)+INDEX(fx_rets_norm,$A82,AB$3)</f>
        <v>-1.6985280323649984E-2</v>
      </c>
      <c r="AC82" s="16" cm="1">
        <f t="array" ref="AC82">INDEX(fx_mu,1,AC$3)+INDEX(fx_rets_norm,$A82,AC$3)</f>
        <v>-2.9912188396434794E-2</v>
      </c>
      <c r="AD82" s="16" cm="1">
        <f t="array" ref="AD82">INDEX(fx_mu,1,AD$3)+INDEX(fx_rets_norm,$A82,AD$3)</f>
        <v>2.7134580478632583E-2</v>
      </c>
      <c r="AE82" s="19">
        <v>77</v>
      </c>
      <c r="AF82" s="18" cm="1">
        <f t="array" ref="AF82">(1+B82)*(1+INDEX(fx_rets,$AE82,INDEX(fx_ix,1,AF$3)))-1</f>
        <v>2.6899650956271337E-3</v>
      </c>
      <c r="AG82" s="18" cm="1">
        <f t="array" ref="AG82">(1+C82)*(1+INDEX(fx_rets,$AE82,INDEX(fx_ix,1,AG$3)))-1</f>
        <v>2.3615605839617526E-3</v>
      </c>
      <c r="AH82" s="18" cm="1">
        <f t="array" ref="AH82">(1+D82)*(1+INDEX(fx_rets,$AE82,INDEX(fx_ix,1,AH$3)))-1</f>
        <v>5.3501470289196718E-4</v>
      </c>
      <c r="AI82" s="18" cm="1">
        <f t="array" ref="AI82">(1+E82)*(1+INDEX(fx_rets,$AE82,INDEX(fx_ix,1,AI$3)))-1</f>
        <v>-2.0651873427868228E-4</v>
      </c>
      <c r="AJ82" s="18" cm="1">
        <f t="array" ref="AJ82">(1+F82)*(1+INDEX(fx_rets,$AE82,INDEX(fx_ix,1,AJ$3)))-1</f>
        <v>-3.791176420423481E-3</v>
      </c>
      <c r="AK82" s="18" cm="1">
        <f t="array" ref="AK82">(1+G82)*(1+INDEX(fx_rets,$AE82,INDEX(fx_ix,1,AK$3)))-1</f>
        <v>-1.5334115185762331E-2</v>
      </c>
      <c r="AL82" s="18" cm="1">
        <f t="array" ref="AL82">(1+H82)*(1+INDEX(fx_rets,$AE82,INDEX(fx_ix,1,AL$3)))-1</f>
        <v>-1.3382480860448021E-2</v>
      </c>
      <c r="AM82" s="18" cm="1">
        <f t="array" ref="AM82">(1+I82)*(1+INDEX(fx_rets,$AE82,INDEX(fx_ix,1,AM$3)))-1</f>
        <v>-1.0759315648201873E-2</v>
      </c>
      <c r="AN82" s="18" cm="1">
        <f t="array" ref="AN82">(1+J82)*(1+INDEX(fx_rets,$AE82,INDEX(fx_ix,1,AN$3)))-1</f>
        <v>-2.7471089143240257E-2</v>
      </c>
      <c r="AO82" s="18" cm="1">
        <f t="array" ref="AO82">(1+K82)*(1+INDEX(fx_rets,$AE82,INDEX(fx_ix,1,AO$3)))-1</f>
        <v>-2.562975896912989E-2</v>
      </c>
      <c r="AP82" s="18" cm="1">
        <f t="array" ref="AP82">(1+L82)*(1+INDEX(fx_rets,$AE82,INDEX(fx_ix,1,AP$3)))-1</f>
        <v>-2.3978688106770396E-2</v>
      </c>
      <c r="AQ82" s="18" cm="1">
        <f t="array" ref="AQ82">(1+M82)*(1+INDEX(fx_rets,$AE82,INDEX(fx_ix,1,AQ$3)))-1</f>
        <v>-2.8898909128612371E-2</v>
      </c>
      <c r="AR82" s="18" cm="1">
        <f t="array" ref="AR82">(1+N82)*(1+INDEX(fx_rets,$AE82,INDEX(fx_ix,1,AR$3)))-1</f>
        <v>-3.0774141423237533E-2</v>
      </c>
      <c r="AS82" s="18" cm="1">
        <f t="array" ref="AS82">(1+O82)*(1+INDEX(fx_rets,$AE82,INDEX(fx_ix,1,AS$3)))-1</f>
        <v>2.8331622320953764E-2</v>
      </c>
      <c r="AT82" s="18" cm="1">
        <f t="array" ref="AT82">(1+P82)*(1+INDEX(fx_rets,$AE82,INDEX(fx_ix,1,AT$3)))-1</f>
        <v>2.9772818208601892E-2</v>
      </c>
      <c r="AU82" s="18" cm="1">
        <f t="array" ref="AU82">(1+Q82)*(1+INDEX(fx_rets,$AE82,INDEX(fx_ix,1,AU$3)))-1</f>
        <v>3.1598578680135825E-2</v>
      </c>
      <c r="AV82" s="18" cm="1">
        <f t="array" ref="AV82">(1+R82)*(1+INDEX(fx_rets,$AE82,INDEX(fx_ix,1,AV$3)))-1</f>
        <v>-4.4007234932892381E-2</v>
      </c>
      <c r="AW82" s="18" cm="1">
        <f t="array" ref="AW82">(1+S82)*(1+INDEX(fx_rets,$AE82,INDEX(fx_ix,1,AW$3)))-1</f>
        <v>-6.4606473557480393E-2</v>
      </c>
      <c r="AX82" s="18" cm="1">
        <f t="array" ref="AX82">(1+T82)*(1+INDEX(fx_rets,$AE82,INDEX(fx_ix,1,AX$3)))-1</f>
        <v>-6.7746608913562878E-2</v>
      </c>
      <c r="AY82" s="18" cm="1">
        <f t="array" ref="AY82">(1+U82)*(1+INDEX(fx_rets,$AE82,INDEX(fx_ix,1,AY$3)))-1</f>
        <v>-2.5130674492914951E-2</v>
      </c>
      <c r="AZ82" s="18" cm="1">
        <f t="array" ref="AZ82">(1+V82)*(1+INDEX(fx_rets,$AE82,INDEX(fx_ix,1,AZ$3)))-1</f>
        <v>3.287228706238432E-3</v>
      </c>
      <c r="BA82" s="18" cm="1">
        <f t="array" ref="BA82">(1+W82)*(1+INDEX(fx_rets,$AE82,INDEX(fx_ix,1,BA$3)))-1</f>
        <v>-1.5559820645643652E-2</v>
      </c>
      <c r="BB82" s="18" cm="1">
        <f t="array" ref="BB82">(1+X82)*(1+INDEX(fx_rets,$AE82,INDEX(fx_ix,1,BB$3)))-1</f>
        <v>-2.7477306620892983E-2</v>
      </c>
      <c r="BC82" s="18" cm="1">
        <f t="array" ref="BC82">(1+Y82)*(1+INDEX(fx_rets,$AE82,INDEX(fx_ix,1,BC$3)))-1</f>
        <v>2.8303479029822443E-2</v>
      </c>
      <c r="BD82" s="19">
        <v>77</v>
      </c>
      <c r="BE82" s="16">
        <f t="shared" si="32"/>
        <v>0</v>
      </c>
      <c r="BF82" s="19">
        <v>77</v>
      </c>
      <c r="BG82" s="18">
        <f t="shared" si="33"/>
        <v>2.6899650956271337E-3</v>
      </c>
      <c r="BH82" s="18">
        <f t="shared" si="34"/>
        <v>2.3615605839617526E-3</v>
      </c>
      <c r="BI82" s="18">
        <f t="shared" si="35"/>
        <v>5.3501470289196718E-4</v>
      </c>
      <c r="BJ82" s="18">
        <f t="shared" si="36"/>
        <v>-2.0651873427868228E-4</v>
      </c>
      <c r="BK82" s="18">
        <f t="shared" si="37"/>
        <v>-3.791176420423481E-3</v>
      </c>
      <c r="BL82" s="18">
        <f t="shared" si="38"/>
        <v>-1.5334115185762331E-2</v>
      </c>
      <c r="BM82" s="18">
        <f t="shared" si="39"/>
        <v>-1.3382480860448021E-2</v>
      </c>
      <c r="BN82" s="18">
        <f t="shared" si="40"/>
        <v>-1.0759315648201873E-2</v>
      </c>
      <c r="BO82" s="18">
        <f t="shared" si="41"/>
        <v>-2.7471089143240257E-2</v>
      </c>
      <c r="BP82" s="18">
        <f t="shared" si="42"/>
        <v>-2.562975896912989E-2</v>
      </c>
      <c r="BQ82" s="18">
        <f t="shared" si="43"/>
        <v>-2.3978688106770396E-2</v>
      </c>
      <c r="BR82" s="18">
        <f t="shared" si="44"/>
        <v>-2.8898909128612371E-2</v>
      </c>
      <c r="BS82" s="18">
        <f t="shared" si="45"/>
        <v>-3.0774141423237533E-2</v>
      </c>
      <c r="BT82" s="18">
        <f t="shared" si="46"/>
        <v>2.8331622320953764E-2</v>
      </c>
      <c r="BU82" s="18">
        <f t="shared" si="47"/>
        <v>2.9772818208601892E-2</v>
      </c>
      <c r="BV82" s="18">
        <f t="shared" si="48"/>
        <v>3.1598578680135825E-2</v>
      </c>
      <c r="BW82" s="18">
        <f t="shared" si="49"/>
        <v>-4.4007234932892381E-2</v>
      </c>
      <c r="BX82" s="18">
        <f t="shared" si="50"/>
        <v>-6.4606473557480393E-2</v>
      </c>
      <c r="BY82" s="18">
        <f t="shared" si="51"/>
        <v>-6.7746608913562878E-2</v>
      </c>
      <c r="BZ82" s="18">
        <f t="shared" si="52"/>
        <v>-2.5130674492914951E-2</v>
      </c>
      <c r="CA82" s="18">
        <f t="shared" si="53"/>
        <v>3.287228706238432E-3</v>
      </c>
      <c r="CB82" s="18">
        <f t="shared" si="54"/>
        <v>-1.5559820645643652E-2</v>
      </c>
      <c r="CC82" s="18">
        <f t="shared" si="55"/>
        <v>-2.7477306620892983E-2</v>
      </c>
      <c r="CD82" s="18">
        <f t="shared" si="56"/>
        <v>2.8303479029822443E-2</v>
      </c>
      <c r="CE82" s="19">
        <v>77</v>
      </c>
      <c r="CF82" s="18">
        <f t="shared" si="57"/>
        <v>2.3615605839617526E-3</v>
      </c>
      <c r="CG82" s="18">
        <f t="shared" si="57"/>
        <v>2.3615605839617526E-3</v>
      </c>
      <c r="CH82" s="18">
        <f t="shared" si="57"/>
        <v>2.3615605839617526E-3</v>
      </c>
      <c r="CI82" s="18">
        <f t="shared" si="57"/>
        <v>0</v>
      </c>
      <c r="CJ82" s="18">
        <f t="shared" si="57"/>
        <v>0</v>
      </c>
      <c r="CK82" s="24">
        <f t="shared" si="57"/>
        <v>2.3615605839617526E-3</v>
      </c>
      <c r="CL82" s="24">
        <f t="shared" si="57"/>
        <v>0</v>
      </c>
    </row>
    <row r="83" spans="1:90" x14ac:dyDescent="0.2">
      <c r="A83" s="19">
        <v>78</v>
      </c>
      <c r="B83" s="16" cm="1">
        <f t="array" ref="B83">INDEX(asset_mu,1,B$3)+INDEX(asset_rets_norm,$A83,B$3)</f>
        <v>3.5284110981975867E-3</v>
      </c>
      <c r="C83" s="16" cm="1">
        <f t="array" ref="C83">INDEX(asset_mu,1,C$3)+INDEX(asset_rets_norm,$A83,C$3)</f>
        <v>4.7019859415133826E-3</v>
      </c>
      <c r="D83" s="16" cm="1">
        <f t="array" ref="D83">INDEX(asset_mu,1,D$3)+INDEX(asset_rets_norm,$A83,D$3)</f>
        <v>8.0197465800201633E-3</v>
      </c>
      <c r="E83" s="16" cm="1">
        <f t="array" ref="E83">INDEX(asset_mu,1,E$3)+INDEX(asset_rets_norm,$A83,E$3)</f>
        <v>2.2451625616986617E-3</v>
      </c>
      <c r="F83" s="16" cm="1">
        <f t="array" ref="F83">INDEX(asset_mu,1,F$3)+INDEX(asset_rets_norm,$A83,F$3)</f>
        <v>2.0243743169705169E-3</v>
      </c>
      <c r="G83" s="16" cm="1">
        <f t="array" ref="G83">INDEX(asset_mu,1,G$3)+INDEX(asset_rets_norm,$A83,G$3)</f>
        <v>1.3485495485394934E-3</v>
      </c>
      <c r="H83" s="16" cm="1">
        <f t="array" ref="H83">INDEX(asset_mu,1,H$3)+INDEX(asset_rets_norm,$A83,H$3)</f>
        <v>3.2148438251738058E-3</v>
      </c>
      <c r="I83" s="16" cm="1">
        <f t="array" ref="I83">INDEX(asset_mu,1,I$3)+INDEX(asset_rets_norm,$A83,I$3)</f>
        <v>7.2527191246695589E-3</v>
      </c>
      <c r="J83" s="16" cm="1">
        <f t="array" ref="J83">INDEX(asset_mu,1,J$3)+INDEX(asset_rets_norm,$A83,J$3)</f>
        <v>1.9053417416272631E-3</v>
      </c>
      <c r="K83" s="16" cm="1">
        <f t="array" ref="K83">INDEX(asset_mu,1,K$3)+INDEX(asset_rets_norm,$A83,K$3)</f>
        <v>4.3376114622491182E-3</v>
      </c>
      <c r="L83" s="16" cm="1">
        <f t="array" ref="L83">INDEX(asset_mu,1,L$3)+INDEX(asset_rets_norm,$A83,L$3)</f>
        <v>7.6807971622013683E-3</v>
      </c>
      <c r="M83" s="16" cm="1">
        <f t="array" ref="M83">INDEX(asset_mu,1,M$3)+INDEX(asset_rets_norm,$A83,M$3)</f>
        <v>2.4396568216528578E-3</v>
      </c>
      <c r="N83" s="16" cm="1">
        <f t="array" ref="N83">INDEX(asset_mu,1,N$3)+INDEX(asset_rets_norm,$A83,N$3)</f>
        <v>4.1563679739768985E-3</v>
      </c>
      <c r="O83" s="16" cm="1">
        <f t="array" ref="O83">INDEX(asset_mu,1,O$3)+INDEX(asset_rets_norm,$A83,O$3)</f>
        <v>8.5583081256137444E-4</v>
      </c>
      <c r="P83" s="16" cm="1">
        <f t="array" ref="P83">INDEX(asset_mu,1,P$3)+INDEX(asset_rets_norm,$A83,P$3)</f>
        <v>1.6377031012024133E-3</v>
      </c>
      <c r="Q83" s="16" cm="1">
        <f t="array" ref="Q83">INDEX(asset_mu,1,Q$3)+INDEX(asset_rets_norm,$A83,Q$3)</f>
        <v>2.6150708505416455E-3</v>
      </c>
      <c r="R83" s="16" cm="1">
        <f t="array" ref="R83">INDEX(asset_mu,1,R$3)+INDEX(asset_rets_norm,$A83,R$3)</f>
        <v>-3.2379924104658411E-2</v>
      </c>
      <c r="S83" s="16" cm="1">
        <f t="array" ref="S83">INDEX(asset_mu,1,S$3)+INDEX(asset_rets_norm,$A83,S$3)</f>
        <v>-2.3776173123291833E-2</v>
      </c>
      <c r="T83" s="16" cm="1">
        <f t="array" ref="T83">INDEX(asset_mu,1,T$3)+INDEX(asset_rets_norm,$A83,T$3)</f>
        <v>-2.3201262994307525E-2</v>
      </c>
      <c r="U83" s="16" cm="1">
        <f t="array" ref="U83">INDEX(asset_mu,1,U$3)+INDEX(asset_rets_norm,$A83,U$3)</f>
        <v>-3.4110385353948489E-2</v>
      </c>
      <c r="V83" s="16" cm="1">
        <f t="array" ref="V83">INDEX(asset_mu,1,V$3)+INDEX(asset_rets_norm,$A83,V$3)</f>
        <v>3.3625370395716564E-3</v>
      </c>
      <c r="W83" s="16" cm="1">
        <f t="array" ref="W83">INDEX(asset_mu,1,W$3)+INDEX(asset_rets_norm,$A83,W$3)</f>
        <v>1.1964231941196544E-3</v>
      </c>
      <c r="X83" s="16" cm="1">
        <f t="array" ref="X83">INDEX(asset_mu,1,X$3)+INDEX(asset_rets_norm,$A83,X$3)</f>
        <v>2.5227935105639311E-3</v>
      </c>
      <c r="Y83" s="16" cm="1">
        <f t="array" ref="Y83">INDEX(asset_mu,1,Y$3)+INDEX(asset_rets_norm,$A83,Y$3)</f>
        <v>7.2135221947119976E-4</v>
      </c>
      <c r="Z83" s="19">
        <v>78</v>
      </c>
      <c r="AA83" s="16" cm="1">
        <f t="array" ref="AA83">INDEX(fx_mu,1,AA$3)+INDEX(fx_rets_norm,$A83,AA$3)</f>
        <v>0</v>
      </c>
      <c r="AB83" s="16" cm="1">
        <f t="array" ref="AB83">INDEX(fx_mu,1,AB$3)+INDEX(fx_rets_norm,$A83,AB$3)</f>
        <v>1.1417698842546512E-2</v>
      </c>
      <c r="AC83" s="16" cm="1">
        <f t="array" ref="AC83">INDEX(fx_mu,1,AC$3)+INDEX(fx_rets_norm,$A83,AC$3)</f>
        <v>1.9415957039954843E-2</v>
      </c>
      <c r="AD83" s="16" cm="1">
        <f t="array" ref="AD83">INDEX(fx_mu,1,AD$3)+INDEX(fx_rets_norm,$A83,AD$3)</f>
        <v>7.3699147238769211E-3</v>
      </c>
      <c r="AE83" s="19">
        <v>78</v>
      </c>
      <c r="AF83" s="18" cm="1">
        <f t="array" ref="AF83">(1+B83)*(1+INDEX(fx_rets,$AE83,INDEX(fx_ix,1,AF$3)))-1</f>
        <v>3.5284110981976813E-3</v>
      </c>
      <c r="AG83" s="18" cm="1">
        <f t="array" ref="AG83">(1+C83)*(1+INDEX(fx_rets,$AE83,INDEX(fx_ix,1,AG$3)))-1</f>
        <v>4.7019859415133869E-3</v>
      </c>
      <c r="AH83" s="18" cm="1">
        <f t="array" ref="AH83">(1+D83)*(1+INDEX(fx_rets,$AE83,INDEX(fx_ix,1,AH$3)))-1</f>
        <v>8.0197465800202483E-3</v>
      </c>
      <c r="AI83" s="18" cm="1">
        <f t="array" ref="AI83">(1+E83)*(1+INDEX(fx_rets,$AE83,INDEX(fx_ix,1,AI$3)))-1</f>
        <v>2.2451625616985993E-3</v>
      </c>
      <c r="AJ83" s="18" cm="1">
        <f t="array" ref="AJ83">(1+F83)*(1+INDEX(fx_rets,$AE83,INDEX(fx_ix,1,AJ$3)))-1</f>
        <v>2.0243743169705564E-3</v>
      </c>
      <c r="AK83" s="18" cm="1">
        <f t="array" ref="AK83">(1+G83)*(1+INDEX(fx_rets,$AE83,INDEX(fx_ix,1,AK$3)))-1</f>
        <v>1.2781645723705548E-2</v>
      </c>
      <c r="AL83" s="18" cm="1">
        <f t="array" ref="AL83">(1+H83)*(1+INDEX(fx_rets,$AE83,INDEX(fx_ix,1,AL$3)))-1</f>
        <v>1.4669248786342015E-2</v>
      </c>
      <c r="AM83" s="18" cm="1">
        <f t="array" ref="AM83">(1+I83)*(1+INDEX(fx_rets,$AE83,INDEX(fx_ix,1,AM$3)))-1</f>
        <v>1.8753227329971089E-2</v>
      </c>
      <c r="AN83" s="18" cm="1">
        <f t="array" ref="AN83">(1+J83)*(1+INDEX(fx_rets,$AE83,INDEX(fx_ix,1,AN$3)))-1</f>
        <v>2.1358292814984026E-2</v>
      </c>
      <c r="AO83" s="18" cm="1">
        <f t="array" ref="AO83">(1+K83)*(1+INDEX(fx_rets,$AE83,INDEX(fx_ix,1,AO$3)))-1</f>
        <v>2.3837787380010855E-2</v>
      </c>
      <c r="AP83" s="18" cm="1">
        <f t="array" ref="AP83">(1+L83)*(1+INDEX(fx_rets,$AE83,INDEX(fx_ix,1,AP$3)))-1</f>
        <v>2.7245884229889938E-2</v>
      </c>
      <c r="AQ83" s="18" cm="1">
        <f t="array" ref="AQ83">(1+M83)*(1+INDEX(fx_rets,$AE83,INDEX(fx_ix,1,AQ$3)))-1</f>
        <v>2.1902982133649163E-2</v>
      </c>
      <c r="AR83" s="18" cm="1">
        <f t="array" ref="AR83">(1+N83)*(1+INDEX(fx_rets,$AE83,INDEX(fx_ix,1,AR$3)))-1</f>
        <v>2.3653024875956774E-2</v>
      </c>
      <c r="AS83" s="18" cm="1">
        <f t="array" ref="AS83">(1+O83)*(1+INDEX(fx_rets,$AE83,INDEX(fx_ix,1,AS$3)))-1</f>
        <v>8.2320529365449424E-3</v>
      </c>
      <c r="AT83" s="18" cm="1">
        <f t="array" ref="AT83">(1+P83)*(1+INDEX(fx_rets,$AE83,INDEX(fx_ix,1,AT$3)))-1</f>
        <v>9.019687557278111E-3</v>
      </c>
      <c r="AU83" s="18" cm="1">
        <f t="array" ref="AU83">(1+Q83)*(1+INDEX(fx_rets,$AE83,INDEX(fx_ix,1,AU$3)))-1</f>
        <v>1.0004258423583989E-2</v>
      </c>
      <c r="AV83" s="18" cm="1">
        <f t="array" ref="AV83">(1+R83)*(1+INDEX(fx_rets,$AE83,INDEX(fx_ix,1,AV$3)))-1</f>
        <v>-3.2379924104658397E-2</v>
      </c>
      <c r="AW83" s="18" cm="1">
        <f t="array" ref="AW83">(1+S83)*(1+INDEX(fx_rets,$AE83,INDEX(fx_ix,1,AW$3)))-1</f>
        <v>-1.2629943465095272E-2</v>
      </c>
      <c r="AX83" s="18" cm="1">
        <f t="array" ref="AX83">(1+T83)*(1+INDEX(fx_rets,$AE83,INDEX(fx_ix,1,AX$3)))-1</f>
        <v>-4.235780679922807E-3</v>
      </c>
      <c r="AY83" s="18" cm="1">
        <f t="array" ref="AY83">(1+U83)*(1+INDEX(fx_rets,$AE83,INDEX(fx_ix,1,AY$3)))-1</f>
        <v>-2.6991861261328909E-2</v>
      </c>
      <c r="AZ83" s="18" cm="1">
        <f t="array" ref="AZ83">(1+V83)*(1+INDEX(fx_rets,$AE83,INDEX(fx_ix,1,AZ$3)))-1</f>
        <v>3.362537039571567E-3</v>
      </c>
      <c r="BA83" s="18" cm="1">
        <f t="array" ref="BA83">(1+W83)*(1+INDEX(fx_rets,$AE83,INDEX(fx_ix,1,BA$3)))-1</f>
        <v>1.262778243638496E-2</v>
      </c>
      <c r="BB83" s="18" cm="1">
        <f t="array" ref="BB83">(1+X83)*(1+INDEX(fx_rets,$AE83,INDEX(fx_ix,1,BB$3)))-1</f>
        <v>2.1987733000940368E-2</v>
      </c>
      <c r="BC83" s="18" cm="1">
        <f t="array" ref="BC83">(1+Y83)*(1+INDEX(fx_rets,$AE83,INDEX(fx_ix,1,BC$3)))-1</f>
        <v>8.096583247691358E-3</v>
      </c>
      <c r="BD83" s="19">
        <v>78</v>
      </c>
      <c r="BE83" s="16">
        <f t="shared" si="32"/>
        <v>0</v>
      </c>
      <c r="BF83" s="19">
        <v>78</v>
      </c>
      <c r="BG83" s="18">
        <f t="shared" si="33"/>
        <v>3.5284110981976813E-3</v>
      </c>
      <c r="BH83" s="18">
        <f t="shared" si="34"/>
        <v>4.7019859415133869E-3</v>
      </c>
      <c r="BI83" s="18">
        <f t="shared" si="35"/>
        <v>8.0197465800202483E-3</v>
      </c>
      <c r="BJ83" s="18">
        <f t="shared" si="36"/>
        <v>2.2451625616985993E-3</v>
      </c>
      <c r="BK83" s="18">
        <f t="shared" si="37"/>
        <v>2.0243743169705564E-3</v>
      </c>
      <c r="BL83" s="18">
        <f t="shared" si="38"/>
        <v>1.2781645723705548E-2</v>
      </c>
      <c r="BM83" s="18">
        <f t="shared" si="39"/>
        <v>1.4669248786342015E-2</v>
      </c>
      <c r="BN83" s="18">
        <f t="shared" si="40"/>
        <v>1.8753227329971089E-2</v>
      </c>
      <c r="BO83" s="18">
        <f t="shared" si="41"/>
        <v>2.1358292814984026E-2</v>
      </c>
      <c r="BP83" s="18">
        <f t="shared" si="42"/>
        <v>2.3837787380010855E-2</v>
      </c>
      <c r="BQ83" s="18">
        <f t="shared" si="43"/>
        <v>2.7245884229889938E-2</v>
      </c>
      <c r="BR83" s="18">
        <f t="shared" si="44"/>
        <v>2.1902982133649163E-2</v>
      </c>
      <c r="BS83" s="18">
        <f t="shared" si="45"/>
        <v>2.3653024875956774E-2</v>
      </c>
      <c r="BT83" s="18">
        <f t="shared" si="46"/>
        <v>8.2320529365449424E-3</v>
      </c>
      <c r="BU83" s="18">
        <f t="shared" si="47"/>
        <v>9.019687557278111E-3</v>
      </c>
      <c r="BV83" s="18">
        <f t="shared" si="48"/>
        <v>1.0004258423583989E-2</v>
      </c>
      <c r="BW83" s="18">
        <f t="shared" si="49"/>
        <v>-3.2379924104658397E-2</v>
      </c>
      <c r="BX83" s="18">
        <f t="shared" si="50"/>
        <v>-1.2629943465095272E-2</v>
      </c>
      <c r="BY83" s="18">
        <f t="shared" si="51"/>
        <v>-4.235780679922807E-3</v>
      </c>
      <c r="BZ83" s="18">
        <f t="shared" si="52"/>
        <v>-2.6991861261328909E-2</v>
      </c>
      <c r="CA83" s="18">
        <f t="shared" si="53"/>
        <v>3.362537039571567E-3</v>
      </c>
      <c r="CB83" s="18">
        <f t="shared" si="54"/>
        <v>1.262778243638496E-2</v>
      </c>
      <c r="CC83" s="18">
        <f t="shared" si="55"/>
        <v>2.1987733000940368E-2</v>
      </c>
      <c r="CD83" s="18">
        <f t="shared" si="56"/>
        <v>8.096583247691358E-3</v>
      </c>
      <c r="CE83" s="19">
        <v>78</v>
      </c>
      <c r="CF83" s="18">
        <f t="shared" si="57"/>
        <v>4.7019859415133869E-3</v>
      </c>
      <c r="CG83" s="18">
        <f t="shared" si="57"/>
        <v>4.7019859415133869E-3</v>
      </c>
      <c r="CH83" s="18">
        <f t="shared" si="57"/>
        <v>4.7019859415133869E-3</v>
      </c>
      <c r="CI83" s="18">
        <f t="shared" si="57"/>
        <v>0</v>
      </c>
      <c r="CJ83" s="18">
        <f t="shared" si="57"/>
        <v>0</v>
      </c>
      <c r="CK83" s="24">
        <f t="shared" si="57"/>
        <v>4.7019859415133869E-3</v>
      </c>
      <c r="CL83" s="24">
        <f t="shared" si="57"/>
        <v>0</v>
      </c>
    </row>
    <row r="84" spans="1:90" x14ac:dyDescent="0.2">
      <c r="A84" s="19">
        <v>79</v>
      </c>
      <c r="B84" s="16" cm="1">
        <f t="array" ref="B84">INDEX(asset_mu,1,B$3)+INDEX(asset_rets_norm,$A84,B$3)</f>
        <v>3.2228415145986343E-3</v>
      </c>
      <c r="C84" s="16" cm="1">
        <f t="array" ref="C84">INDEX(asset_mu,1,C$3)+INDEX(asset_rets_norm,$A84,C$3)</f>
        <v>1.1877308856115222E-3</v>
      </c>
      <c r="D84" s="16" cm="1">
        <f t="array" ref="D84">INDEX(asset_mu,1,D$3)+INDEX(asset_rets_norm,$A84,D$3)</f>
        <v>-3.0896395973620556E-3</v>
      </c>
      <c r="E84" s="16" cm="1">
        <f t="array" ref="E84">INDEX(asset_mu,1,E$3)+INDEX(asset_rets_norm,$A84,E$3)</f>
        <v>2.9884356937393622E-3</v>
      </c>
      <c r="F84" s="16" cm="1">
        <f t="array" ref="F84">INDEX(asset_mu,1,F$3)+INDEX(asset_rets_norm,$A84,F$3)</f>
        <v>-1.0662152844958372E-3</v>
      </c>
      <c r="G84" s="16" cm="1">
        <f t="array" ref="G84">INDEX(asset_mu,1,G$3)+INDEX(asset_rets_norm,$A84,G$3)</f>
        <v>1.2917706235993339E-3</v>
      </c>
      <c r="H84" s="16" cm="1">
        <f t="array" ref="H84">INDEX(asset_mu,1,H$3)+INDEX(asset_rets_norm,$A84,H$3)</f>
        <v>2.0305498910389223E-3</v>
      </c>
      <c r="I84" s="16" cm="1">
        <f t="array" ref="I84">INDEX(asset_mu,1,I$3)+INDEX(asset_rets_norm,$A84,I$3)</f>
        <v>1.6484837147456182E-3</v>
      </c>
      <c r="J84" s="16" cm="1">
        <f t="array" ref="J84">INDEX(asset_mu,1,J$3)+INDEX(asset_rets_norm,$A84,J$3)</f>
        <v>3.2016809425694502E-3</v>
      </c>
      <c r="K84" s="16" cm="1">
        <f t="array" ref="K84">INDEX(asset_mu,1,K$3)+INDEX(asset_rets_norm,$A84,K$3)</f>
        <v>6.1568992540158842E-3</v>
      </c>
      <c r="L84" s="16" cm="1">
        <f t="array" ref="L84">INDEX(asset_mu,1,L$3)+INDEX(asset_rets_norm,$A84,L$3)</f>
        <v>7.5272847719692771E-3</v>
      </c>
      <c r="M84" s="16" cm="1">
        <f t="array" ref="M84">INDEX(asset_mu,1,M$3)+INDEX(asset_rets_norm,$A84,M$3)</f>
        <v>6.9518218737574687E-3</v>
      </c>
      <c r="N84" s="16" cm="1">
        <f t="array" ref="N84">INDEX(asset_mu,1,N$3)+INDEX(asset_rets_norm,$A84,N$3)</f>
        <v>8.8633542130128803E-3</v>
      </c>
      <c r="O84" s="16" cm="1">
        <f t="array" ref="O84">INDEX(asset_mu,1,O$3)+INDEX(asset_rets_norm,$A84,O$3)</f>
        <v>1.0880123859993362E-3</v>
      </c>
      <c r="P84" s="16" cm="1">
        <f t="array" ref="P84">INDEX(asset_mu,1,P$3)+INDEX(asset_rets_norm,$A84,P$3)</f>
        <v>1.9512814301557034E-3</v>
      </c>
      <c r="Q84" s="16" cm="1">
        <f t="array" ref="Q84">INDEX(asset_mu,1,Q$3)+INDEX(asset_rets_norm,$A84,Q$3)</f>
        <v>2.8659053843996364E-3</v>
      </c>
      <c r="R84" s="16" cm="1">
        <f t="array" ref="R84">INDEX(asset_mu,1,R$3)+INDEX(asset_rets_norm,$A84,R$3)</f>
        <v>-3.020703377894297E-3</v>
      </c>
      <c r="S84" s="16" cm="1">
        <f t="array" ref="S84">INDEX(asset_mu,1,S$3)+INDEX(asset_rets_norm,$A84,S$3)</f>
        <v>5.0814120340168967E-2</v>
      </c>
      <c r="T84" s="16" cm="1">
        <f t="array" ref="T84">INDEX(asset_mu,1,T$3)+INDEX(asset_rets_norm,$A84,T$3)</f>
        <v>6.5189729893340542E-2</v>
      </c>
      <c r="U84" s="16" cm="1">
        <f t="array" ref="U84">INDEX(asset_mu,1,U$3)+INDEX(asset_rets_norm,$A84,U$3)</f>
        <v>4.0952895466757414E-2</v>
      </c>
      <c r="V84" s="16" cm="1">
        <f t="array" ref="V84">INDEX(asset_mu,1,V$3)+INDEX(asset_rets_norm,$A84,V$3)</f>
        <v>3.5400870395716566E-3</v>
      </c>
      <c r="W84" s="16" cm="1">
        <f t="array" ref="W84">INDEX(asset_mu,1,W$3)+INDEX(asset_rets_norm,$A84,W$3)</f>
        <v>1.650839860786321E-3</v>
      </c>
      <c r="X84" s="16" cm="1">
        <f t="array" ref="X84">INDEX(asset_mu,1,X$3)+INDEX(asset_rets_norm,$A84,X$3)</f>
        <v>2.783293510563931E-3</v>
      </c>
      <c r="Y84" s="16" cm="1">
        <f t="array" ref="Y84">INDEX(asset_mu,1,Y$3)+INDEX(asset_rets_norm,$A84,Y$3)</f>
        <v>1.2736855528045331E-3</v>
      </c>
      <c r="Z84" s="19">
        <v>79</v>
      </c>
      <c r="AA84" s="16" cm="1">
        <f t="array" ref="AA84">INDEX(fx_mu,1,AA$3)+INDEX(fx_rets_norm,$A84,AA$3)</f>
        <v>0</v>
      </c>
      <c r="AB84" s="16" cm="1">
        <f t="array" ref="AB84">INDEX(fx_mu,1,AB$3)+INDEX(fx_rets_norm,$A84,AB$3)</f>
        <v>-1.9234452915781405E-2</v>
      </c>
      <c r="AC84" s="16" cm="1">
        <f t="array" ref="AC84">INDEX(fx_mu,1,AC$3)+INDEX(fx_rets_norm,$A84,AC$3)</f>
        <v>-1.7398992878536038E-2</v>
      </c>
      <c r="AD84" s="16" cm="1">
        <f t="array" ref="AD84">INDEX(fx_mu,1,AD$3)+INDEX(fx_rets_norm,$A84,AD$3)</f>
        <v>-2.4379826891380865E-2</v>
      </c>
      <c r="AE84" s="19">
        <v>79</v>
      </c>
      <c r="AF84" s="18" cm="1">
        <f t="array" ref="AF84">(1+B84)*(1+INDEX(fx_rets,$AE84,INDEX(fx_ix,1,AF$3)))-1</f>
        <v>3.2228415145987288E-3</v>
      </c>
      <c r="AG84" s="18" cm="1">
        <f t="array" ref="AG84">(1+C84)*(1+INDEX(fx_rets,$AE84,INDEX(fx_ix,1,AG$3)))-1</f>
        <v>1.1877308856114155E-3</v>
      </c>
      <c r="AH84" s="18" cm="1">
        <f t="array" ref="AH84">(1+D84)*(1+INDEX(fx_rets,$AE84,INDEX(fx_ix,1,AH$3)))-1</f>
        <v>-3.0896395973620816E-3</v>
      </c>
      <c r="AI84" s="18" cm="1">
        <f t="array" ref="AI84">(1+E84)*(1+INDEX(fx_rets,$AE84,INDEX(fx_ix,1,AI$3)))-1</f>
        <v>2.9884356937392997E-3</v>
      </c>
      <c r="AJ84" s="18" cm="1">
        <f t="array" ref="AJ84">(1+F84)*(1+INDEX(fx_rets,$AE84,INDEX(fx_ix,1,AJ$3)))-1</f>
        <v>-1.0662152844957973E-3</v>
      </c>
      <c r="AK84" s="18" cm="1">
        <f t="array" ref="AK84">(1+G84)*(1+INDEX(fx_rets,$AE84,INDEX(fx_ix,1,AK$3)))-1</f>
        <v>-1.7967528793419674E-2</v>
      </c>
      <c r="AL84" s="18" cm="1">
        <f t="array" ref="AL84">(1+H84)*(1+INDEX(fx_rets,$AE84,INDEX(fx_ix,1,AL$3)))-1</f>
        <v>-1.7242959541014846E-2</v>
      </c>
      <c r="AM84" s="18" cm="1">
        <f t="array" ref="AM84">(1+I84)*(1+INDEX(fx_rets,$AE84,INDEX(fx_ix,1,AM$3)))-1</f>
        <v>-1.7617676883429412E-2</v>
      </c>
      <c r="AN84" s="18" cm="1">
        <f t="array" ref="AN84">(1+J84)*(1+INDEX(fx_rets,$AE84,INDEX(fx_ix,1,AN$3)))-1</f>
        <v>-1.4253017959885761E-2</v>
      </c>
      <c r="AO84" s="18" cm="1">
        <f t="array" ref="AO84">(1+K84)*(1+INDEX(fx_rets,$AE84,INDEX(fx_ix,1,AO$3)))-1</f>
        <v>-1.1349217470794648E-2</v>
      </c>
      <c r="AP84" s="18" cm="1">
        <f t="array" ref="AP84">(1+L84)*(1+INDEX(fx_rets,$AE84,INDEX(fx_ix,1,AP$3)))-1</f>
        <v>-1.0002675280709084E-2</v>
      </c>
      <c r="AQ84" s="18" cm="1">
        <f t="array" ref="AQ84">(1+M84)*(1+INDEX(fx_rets,$AE84,INDEX(fx_ix,1,AQ$3)))-1</f>
        <v>-1.0568125704052966E-2</v>
      </c>
      <c r="AR84" s="18" cm="1">
        <f t="array" ref="AR84">(1+N84)*(1+INDEX(fx_rets,$AE84,INDEX(fx_ix,1,AR$3)))-1</f>
        <v>-8.6898521023552888E-3</v>
      </c>
      <c r="AS84" s="18" cm="1">
        <f t="array" ref="AS84">(1+O84)*(1+INDEX(fx_rets,$AE84,INDEX(fx_ix,1,AS$3)))-1</f>
        <v>-2.3318340059007903E-2</v>
      </c>
      <c r="AT84" s="18" cm="1">
        <f t="array" ref="AT84">(1+P84)*(1+INDEX(fx_rets,$AE84,INDEX(fx_ix,1,AT$3)))-1</f>
        <v>-2.2476117364708781E-2</v>
      </c>
      <c r="AU84" s="18" cm="1">
        <f t="array" ref="AU84">(1+Q84)*(1+INDEX(fx_rets,$AE84,INDEX(fx_ix,1,AU$3)))-1</f>
        <v>-2.158379178414005E-2</v>
      </c>
      <c r="AV84" s="18" cm="1">
        <f t="array" ref="AV84">(1+R84)*(1+INDEX(fx_rets,$AE84,INDEX(fx_ix,1,AV$3)))-1</f>
        <v>-3.0207033778942849E-3</v>
      </c>
      <c r="AW84" s="18" cm="1">
        <f t="array" ref="AW84">(1+S84)*(1+INDEX(fx_rets,$AE84,INDEX(fx_ix,1,AW$3)))-1</f>
        <v>3.0602285619247604E-2</v>
      </c>
      <c r="AX84" s="18" cm="1">
        <f t="array" ref="AX84">(1+T84)*(1+INDEX(fx_rets,$AE84,INDEX(fx_ix,1,AX$3)))-1</f>
        <v>4.6656501368636638E-2</v>
      </c>
      <c r="AY84" s="18" cm="1">
        <f t="array" ref="AY84">(1+U84)*(1+INDEX(fx_rets,$AE84,INDEX(fx_ix,1,AY$3)))-1</f>
        <v>1.5574644073196309E-2</v>
      </c>
      <c r="AZ84" s="18" cm="1">
        <f t="array" ref="AZ84">(1+V84)*(1+INDEX(fx_rets,$AE84,INDEX(fx_ix,1,AZ$3)))-1</f>
        <v>3.5400870395716488E-3</v>
      </c>
      <c r="BA84" s="18" cm="1">
        <f t="array" ref="BA84">(1+W84)*(1+INDEX(fx_rets,$AE84,INDEX(fx_ix,1,BA$3)))-1</f>
        <v>-1.7615366056568771E-2</v>
      </c>
      <c r="BB84" s="18" cm="1">
        <f t="array" ref="BB84">(1+X84)*(1+INDEX(fx_rets,$AE84,INDEX(fx_ix,1,BB$3)))-1</f>
        <v>-1.4664125871941436E-2</v>
      </c>
      <c r="BC84" s="18" cm="1">
        <f t="array" ref="BC84">(1+Y84)*(1+INDEX(fx_rets,$AE84,INDEX(fx_ix,1,BC$3)))-1</f>
        <v>-2.313719357186772E-2</v>
      </c>
      <c r="BD84" s="19">
        <v>79</v>
      </c>
      <c r="BE84" s="16">
        <f t="shared" si="32"/>
        <v>0</v>
      </c>
      <c r="BF84" s="19">
        <v>79</v>
      </c>
      <c r="BG84" s="18">
        <f t="shared" si="33"/>
        <v>3.2228415145987288E-3</v>
      </c>
      <c r="BH84" s="18">
        <f t="shared" si="34"/>
        <v>1.1877308856114155E-3</v>
      </c>
      <c r="BI84" s="18">
        <f t="shared" si="35"/>
        <v>-3.0896395973620816E-3</v>
      </c>
      <c r="BJ84" s="18">
        <f t="shared" si="36"/>
        <v>2.9884356937392997E-3</v>
      </c>
      <c r="BK84" s="18">
        <f t="shared" si="37"/>
        <v>-1.0662152844957973E-3</v>
      </c>
      <c r="BL84" s="18">
        <f t="shared" si="38"/>
        <v>-1.7967528793419674E-2</v>
      </c>
      <c r="BM84" s="18">
        <f t="shared" si="39"/>
        <v>-1.7242959541014846E-2</v>
      </c>
      <c r="BN84" s="18">
        <f t="shared" si="40"/>
        <v>-1.7617676883429412E-2</v>
      </c>
      <c r="BO84" s="18">
        <f t="shared" si="41"/>
        <v>-1.4253017959885761E-2</v>
      </c>
      <c r="BP84" s="18">
        <f t="shared" si="42"/>
        <v>-1.1349217470794648E-2</v>
      </c>
      <c r="BQ84" s="18">
        <f t="shared" si="43"/>
        <v>-1.0002675280709084E-2</v>
      </c>
      <c r="BR84" s="18">
        <f t="shared" si="44"/>
        <v>-1.0568125704052966E-2</v>
      </c>
      <c r="BS84" s="18">
        <f t="shared" si="45"/>
        <v>-8.6898521023552888E-3</v>
      </c>
      <c r="BT84" s="18">
        <f t="shared" si="46"/>
        <v>-2.3318340059007903E-2</v>
      </c>
      <c r="BU84" s="18">
        <f t="shared" si="47"/>
        <v>-2.2476117364708781E-2</v>
      </c>
      <c r="BV84" s="18">
        <f t="shared" si="48"/>
        <v>-2.158379178414005E-2</v>
      </c>
      <c r="BW84" s="18">
        <f t="shared" si="49"/>
        <v>-3.0207033778942849E-3</v>
      </c>
      <c r="BX84" s="18">
        <f t="shared" si="50"/>
        <v>3.0602285619247604E-2</v>
      </c>
      <c r="BY84" s="18">
        <f t="shared" si="51"/>
        <v>4.6656501368636638E-2</v>
      </c>
      <c r="BZ84" s="18">
        <f t="shared" si="52"/>
        <v>1.5574644073196309E-2</v>
      </c>
      <c r="CA84" s="18">
        <f t="shared" si="53"/>
        <v>3.5400870395716488E-3</v>
      </c>
      <c r="CB84" s="18">
        <f t="shared" si="54"/>
        <v>-1.7615366056568771E-2</v>
      </c>
      <c r="CC84" s="18">
        <f t="shared" si="55"/>
        <v>-1.4664125871941436E-2</v>
      </c>
      <c r="CD84" s="18">
        <f t="shared" si="56"/>
        <v>-2.313719357186772E-2</v>
      </c>
      <c r="CE84" s="19">
        <v>79</v>
      </c>
      <c r="CF84" s="18">
        <f t="shared" si="57"/>
        <v>1.1877308856114155E-3</v>
      </c>
      <c r="CG84" s="18">
        <f t="shared" si="57"/>
        <v>1.1877308856114155E-3</v>
      </c>
      <c r="CH84" s="18">
        <f t="shared" si="57"/>
        <v>1.1877308856114155E-3</v>
      </c>
      <c r="CI84" s="18">
        <f t="shared" si="57"/>
        <v>0</v>
      </c>
      <c r="CJ84" s="18">
        <f t="shared" si="57"/>
        <v>0</v>
      </c>
      <c r="CK84" s="24">
        <f t="shared" si="57"/>
        <v>1.1877308856114155E-3</v>
      </c>
      <c r="CL84" s="24">
        <f t="shared" si="57"/>
        <v>0</v>
      </c>
    </row>
    <row r="85" spans="1:90" x14ac:dyDescent="0.2">
      <c r="A85" s="19">
        <v>80</v>
      </c>
      <c r="B85" s="16" cm="1">
        <f t="array" ref="B85">INDEX(asset_mu,1,B$3)+INDEX(asset_rets_norm,$A85,B$3)</f>
        <v>3.8320218355546607E-3</v>
      </c>
      <c r="C85" s="16" cm="1">
        <f t="array" ref="C85">INDEX(asset_mu,1,C$3)+INDEX(asset_rets_norm,$A85,C$3)</f>
        <v>6.3637624204497768E-3</v>
      </c>
      <c r="D85" s="16" cm="1">
        <f t="array" ref="D85">INDEX(asset_mu,1,D$3)+INDEX(asset_rets_norm,$A85,D$3)</f>
        <v>9.5373996984510472E-3</v>
      </c>
      <c r="E85" s="16" cm="1">
        <f t="array" ref="E85">INDEX(asset_mu,1,E$3)+INDEX(asset_rets_norm,$A85,E$3)</f>
        <v>5.8348597142599615E-3</v>
      </c>
      <c r="F85" s="16" cm="1">
        <f t="array" ref="F85">INDEX(asset_mu,1,F$3)+INDEX(asset_rets_norm,$A85,F$3)</f>
        <v>6.7679028051834279E-3</v>
      </c>
      <c r="G85" s="16" cm="1">
        <f t="array" ref="G85">INDEX(asset_mu,1,G$3)+INDEX(asset_rets_norm,$A85,G$3)</f>
        <v>1.4253104936433865E-3</v>
      </c>
      <c r="H85" s="16" cm="1">
        <f t="array" ref="H85">INDEX(asset_mu,1,H$3)+INDEX(asset_rets_norm,$A85,H$3)</f>
        <v>4.735058499463228E-3</v>
      </c>
      <c r="I85" s="16" cm="1">
        <f t="array" ref="I85">INDEX(asset_mu,1,I$3)+INDEX(asset_rets_norm,$A85,I$3)</f>
        <v>1.1324360836330859E-2</v>
      </c>
      <c r="J85" s="16" cm="1">
        <f t="array" ref="J85">INDEX(asset_mu,1,J$3)+INDEX(asset_rets_norm,$A85,J$3)</f>
        <v>3.5246433753357551E-3</v>
      </c>
      <c r="K85" s="16" cm="1">
        <f t="array" ref="K85">INDEX(asset_mu,1,K$3)+INDEX(asset_rets_norm,$A85,K$3)</f>
        <v>8.2395921041468478E-3</v>
      </c>
      <c r="L85" s="16" cm="1">
        <f t="array" ref="L85">INDEX(asset_mu,1,L$3)+INDEX(asset_rets_norm,$A85,L$3)</f>
        <v>1.3340745797796193E-2</v>
      </c>
      <c r="M85" s="16" cm="1">
        <f t="array" ref="M85">INDEX(asset_mu,1,M$3)+INDEX(asset_rets_norm,$A85,M$3)</f>
        <v>5.5316980415112569E-3</v>
      </c>
      <c r="N85" s="16" cm="1">
        <f t="array" ref="N85">INDEX(asset_mu,1,N$3)+INDEX(asset_rets_norm,$A85,N$3)</f>
        <v>6.148146913511959E-3</v>
      </c>
      <c r="O85" s="16" cm="1">
        <f t="array" ref="O85">INDEX(asset_mu,1,O$3)+INDEX(asset_rets_norm,$A85,O$3)</f>
        <v>9.5252854627871802E-4</v>
      </c>
      <c r="P85" s="16" cm="1">
        <f t="array" ref="P85">INDEX(asset_mu,1,P$3)+INDEX(asset_rets_norm,$A85,P$3)</f>
        <v>2.13130382381581E-3</v>
      </c>
      <c r="Q85" s="16" cm="1">
        <f t="array" ref="Q85">INDEX(asset_mu,1,Q$3)+INDEX(asset_rets_norm,$A85,Q$3)</f>
        <v>3.3949620678032756E-3</v>
      </c>
      <c r="R85" s="16" cm="1">
        <f t="array" ref="R85">INDEX(asset_mu,1,R$3)+INDEX(asset_rets_norm,$A85,R$3)</f>
        <v>1.6817033352895958E-2</v>
      </c>
      <c r="S85" s="16" cm="1">
        <f t="array" ref="S85">INDEX(asset_mu,1,S$3)+INDEX(asset_rets_norm,$A85,S$3)</f>
        <v>-3.7974462408214227E-2</v>
      </c>
      <c r="T85" s="16" cm="1">
        <f t="array" ref="T85">INDEX(asset_mu,1,T$3)+INDEX(asset_rets_norm,$A85,T$3)</f>
        <v>2.3530639596716474E-2</v>
      </c>
      <c r="U85" s="16" cm="1">
        <f t="array" ref="U85">INDEX(asset_mu,1,U$3)+INDEX(asset_rets_norm,$A85,U$3)</f>
        <v>-1.8131668416930133E-2</v>
      </c>
      <c r="V85" s="16" cm="1">
        <f t="array" ref="V85">INDEX(asset_mu,1,V$3)+INDEX(asset_rets_norm,$A85,V$3)</f>
        <v>3.5619120395716567E-3</v>
      </c>
      <c r="W85" s="16" cm="1">
        <f t="array" ref="W85">INDEX(asset_mu,1,W$3)+INDEX(asset_rets_norm,$A85,W$3)</f>
        <v>1.6885065274529877E-3</v>
      </c>
      <c r="X85" s="16" cm="1">
        <f t="array" ref="X85">INDEX(asset_mu,1,X$3)+INDEX(asset_rets_norm,$A85,X$3)</f>
        <v>2.7817935105639308E-3</v>
      </c>
      <c r="Y85" s="16" cm="1">
        <f t="array" ref="Y85">INDEX(asset_mu,1,Y$3)+INDEX(asset_rets_norm,$A85,Y$3)</f>
        <v>1.3341855528045332E-3</v>
      </c>
      <c r="Z85" s="19">
        <v>80</v>
      </c>
      <c r="AA85" s="16" cm="1">
        <f t="array" ref="AA85">INDEX(fx_mu,1,AA$3)+INDEX(fx_rets_norm,$A85,AA$3)</f>
        <v>0</v>
      </c>
      <c r="AB85" s="16" cm="1">
        <f t="array" ref="AB85">INDEX(fx_mu,1,AB$3)+INDEX(fx_rets_norm,$A85,AB$3)</f>
        <v>-3.1340052770220665E-2</v>
      </c>
      <c r="AC85" s="16" cm="1">
        <f t="array" ref="AC85">INDEX(fx_mu,1,AC$3)+INDEX(fx_rets_norm,$A85,AC$3)</f>
        <v>-3.3405361099364386E-2</v>
      </c>
      <c r="AD85" s="16" cm="1">
        <f t="array" ref="AD85">INDEX(fx_mu,1,AD$3)+INDEX(fx_rets_norm,$A85,AD$3)</f>
        <v>8.3848048750915088E-3</v>
      </c>
      <c r="AE85" s="19">
        <v>80</v>
      </c>
      <c r="AF85" s="18" cm="1">
        <f t="array" ref="AF85">(1+B85)*(1+INDEX(fx_rets,$AE85,INDEX(fx_ix,1,AF$3)))-1</f>
        <v>3.8320218355547553E-3</v>
      </c>
      <c r="AG85" s="18" cm="1">
        <f t="array" ref="AG85">(1+C85)*(1+INDEX(fx_rets,$AE85,INDEX(fx_ix,1,AG$3)))-1</f>
        <v>6.3637624204497811E-3</v>
      </c>
      <c r="AH85" s="18" cm="1">
        <f t="array" ref="AH85">(1+D85)*(1+INDEX(fx_rets,$AE85,INDEX(fx_ix,1,AH$3)))-1</f>
        <v>9.5373996984511322E-3</v>
      </c>
      <c r="AI85" s="18" cm="1">
        <f t="array" ref="AI85">(1+E85)*(1+INDEX(fx_rets,$AE85,INDEX(fx_ix,1,AI$3)))-1</f>
        <v>5.834859714259899E-3</v>
      </c>
      <c r="AJ85" s="18" cm="1">
        <f t="array" ref="AJ85">(1+F85)*(1+INDEX(fx_rets,$AE85,INDEX(fx_ix,1,AJ$3)))-1</f>
        <v>6.7679028051834678E-3</v>
      </c>
      <c r="AK85" s="18" cm="1">
        <f t="array" ref="AK85">(1+G85)*(1+INDEX(fx_rets,$AE85,INDEX(fx_ix,1,AK$3)))-1</f>
        <v>-2.995941158266191E-2</v>
      </c>
      <c r="AL85" s="18" cm="1">
        <f t="array" ref="AL85">(1+H85)*(1+INDEX(fx_rets,$AE85,INDEX(fx_ix,1,AL$3)))-1</f>
        <v>-2.6753391254000669E-2</v>
      </c>
      <c r="AM85" s="18" cm="1">
        <f t="array" ref="AM85">(1+I85)*(1+INDEX(fx_rets,$AE85,INDEX(fx_ix,1,AM$3)))-1</f>
        <v>-2.0370598000089335E-2</v>
      </c>
      <c r="AN85" s="18" cm="1">
        <f t="array" ref="AN85">(1+J85)*(1+INDEX(fx_rets,$AE85,INDEX(fx_ix,1,AN$3)))-1</f>
        <v>-2.9998459708728276E-2</v>
      </c>
      <c r="AO85" s="18" cm="1">
        <f t="array" ref="AO85">(1+K85)*(1+INDEX(fx_rets,$AE85,INDEX(fx_ix,1,AO$3)))-1</f>
        <v>-2.5441015544767964E-2</v>
      </c>
      <c r="AP85" s="18" cm="1">
        <f t="array" ref="AP85">(1+L85)*(1+INDEX(fx_rets,$AE85,INDEX(fx_ix,1,AP$3)))-1</f>
        <v>-2.0510267732278487E-2</v>
      </c>
      <c r="AQ85" s="18" cm="1">
        <f t="array" ref="AQ85">(1+M85)*(1+INDEX(fx_rets,$AE85,INDEX(fx_ix,1,AQ$3)))-1</f>
        <v>-2.8058451428422559E-2</v>
      </c>
      <c r="AR85" s="18" cm="1">
        <f t="array" ref="AR85">(1+N85)*(1+INDEX(fx_rets,$AE85,INDEX(fx_ix,1,AR$3)))-1</f>
        <v>-2.7462595253590183E-2</v>
      </c>
      <c r="AS85" s="18" cm="1">
        <f t="array" ref="AS85">(1+O85)*(1+INDEX(fx_rets,$AE85,INDEX(fx_ix,1,AS$3)))-1</f>
        <v>9.3453201873687775E-3</v>
      </c>
      <c r="AT85" s="18" cm="1">
        <f t="array" ref="AT85">(1+P85)*(1+INDEX(fx_rets,$AE85,INDEX(fx_ix,1,AT$3)))-1</f>
        <v>1.0533979265599402E-2</v>
      </c>
      <c r="AU85" s="18" cm="1">
        <f t="array" ref="AU85">(1+Q85)*(1+INDEX(fx_rets,$AE85,INDEX(fx_ix,1,AU$3)))-1</f>
        <v>1.1808233037391647E-2</v>
      </c>
      <c r="AV85" s="18" cm="1">
        <f t="array" ref="AV85">(1+R85)*(1+INDEX(fx_rets,$AE85,INDEX(fx_ix,1,AV$3)))-1</f>
        <v>1.681703335289586E-2</v>
      </c>
      <c r="AW85" s="18" cm="1">
        <f t="array" ref="AW85">(1+S85)*(1+INDEX(fx_rets,$AE85,INDEX(fx_ix,1,AW$3)))-1</f>
        <v>-6.8124393522640658E-2</v>
      </c>
      <c r="AX85" s="18" cm="1">
        <f t="array" ref="AX85">(1+T85)*(1+INDEX(fx_rets,$AE85,INDEX(fx_ix,1,AX$3)))-1</f>
        <v>-1.0660771015275183E-2</v>
      </c>
      <c r="AY85" s="18" cm="1">
        <f t="array" ref="AY85">(1+U85)*(1+INDEX(fx_rets,$AE85,INDEX(fx_ix,1,AY$3)))-1</f>
        <v>-9.8988940435745798E-3</v>
      </c>
      <c r="AZ85" s="18" cm="1">
        <f t="array" ref="AZ85">(1+V85)*(1+INDEX(fx_rets,$AE85,INDEX(fx_ix,1,AZ$3)))-1</f>
        <v>3.5619120395715687E-3</v>
      </c>
      <c r="BA85" s="18" cm="1">
        <f t="array" ref="BA85">(1+W85)*(1+INDEX(fx_rets,$AE85,INDEX(fx_ix,1,BA$3)))-1</f>
        <v>-2.9704464126440899E-2</v>
      </c>
      <c r="BB85" s="18" cm="1">
        <f t="array" ref="BB85">(1+X85)*(1+INDEX(fx_rets,$AE85,INDEX(fx_ix,1,BB$3)))-1</f>
        <v>-3.0716494405524819E-2</v>
      </c>
      <c r="BC85" s="18" cm="1">
        <f t="array" ref="BC85">(1+Y85)*(1+INDEX(fx_rets,$AE85,INDEX(fx_ix,1,BC$3)))-1</f>
        <v>9.7301773134235159E-3</v>
      </c>
      <c r="BD85" s="19">
        <v>80</v>
      </c>
      <c r="BE85" s="16">
        <f t="shared" si="32"/>
        <v>0</v>
      </c>
      <c r="BF85" s="19">
        <v>80</v>
      </c>
      <c r="BG85" s="18">
        <f t="shared" si="33"/>
        <v>3.8320218355547553E-3</v>
      </c>
      <c r="BH85" s="18">
        <f t="shared" si="34"/>
        <v>6.3637624204497811E-3</v>
      </c>
      <c r="BI85" s="18">
        <f t="shared" si="35"/>
        <v>9.5373996984511322E-3</v>
      </c>
      <c r="BJ85" s="18">
        <f t="shared" si="36"/>
        <v>5.834859714259899E-3</v>
      </c>
      <c r="BK85" s="18">
        <f t="shared" si="37"/>
        <v>6.7679028051834678E-3</v>
      </c>
      <c r="BL85" s="18">
        <f t="shared" si="38"/>
        <v>-2.995941158266191E-2</v>
      </c>
      <c r="BM85" s="18">
        <f t="shared" si="39"/>
        <v>-2.6753391254000669E-2</v>
      </c>
      <c r="BN85" s="18">
        <f t="shared" si="40"/>
        <v>-2.0370598000089335E-2</v>
      </c>
      <c r="BO85" s="18">
        <f t="shared" si="41"/>
        <v>-2.9998459708728276E-2</v>
      </c>
      <c r="BP85" s="18">
        <f t="shared" si="42"/>
        <v>-2.5441015544767964E-2</v>
      </c>
      <c r="BQ85" s="18">
        <f t="shared" si="43"/>
        <v>-2.0510267732278487E-2</v>
      </c>
      <c r="BR85" s="18">
        <f t="shared" si="44"/>
        <v>-2.8058451428422559E-2</v>
      </c>
      <c r="BS85" s="18">
        <f t="shared" si="45"/>
        <v>-2.7462595253590183E-2</v>
      </c>
      <c r="BT85" s="18">
        <f t="shared" si="46"/>
        <v>9.3453201873687775E-3</v>
      </c>
      <c r="BU85" s="18">
        <f t="shared" si="47"/>
        <v>1.0533979265599402E-2</v>
      </c>
      <c r="BV85" s="18">
        <f t="shared" si="48"/>
        <v>1.1808233037391647E-2</v>
      </c>
      <c r="BW85" s="18">
        <f t="shared" si="49"/>
        <v>1.681703335289586E-2</v>
      </c>
      <c r="BX85" s="18">
        <f t="shared" si="50"/>
        <v>-6.8124393522640658E-2</v>
      </c>
      <c r="BY85" s="18">
        <f t="shared" si="51"/>
        <v>-1.0660771015275183E-2</v>
      </c>
      <c r="BZ85" s="18">
        <f t="shared" si="52"/>
        <v>-9.8988940435745798E-3</v>
      </c>
      <c r="CA85" s="18">
        <f t="shared" si="53"/>
        <v>3.5619120395715687E-3</v>
      </c>
      <c r="CB85" s="18">
        <f t="shared" si="54"/>
        <v>-2.9704464126440899E-2</v>
      </c>
      <c r="CC85" s="18">
        <f t="shared" si="55"/>
        <v>-3.0716494405524819E-2</v>
      </c>
      <c r="CD85" s="18">
        <f t="shared" si="56"/>
        <v>9.7301773134235159E-3</v>
      </c>
      <c r="CE85" s="19">
        <v>80</v>
      </c>
      <c r="CF85" s="18">
        <f t="shared" si="57"/>
        <v>6.3637624204497811E-3</v>
      </c>
      <c r="CG85" s="18">
        <f t="shared" si="57"/>
        <v>6.3637624204497811E-3</v>
      </c>
      <c r="CH85" s="18">
        <f t="shared" si="57"/>
        <v>6.3637624204497811E-3</v>
      </c>
      <c r="CI85" s="18">
        <f t="shared" si="57"/>
        <v>0</v>
      </c>
      <c r="CJ85" s="18">
        <f t="shared" si="57"/>
        <v>0</v>
      </c>
      <c r="CK85" s="24">
        <f t="shared" si="57"/>
        <v>6.3637624204497811E-3</v>
      </c>
      <c r="CL85" s="24">
        <f t="shared" si="57"/>
        <v>0</v>
      </c>
    </row>
    <row r="86" spans="1:90" x14ac:dyDescent="0.2">
      <c r="A86" s="19">
        <v>81</v>
      </c>
      <c r="B86" s="16" cm="1">
        <f t="array" ref="B86">INDEX(asset_mu,1,B$3)+INDEX(asset_rets_norm,$A86,B$3)</f>
        <v>3.5983507245794964E-3</v>
      </c>
      <c r="C86" s="16" cm="1">
        <f t="array" ref="C86">INDEX(asset_mu,1,C$3)+INDEX(asset_rets_norm,$A86,C$3)</f>
        <v>2.8962952362057105E-3</v>
      </c>
      <c r="D86" s="16" cm="1">
        <f t="array" ref="D86">INDEX(asset_mu,1,D$3)+INDEX(asset_rets_norm,$A86,D$3)</f>
        <v>2.6461380446911862E-3</v>
      </c>
      <c r="E86" s="16" cm="1">
        <f t="array" ref="E86">INDEX(asset_mu,1,E$3)+INDEX(asset_rets_norm,$A86,E$3)</f>
        <v>2.0412963269732035E-3</v>
      </c>
      <c r="F86" s="16" cm="1">
        <f t="array" ref="F86">INDEX(asset_mu,1,F$3)+INDEX(asset_rets_norm,$A86,F$3)</f>
        <v>2.0834870833753155E-6</v>
      </c>
      <c r="G86" s="16" cm="1">
        <f t="array" ref="G86">INDEX(asset_mu,1,G$3)+INDEX(asset_rets_norm,$A86,G$3)</f>
        <v>1.4885199030137105E-3</v>
      </c>
      <c r="H86" s="16" cm="1">
        <f t="array" ref="H86">INDEX(asset_mu,1,H$3)+INDEX(asset_rets_norm,$A86,H$3)</f>
        <v>2.2011585114684244E-3</v>
      </c>
      <c r="I86" s="16" cm="1">
        <f t="array" ref="I86">INDEX(asset_mu,1,I$3)+INDEX(asset_rets_norm,$A86,I$3)</f>
        <v>2.9964535396880703E-3</v>
      </c>
      <c r="J86" s="16" cm="1">
        <f t="array" ref="J86">INDEX(asset_mu,1,J$3)+INDEX(asset_rets_norm,$A86,J$3)</f>
        <v>2.2756263979568634E-3</v>
      </c>
      <c r="K86" s="16" cm="1">
        <f t="array" ref="K86">INDEX(asset_mu,1,K$3)+INDEX(asset_rets_norm,$A86,K$3)</f>
        <v>2.7162656002648602E-3</v>
      </c>
      <c r="L86" s="16" cm="1">
        <f t="array" ref="L86">INDEX(asset_mu,1,L$3)+INDEX(asset_rets_norm,$A86,L$3)</f>
        <v>3.5968595352430122E-3</v>
      </c>
      <c r="M86" s="16" cm="1">
        <f t="array" ref="M86">INDEX(asset_mu,1,M$3)+INDEX(asset_rets_norm,$A86,M$3)</f>
        <v>2.1401543143195088E-3</v>
      </c>
      <c r="N86" s="16" cm="1">
        <f t="array" ref="N86">INDEX(asset_mu,1,N$3)+INDEX(asset_rets_norm,$A86,N$3)</f>
        <v>9.8221030907120165E-4</v>
      </c>
      <c r="O86" s="16" cm="1">
        <f t="array" ref="O86">INDEX(asset_mu,1,O$3)+INDEX(asset_rets_norm,$A86,O$3)</f>
        <v>9.5250147661798284E-4</v>
      </c>
      <c r="P86" s="16" cm="1">
        <f t="array" ref="P86">INDEX(asset_mu,1,P$3)+INDEX(asset_rets_norm,$A86,P$3)</f>
        <v>1.7146928761028622E-3</v>
      </c>
      <c r="Q86" s="16" cm="1">
        <f t="array" ref="Q86">INDEX(asset_mu,1,Q$3)+INDEX(asset_rets_norm,$A86,Q$3)</f>
        <v>2.5841337693262691E-3</v>
      </c>
      <c r="R86" s="16" cm="1">
        <f t="array" ref="R86">INDEX(asset_mu,1,R$3)+INDEX(asset_rets_norm,$A86,R$3)</f>
        <v>-7.6359419555717227E-4</v>
      </c>
      <c r="S86" s="16" cm="1">
        <f t="array" ref="S86">INDEX(asset_mu,1,S$3)+INDEX(asset_rets_norm,$A86,S$3)</f>
        <v>-4.4955773962708223E-3</v>
      </c>
      <c r="T86" s="16" cm="1">
        <f t="array" ref="T86">INDEX(asset_mu,1,T$3)+INDEX(asset_rets_norm,$A86,T$3)</f>
        <v>-4.3364278595225403E-3</v>
      </c>
      <c r="U86" s="16" cm="1">
        <f t="array" ref="U86">INDEX(asset_mu,1,U$3)+INDEX(asset_rets_norm,$A86,U$3)</f>
        <v>-1.6650180344171973E-3</v>
      </c>
      <c r="V86" s="16" cm="1">
        <f t="array" ref="V86">INDEX(asset_mu,1,V$3)+INDEX(asset_rets_norm,$A86,V$3)</f>
        <v>3.6380620395716568E-3</v>
      </c>
      <c r="W86" s="16" cm="1">
        <f t="array" ref="W86">INDEX(asset_mu,1,W$3)+INDEX(asset_rets_norm,$A86,W$3)</f>
        <v>1.4506731941196544E-3</v>
      </c>
      <c r="X86" s="16" cm="1">
        <f t="array" ref="X86">INDEX(asset_mu,1,X$3)+INDEX(asset_rets_norm,$A86,X$3)</f>
        <v>2.6414601772305974E-3</v>
      </c>
      <c r="Y86" s="16" cm="1">
        <f t="array" ref="Y86">INDEX(asset_mu,1,Y$3)+INDEX(asset_rets_norm,$A86,Y$3)</f>
        <v>1.0956855528045332E-3</v>
      </c>
      <c r="Z86" s="19">
        <v>81</v>
      </c>
      <c r="AA86" s="16" cm="1">
        <f t="array" ref="AA86">INDEX(fx_mu,1,AA$3)+INDEX(fx_rets_norm,$A86,AA$3)</f>
        <v>0</v>
      </c>
      <c r="AB86" s="16" cm="1">
        <f t="array" ref="AB86">INDEX(fx_mu,1,AB$3)+INDEX(fx_rets_norm,$A86,AB$3)</f>
        <v>1.1124165784904085E-4</v>
      </c>
      <c r="AC86" s="16" cm="1">
        <f t="array" ref="AC86">INDEX(fx_mu,1,AC$3)+INDEX(fx_rets_norm,$A86,AC$3)</f>
        <v>-6.1026749702354915E-3</v>
      </c>
      <c r="AD86" s="16" cm="1">
        <f t="array" ref="AD86">INDEX(fx_mu,1,AD$3)+INDEX(fx_rets_norm,$A86,AD$3)</f>
        <v>-1.3909076984011351E-2</v>
      </c>
      <c r="AE86" s="19">
        <v>81</v>
      </c>
      <c r="AF86" s="18" cm="1">
        <f t="array" ref="AF86">(1+B86)*(1+INDEX(fx_rets,$AE86,INDEX(fx_ix,1,AF$3)))-1</f>
        <v>3.5983507245795909E-3</v>
      </c>
      <c r="AG86" s="18" cm="1">
        <f t="array" ref="AG86">(1+C86)*(1+INDEX(fx_rets,$AE86,INDEX(fx_ix,1,AG$3)))-1</f>
        <v>2.8962952362057148E-3</v>
      </c>
      <c r="AH86" s="18" cm="1">
        <f t="array" ref="AH86">(1+D86)*(1+INDEX(fx_rets,$AE86,INDEX(fx_ix,1,AH$3)))-1</f>
        <v>2.6461380446911598E-3</v>
      </c>
      <c r="AI86" s="18" cm="1">
        <f t="array" ref="AI86">(1+E86)*(1+INDEX(fx_rets,$AE86,INDEX(fx_ix,1,AI$3)))-1</f>
        <v>2.041296326973141E-3</v>
      </c>
      <c r="AJ86" s="18" cm="1">
        <f t="array" ref="AJ86">(1+F86)*(1+INDEX(fx_rets,$AE86,INDEX(fx_ix,1,AJ$3)))-1</f>
        <v>2.0834870833041919E-6</v>
      </c>
      <c r="AK86" s="18" cm="1">
        <f t="array" ref="AK86">(1+G86)*(1+INDEX(fx_rets,$AE86,INDEX(fx_ix,1,AK$3)))-1</f>
        <v>1.599927146284541E-3</v>
      </c>
      <c r="AL86" s="18" cm="1">
        <f t="array" ref="AL86">(1+H86)*(1+INDEX(fx_rets,$AE86,INDEX(fx_ix,1,AL$3)))-1</f>
        <v>2.3126450298396328E-3</v>
      </c>
      <c r="AM86" s="18" cm="1">
        <f t="array" ref="AM86">(1+I86)*(1+INDEX(fx_rets,$AE86,INDEX(fx_ix,1,AM$3)))-1</f>
        <v>3.1080285279965203E-3</v>
      </c>
      <c r="AN86" s="18" cm="1">
        <f t="array" ref="AN86">(1+J86)*(1+INDEX(fx_rets,$AE86,INDEX(fx_ix,1,AN$3)))-1</f>
        <v>-3.8409359805391396E-3</v>
      </c>
      <c r="AO86" s="18" cm="1">
        <f t="array" ref="AO86">(1+K86)*(1+INDEX(fx_rets,$AE86,INDEX(fx_ix,1,AO$3)))-1</f>
        <v>-3.4029858560619131E-3</v>
      </c>
      <c r="AP86" s="18" cm="1">
        <f t="array" ref="AP86">(1+L86)*(1+INDEX(fx_rets,$AE86,INDEX(fx_ix,1,AP$3)))-1</f>
        <v>-2.5277658996497587E-3</v>
      </c>
      <c r="AQ86" s="18" cm="1">
        <f t="array" ref="AQ86">(1+M86)*(1+INDEX(fx_rets,$AE86,INDEX(fx_ix,1,AQ$3)))-1</f>
        <v>-3.9755813220824221E-3</v>
      </c>
      <c r="AR86" s="18" cm="1">
        <f t="array" ref="AR86">(1+N86)*(1+INDEX(fx_rets,$AE86,INDEX(fx_ix,1,AR$3)))-1</f>
        <v>-5.1264587714329179E-3</v>
      </c>
      <c r="AS86" s="18" cm="1">
        <f t="array" ref="AS86">(1+O86)*(1+INDEX(fx_rets,$AE86,INDEX(fx_ix,1,AS$3)))-1</f>
        <v>-1.2969823923758894E-2</v>
      </c>
      <c r="AT86" s="18" cm="1">
        <f t="array" ref="AT86">(1+P86)*(1+INDEX(fx_rets,$AE86,INDEX(fx_ix,1,AT$3)))-1</f>
        <v>-1.2218233903126041E-2</v>
      </c>
      <c r="AU86" s="18" cm="1">
        <f t="array" ref="AU86">(1+Q86)*(1+INDEX(fx_rets,$AE86,INDEX(fx_ix,1,AU$3)))-1</f>
        <v>-1.1360886130219683E-2</v>
      </c>
      <c r="AV86" s="18" cm="1">
        <f t="array" ref="AV86">(1+R86)*(1+INDEX(fx_rets,$AE86,INDEX(fx_ix,1,AV$3)))-1</f>
        <v>-7.6359419555716013E-4</v>
      </c>
      <c r="AW86" s="18" cm="1">
        <f t="array" ref="AW86">(1+S86)*(1+INDEX(fx_rets,$AE86,INDEX(fx_ix,1,AW$3)))-1</f>
        <v>-4.3848358339043658E-3</v>
      </c>
      <c r="AX86" s="18" cm="1">
        <f t="array" ref="AX86">(1+T86)*(1+INDEX(fx_rets,$AE86,INDEX(fx_ix,1,AX$3)))-1</f>
        <v>-1.0412639019999559E-2</v>
      </c>
      <c r="AY86" s="18" cm="1">
        <f t="array" ref="AY86">(1+U86)*(1+INDEX(fx_rets,$AE86,INDEX(fx_ix,1,AY$3)))-1</f>
        <v>-1.5550936154408057E-2</v>
      </c>
      <c r="AZ86" s="18" cm="1">
        <f t="array" ref="AZ86">(1+V86)*(1+INDEX(fx_rets,$AE86,INDEX(fx_ix,1,AZ$3)))-1</f>
        <v>3.6380620395717322E-3</v>
      </c>
      <c r="BA86" s="18" cm="1">
        <f t="array" ref="BA86">(1+W86)*(1+INDEX(fx_rets,$AE86,INDEX(fx_ix,1,BA$3)))-1</f>
        <v>1.5620762272599009E-3</v>
      </c>
      <c r="BB86" s="18" cm="1">
        <f t="array" ref="BB86">(1+X86)*(1+INDEX(fx_rets,$AE86,INDEX(fx_ix,1,BB$3)))-1</f>
        <v>-3.4773347659133869E-3</v>
      </c>
      <c r="BC86" s="18" cm="1">
        <f t="array" ref="BC86">(1+Y86)*(1+INDEX(fx_rets,$AE86,INDEX(fx_ix,1,BC$3)))-1</f>
        <v>-1.2828631405910951E-2</v>
      </c>
      <c r="BD86" s="19">
        <v>81</v>
      </c>
      <c r="BE86" s="16">
        <f t="shared" si="32"/>
        <v>0</v>
      </c>
      <c r="BF86" s="19">
        <v>81</v>
      </c>
      <c r="BG86" s="18">
        <f t="shared" si="33"/>
        <v>3.5983507245795909E-3</v>
      </c>
      <c r="BH86" s="18">
        <f t="shared" si="34"/>
        <v>2.8962952362057148E-3</v>
      </c>
      <c r="BI86" s="18">
        <f t="shared" si="35"/>
        <v>2.6461380446911598E-3</v>
      </c>
      <c r="BJ86" s="18">
        <f t="shared" si="36"/>
        <v>2.041296326973141E-3</v>
      </c>
      <c r="BK86" s="18">
        <f t="shared" si="37"/>
        <v>2.0834870833041919E-6</v>
      </c>
      <c r="BL86" s="18">
        <f t="shared" si="38"/>
        <v>1.599927146284541E-3</v>
      </c>
      <c r="BM86" s="18">
        <f t="shared" si="39"/>
        <v>2.3126450298396328E-3</v>
      </c>
      <c r="BN86" s="18">
        <f t="shared" si="40"/>
        <v>3.1080285279965203E-3</v>
      </c>
      <c r="BO86" s="18">
        <f t="shared" si="41"/>
        <v>-3.8409359805391396E-3</v>
      </c>
      <c r="BP86" s="18">
        <f t="shared" si="42"/>
        <v>-3.4029858560619131E-3</v>
      </c>
      <c r="BQ86" s="18">
        <f t="shared" si="43"/>
        <v>-2.5277658996497587E-3</v>
      </c>
      <c r="BR86" s="18">
        <f t="shared" si="44"/>
        <v>-3.9755813220824221E-3</v>
      </c>
      <c r="BS86" s="18">
        <f t="shared" si="45"/>
        <v>-5.1264587714329179E-3</v>
      </c>
      <c r="BT86" s="18">
        <f t="shared" si="46"/>
        <v>-1.2969823923758894E-2</v>
      </c>
      <c r="BU86" s="18">
        <f t="shared" si="47"/>
        <v>-1.2218233903126041E-2</v>
      </c>
      <c r="BV86" s="18">
        <f t="shared" si="48"/>
        <v>-1.1360886130219683E-2</v>
      </c>
      <c r="BW86" s="18">
        <f t="shared" si="49"/>
        <v>-7.6359419555716013E-4</v>
      </c>
      <c r="BX86" s="18">
        <f t="shared" si="50"/>
        <v>-4.3848358339043658E-3</v>
      </c>
      <c r="BY86" s="18">
        <f t="shared" si="51"/>
        <v>-1.0412639019999559E-2</v>
      </c>
      <c r="BZ86" s="18">
        <f t="shared" si="52"/>
        <v>-1.5550936154408057E-2</v>
      </c>
      <c r="CA86" s="18">
        <f t="shared" si="53"/>
        <v>3.6380620395717322E-3</v>
      </c>
      <c r="CB86" s="18">
        <f t="shared" si="54"/>
        <v>1.5620762272599009E-3</v>
      </c>
      <c r="CC86" s="18">
        <f t="shared" si="55"/>
        <v>-3.4773347659133869E-3</v>
      </c>
      <c r="CD86" s="18">
        <f t="shared" si="56"/>
        <v>-1.2828631405910951E-2</v>
      </c>
      <c r="CE86" s="19">
        <v>81</v>
      </c>
      <c r="CF86" s="18">
        <f t="shared" ref="CF86:CL95" si="58">SUMPRODUCT(INDEX(port_wts,CF$3,),$BG86:$CD86)</f>
        <v>2.8962952362057148E-3</v>
      </c>
      <c r="CG86" s="18">
        <f t="shared" si="58"/>
        <v>2.8962952362057148E-3</v>
      </c>
      <c r="CH86" s="18">
        <f t="shared" si="58"/>
        <v>2.8962952362057148E-3</v>
      </c>
      <c r="CI86" s="18">
        <f t="shared" si="58"/>
        <v>0</v>
      </c>
      <c r="CJ86" s="18">
        <f t="shared" si="58"/>
        <v>0</v>
      </c>
      <c r="CK86" s="24">
        <f t="shared" si="58"/>
        <v>2.8962952362057148E-3</v>
      </c>
      <c r="CL86" s="24">
        <f t="shared" si="58"/>
        <v>0</v>
      </c>
    </row>
    <row r="87" spans="1:90" x14ac:dyDescent="0.2">
      <c r="A87" s="19">
        <v>82</v>
      </c>
      <c r="B87" s="16" cm="1">
        <f t="array" ref="B87">INDEX(asset_mu,1,B$3)+INDEX(asset_rets_norm,$A87,B$3)</f>
        <v>3.7060591078243053E-3</v>
      </c>
      <c r="C87" s="16" cm="1">
        <f t="array" ref="C87">INDEX(asset_mu,1,C$3)+INDEX(asset_rets_norm,$A87,C$3)</f>
        <v>2.6951172038270866E-3</v>
      </c>
      <c r="D87" s="16" cm="1">
        <f t="array" ref="D87">INDEX(asset_mu,1,D$3)+INDEX(asset_rets_norm,$A87,D$3)</f>
        <v>8.4499957652209171E-4</v>
      </c>
      <c r="E87" s="16" cm="1">
        <f t="array" ref="E87">INDEX(asset_mu,1,E$3)+INDEX(asset_rets_norm,$A87,E$3)</f>
        <v>4.3823335516591302E-3</v>
      </c>
      <c r="F87" s="16" cm="1">
        <f t="array" ref="F87">INDEX(asset_mu,1,F$3)+INDEX(asset_rets_norm,$A87,F$3)</f>
        <v>5.1484211573675377E-3</v>
      </c>
      <c r="G87" s="16" cm="1">
        <f t="array" ref="G87">INDEX(asset_mu,1,G$3)+INDEX(asset_rets_norm,$A87,G$3)</f>
        <v>1.3964981149965612E-3</v>
      </c>
      <c r="H87" s="16" cm="1">
        <f t="array" ref="H87">INDEX(asset_mu,1,H$3)+INDEX(asset_rets_norm,$A87,H$3)</f>
        <v>1.0987724533975322E-3</v>
      </c>
      <c r="I87" s="16" cm="1">
        <f t="array" ref="I87">INDEX(asset_mu,1,I$3)+INDEX(asset_rets_norm,$A87,I$3)</f>
        <v>-5.2303541419502879E-4</v>
      </c>
      <c r="J87" s="16" cm="1">
        <f t="array" ref="J87">INDEX(asset_mu,1,J$3)+INDEX(asset_rets_norm,$A87,J$3)</f>
        <v>2.2941072702540297E-3</v>
      </c>
      <c r="K87" s="16" cm="1">
        <f t="array" ref="K87">INDEX(asset_mu,1,K$3)+INDEX(asset_rets_norm,$A87,K$3)</f>
        <v>4.1923863130427777E-3</v>
      </c>
      <c r="L87" s="16" cm="1">
        <f t="array" ref="L87">INDEX(asset_mu,1,L$3)+INDEX(asset_rets_norm,$A87,L$3)</f>
        <v>5.234858275241271E-3</v>
      </c>
      <c r="M87" s="16" cm="1">
        <f t="array" ref="M87">INDEX(asset_mu,1,M$3)+INDEX(asset_rets_norm,$A87,M$3)</f>
        <v>5.1866309030482059E-3</v>
      </c>
      <c r="N87" s="16" cm="1">
        <f t="array" ref="N87">INDEX(asset_mu,1,N$3)+INDEX(asset_rets_norm,$A87,N$3)</f>
        <v>7.0289463166396445E-3</v>
      </c>
      <c r="O87" s="16" cm="1">
        <f t="array" ref="O87">INDEX(asset_mu,1,O$3)+INDEX(asset_rets_norm,$A87,O$3)</f>
        <v>9.3311331382685985E-4</v>
      </c>
      <c r="P87" s="16" cm="1">
        <f t="array" ref="P87">INDEX(asset_mu,1,P$3)+INDEX(asset_rets_norm,$A87,P$3)</f>
        <v>1.7711818196148187E-3</v>
      </c>
      <c r="Q87" s="16" cm="1">
        <f t="array" ref="Q87">INDEX(asset_mu,1,Q$3)+INDEX(asset_rets_norm,$A87,Q$3)</f>
        <v>2.4024432034976508E-3</v>
      </c>
      <c r="R87" s="16" cm="1">
        <f t="array" ref="R87">INDEX(asset_mu,1,R$3)+INDEX(asset_rets_norm,$A87,R$3)</f>
        <v>3.0332214938750476E-2</v>
      </c>
      <c r="S87" s="16" cm="1">
        <f t="array" ref="S87">INDEX(asset_mu,1,S$3)+INDEX(asset_rets_norm,$A87,S$3)</f>
        <v>3.7000522734342511E-2</v>
      </c>
      <c r="T87" s="16" cm="1">
        <f t="array" ref="T87">INDEX(asset_mu,1,T$3)+INDEX(asset_rets_norm,$A87,T$3)</f>
        <v>1.568184852861515E-2</v>
      </c>
      <c r="U87" s="16" cm="1">
        <f t="array" ref="U87">INDEX(asset_mu,1,U$3)+INDEX(asset_rets_norm,$A87,U$3)</f>
        <v>4.8827621366779438E-3</v>
      </c>
      <c r="V87" s="16" cm="1">
        <f t="array" ref="V87">INDEX(asset_mu,1,V$3)+INDEX(asset_rets_norm,$A87,V$3)</f>
        <v>3.7126870395716568E-3</v>
      </c>
      <c r="W87" s="16" cm="1">
        <f t="array" ref="W87">INDEX(asset_mu,1,W$3)+INDEX(asset_rets_norm,$A87,W$3)</f>
        <v>1.6376731941196545E-3</v>
      </c>
      <c r="X87" s="16" cm="1">
        <f t="array" ref="X87">INDEX(asset_mu,1,X$3)+INDEX(asset_rets_norm,$A87,X$3)</f>
        <v>2.7199601772305978E-3</v>
      </c>
      <c r="Y87" s="16" cm="1">
        <f t="array" ref="Y87">INDEX(asset_mu,1,Y$3)+INDEX(asset_rets_norm,$A87,Y$3)</f>
        <v>1.215685552804533E-3</v>
      </c>
      <c r="Z87" s="19">
        <v>82</v>
      </c>
      <c r="AA87" s="16" cm="1">
        <f t="array" ref="AA87">INDEX(fx_mu,1,AA$3)+INDEX(fx_rets_norm,$A87,AA$3)</f>
        <v>0</v>
      </c>
      <c r="AB87" s="16" cm="1">
        <f t="array" ref="AB87">INDEX(fx_mu,1,AB$3)+INDEX(fx_rets_norm,$A87,AB$3)</f>
        <v>1.1631078029712453E-3</v>
      </c>
      <c r="AC87" s="16" cm="1">
        <f t="array" ref="AC87">INDEX(fx_mu,1,AC$3)+INDEX(fx_rets_norm,$A87,AC$3)</f>
        <v>-5.5361227961624043E-3</v>
      </c>
      <c r="AD87" s="16" cm="1">
        <f t="array" ref="AD87">INDEX(fx_mu,1,AD$3)+INDEX(fx_rets_norm,$A87,AD$3)</f>
        <v>-6.227449205078687E-3</v>
      </c>
      <c r="AE87" s="19">
        <v>82</v>
      </c>
      <c r="AF87" s="18" cm="1">
        <f t="array" ref="AF87">(1+B87)*(1+INDEX(fx_rets,$AE87,INDEX(fx_ix,1,AF$3)))-1</f>
        <v>3.7060591078243998E-3</v>
      </c>
      <c r="AG87" s="18" cm="1">
        <f t="array" ref="AG87">(1+C87)*(1+INDEX(fx_rets,$AE87,INDEX(fx_ix,1,AG$3)))-1</f>
        <v>2.6951172038269799E-3</v>
      </c>
      <c r="AH87" s="18" cm="1">
        <f t="array" ref="AH87">(1+D87)*(1+INDEX(fx_rets,$AE87,INDEX(fx_ix,1,AH$3)))-1</f>
        <v>8.4499957652206525E-4</v>
      </c>
      <c r="AI87" s="18" cm="1">
        <f t="array" ref="AI87">(1+E87)*(1+INDEX(fx_rets,$AE87,INDEX(fx_ix,1,AI$3)))-1</f>
        <v>4.3823335516590678E-3</v>
      </c>
      <c r="AJ87" s="18" cm="1">
        <f t="array" ref="AJ87">(1+F87)*(1+INDEX(fx_rets,$AE87,INDEX(fx_ix,1,AJ$3)))-1</f>
        <v>5.1484211573675775E-3</v>
      </c>
      <c r="AK87" s="18" cm="1">
        <f t="array" ref="AK87">(1+G87)*(1+INDEX(fx_rets,$AE87,INDEX(fx_ix,1,AK$3)))-1</f>
        <v>2.5612301958222172E-3</v>
      </c>
      <c r="AL87" s="18" cm="1">
        <f t="array" ref="AL87">(1+H87)*(1+INDEX(fx_rets,$AE87,INDEX(fx_ix,1,AL$3)))-1</f>
        <v>2.2631582471830392E-3</v>
      </c>
      <c r="AM87" s="18" cm="1">
        <f t="array" ref="AM87">(1+I87)*(1+INDEX(fx_rets,$AE87,INDEX(fx_ix,1,AM$3)))-1</f>
        <v>6.394640422047182E-4</v>
      </c>
      <c r="AN87" s="18" cm="1">
        <f t="array" ref="AN87">(1+J87)*(1+INDEX(fx_rets,$AE87,INDEX(fx_ix,1,AN$3)))-1</f>
        <v>-3.2547159854641183E-3</v>
      </c>
      <c r="AO87" s="18" cm="1">
        <f t="array" ref="AO87">(1+K87)*(1+INDEX(fx_rets,$AE87,INDEX(fx_ix,1,AO$3)))-1</f>
        <v>-1.3669460485575824E-3</v>
      </c>
      <c r="AP87" s="18" cm="1">
        <f t="array" ref="AP87">(1+L87)*(1+INDEX(fx_rets,$AE87,INDEX(fx_ix,1,AP$3)))-1</f>
        <v>-3.3024533915337884E-4</v>
      </c>
      <c r="AQ87" s="18" cm="1">
        <f t="array" ref="AQ87">(1+M87)*(1+INDEX(fx_rets,$AE87,INDEX(fx_ix,1,AQ$3)))-1</f>
        <v>-3.7820571869195962E-4</v>
      </c>
      <c r="AR87" s="18" cm="1">
        <f t="array" ref="AR87">(1+N87)*(1+INDEX(fx_rets,$AE87,INDEX(fx_ix,1,AR$3)))-1</f>
        <v>1.4539104105406597E-3</v>
      </c>
      <c r="AS87" s="18" cm="1">
        <f t="array" ref="AS87">(1+O87)*(1+INDEX(fx_rets,$AE87,INDEX(fx_ix,1,AS$3)))-1</f>
        <v>-5.3001468070162927E-3</v>
      </c>
      <c r="AT87" s="18" cm="1">
        <f t="array" ref="AT87">(1+P87)*(1+INDEX(fx_rets,$AE87,INDEX(fx_ix,1,AT$3)))-1</f>
        <v>-4.4672973302783969E-3</v>
      </c>
      <c r="AU87" s="18" cm="1">
        <f t="array" ref="AU87">(1+Q87)*(1+INDEX(fx_rets,$AE87,INDEX(fx_ix,1,AU$3)))-1</f>
        <v>-3.839967094598884E-3</v>
      </c>
      <c r="AV87" s="18" cm="1">
        <f t="array" ref="AV87">(1+R87)*(1+INDEX(fx_rets,$AE87,INDEX(fx_ix,1,AV$3)))-1</f>
        <v>3.0332214938750379E-2</v>
      </c>
      <c r="AW87" s="18" cm="1">
        <f t="array" ref="AW87">(1+S87)*(1+INDEX(fx_rets,$AE87,INDEX(fx_ix,1,AW$3)))-1</f>
        <v>3.8206666134019907E-2</v>
      </c>
      <c r="AX87" s="18" cm="1">
        <f t="array" ref="AX87">(1+T87)*(1+INDEX(fx_rets,$AE87,INDEX(fx_ix,1,AX$3)))-1</f>
        <v>1.0058909093327628E-2</v>
      </c>
      <c r="AY87" s="18" cm="1">
        <f t="array" ref="AY87">(1+U87)*(1+INDEX(fx_rets,$AE87,INDEX(fx_ix,1,AY$3)))-1</f>
        <v>-1.3750942215873252E-3</v>
      </c>
      <c r="AZ87" s="18" cm="1">
        <f t="array" ref="AZ87">(1+V87)*(1+INDEX(fx_rets,$AE87,INDEX(fx_ix,1,AZ$3)))-1</f>
        <v>3.7126870395716161E-3</v>
      </c>
      <c r="BA87" s="18" cm="1">
        <f t="array" ref="BA87">(1+W87)*(1+INDEX(fx_rets,$AE87,INDEX(fx_ix,1,BA$3)))-1</f>
        <v>2.8026857875618205E-3</v>
      </c>
      <c r="BB87" s="18" cm="1">
        <f t="array" ref="BB87">(1+X87)*(1+INDEX(fx_rets,$AE87,INDEX(fx_ix,1,BB$3)))-1</f>
        <v>-2.8312206524737649E-3</v>
      </c>
      <c r="BC87" s="18" cm="1">
        <f t="array" ref="BC87">(1+Y87)*(1+INDEX(fx_rets,$AE87,INDEX(fx_ix,1,BC$3)))-1</f>
        <v>-5.0193342723036105E-3</v>
      </c>
      <c r="BD87" s="19">
        <v>82</v>
      </c>
      <c r="BE87" s="16">
        <f t="shared" si="32"/>
        <v>0</v>
      </c>
      <c r="BF87" s="19">
        <v>82</v>
      </c>
      <c r="BG87" s="18">
        <f t="shared" si="33"/>
        <v>3.7060591078243998E-3</v>
      </c>
      <c r="BH87" s="18">
        <f t="shared" si="34"/>
        <v>2.6951172038269799E-3</v>
      </c>
      <c r="BI87" s="18">
        <f t="shared" si="35"/>
        <v>8.4499957652206525E-4</v>
      </c>
      <c r="BJ87" s="18">
        <f t="shared" si="36"/>
        <v>4.3823335516590678E-3</v>
      </c>
      <c r="BK87" s="18">
        <f t="shared" si="37"/>
        <v>5.1484211573675775E-3</v>
      </c>
      <c r="BL87" s="18">
        <f t="shared" si="38"/>
        <v>2.5612301958222172E-3</v>
      </c>
      <c r="BM87" s="18">
        <f t="shared" si="39"/>
        <v>2.2631582471830392E-3</v>
      </c>
      <c r="BN87" s="18">
        <f t="shared" si="40"/>
        <v>6.394640422047182E-4</v>
      </c>
      <c r="BO87" s="18">
        <f t="shared" si="41"/>
        <v>-3.2547159854641183E-3</v>
      </c>
      <c r="BP87" s="18">
        <f t="shared" si="42"/>
        <v>-1.3669460485575824E-3</v>
      </c>
      <c r="BQ87" s="18">
        <f t="shared" si="43"/>
        <v>-3.3024533915337884E-4</v>
      </c>
      <c r="BR87" s="18">
        <f t="shared" si="44"/>
        <v>-3.7820571869195962E-4</v>
      </c>
      <c r="BS87" s="18">
        <f t="shared" si="45"/>
        <v>1.4539104105406597E-3</v>
      </c>
      <c r="BT87" s="18">
        <f t="shared" si="46"/>
        <v>-5.3001468070162927E-3</v>
      </c>
      <c r="BU87" s="18">
        <f t="shared" si="47"/>
        <v>-4.4672973302783969E-3</v>
      </c>
      <c r="BV87" s="18">
        <f t="shared" si="48"/>
        <v>-3.839967094598884E-3</v>
      </c>
      <c r="BW87" s="18">
        <f t="shared" si="49"/>
        <v>3.0332214938750379E-2</v>
      </c>
      <c r="BX87" s="18">
        <f t="shared" si="50"/>
        <v>3.8206666134019907E-2</v>
      </c>
      <c r="BY87" s="18">
        <f t="shared" si="51"/>
        <v>1.0058909093327628E-2</v>
      </c>
      <c r="BZ87" s="18">
        <f t="shared" si="52"/>
        <v>-1.3750942215873252E-3</v>
      </c>
      <c r="CA87" s="18">
        <f t="shared" si="53"/>
        <v>3.7126870395716161E-3</v>
      </c>
      <c r="CB87" s="18">
        <f t="shared" si="54"/>
        <v>2.8026857875618205E-3</v>
      </c>
      <c r="CC87" s="18">
        <f t="shared" si="55"/>
        <v>-2.8312206524737649E-3</v>
      </c>
      <c r="CD87" s="18">
        <f t="shared" si="56"/>
        <v>-5.0193342723036105E-3</v>
      </c>
      <c r="CE87" s="19">
        <v>82</v>
      </c>
      <c r="CF87" s="18">
        <f t="shared" si="58"/>
        <v>2.6951172038269799E-3</v>
      </c>
      <c r="CG87" s="18">
        <f t="shared" si="58"/>
        <v>2.6951172038269799E-3</v>
      </c>
      <c r="CH87" s="18">
        <f t="shared" si="58"/>
        <v>2.6951172038269799E-3</v>
      </c>
      <c r="CI87" s="18">
        <f t="shared" si="58"/>
        <v>0</v>
      </c>
      <c r="CJ87" s="18">
        <f t="shared" si="58"/>
        <v>0</v>
      </c>
      <c r="CK87" s="24">
        <f t="shared" si="58"/>
        <v>2.6951172038269799E-3</v>
      </c>
      <c r="CL87" s="24">
        <f t="shared" si="58"/>
        <v>0</v>
      </c>
    </row>
    <row r="88" spans="1:90" x14ac:dyDescent="0.2">
      <c r="A88" s="19">
        <v>83</v>
      </c>
      <c r="B88" s="16" cm="1">
        <f t="array" ref="B88">INDEX(asset_mu,1,B$3)+INDEX(asset_rets_norm,$A88,B$3)</f>
        <v>3.9232562492958088E-3</v>
      </c>
      <c r="C88" s="16" cm="1">
        <f t="array" ref="C88">INDEX(asset_mu,1,C$3)+INDEX(asset_rets_norm,$A88,C$3)</f>
        <v>5.9231443942417928E-3</v>
      </c>
      <c r="D88" s="16" cm="1">
        <f t="array" ref="D88">INDEX(asset_mu,1,D$3)+INDEX(asset_rets_norm,$A88,D$3)</f>
        <v>8.8491995683272189E-3</v>
      </c>
      <c r="E88" s="16" cm="1">
        <f t="array" ref="E88">INDEX(asset_mu,1,E$3)+INDEX(asset_rets_norm,$A88,E$3)</f>
        <v>6.1986898336735055E-3</v>
      </c>
      <c r="F88" s="16" cm="1">
        <f t="array" ref="F88">INDEX(asset_mu,1,F$3)+INDEX(asset_rets_norm,$A88,F$3)</f>
        <v>7.9799956031644959E-3</v>
      </c>
      <c r="G88" s="16" cm="1">
        <f t="array" ref="G88">INDEX(asset_mu,1,G$3)+INDEX(asset_rets_norm,$A88,G$3)</f>
        <v>1.2901961114777623E-3</v>
      </c>
      <c r="H88" s="16" cm="1">
        <f t="array" ref="H88">INDEX(asset_mu,1,H$3)+INDEX(asset_rets_norm,$A88,H$3)</f>
        <v>3.212489216723589E-3</v>
      </c>
      <c r="I88" s="16" cm="1">
        <f t="array" ref="I88">INDEX(asset_mu,1,I$3)+INDEX(asset_rets_norm,$A88,I$3)</f>
        <v>6.0258723306806806E-3</v>
      </c>
      <c r="J88" s="16" cm="1">
        <f t="array" ref="J88">INDEX(asset_mu,1,J$3)+INDEX(asset_rets_norm,$A88,J$3)</f>
        <v>2.6082759516521379E-3</v>
      </c>
      <c r="K88" s="16" cm="1">
        <f t="array" ref="K88">INDEX(asset_mu,1,K$3)+INDEX(asset_rets_norm,$A88,K$3)</f>
        <v>5.2062272240697418E-3</v>
      </c>
      <c r="L88" s="16" cm="1">
        <f t="array" ref="L88">INDEX(asset_mu,1,L$3)+INDEX(asset_rets_norm,$A88,L$3)</f>
        <v>7.5967599121989794E-3</v>
      </c>
      <c r="M88" s="16" cm="1">
        <f t="array" ref="M88">INDEX(asset_mu,1,M$3)+INDEX(asset_rets_norm,$A88,M$3)</f>
        <v>4.8515663563631238E-3</v>
      </c>
      <c r="N88" s="16" cm="1">
        <f t="array" ref="N88">INDEX(asset_mu,1,N$3)+INDEX(asset_rets_norm,$A88,N$3)</f>
        <v>6.2291614106465606E-3</v>
      </c>
      <c r="O88" s="16" cm="1">
        <f t="array" ref="O88">INDEX(asset_mu,1,O$3)+INDEX(asset_rets_norm,$A88,O$3)</f>
        <v>1.010538061111198E-3</v>
      </c>
      <c r="P88" s="16" cm="1">
        <f t="array" ref="P88">INDEX(asset_mu,1,P$3)+INDEX(asset_rets_norm,$A88,P$3)</f>
        <v>1.8071342070960382E-3</v>
      </c>
      <c r="Q88" s="16" cm="1">
        <f t="array" ref="Q88">INDEX(asset_mu,1,Q$3)+INDEX(asset_rets_norm,$A88,Q$3)</f>
        <v>2.2243214723618012E-3</v>
      </c>
      <c r="R88" s="16" cm="1">
        <f t="array" ref="R88">INDEX(asset_mu,1,R$3)+INDEX(asset_rets_norm,$A88,R$3)</f>
        <v>2.536414698243826E-2</v>
      </c>
      <c r="S88" s="16" cm="1">
        <f t="array" ref="S88">INDEX(asset_mu,1,S$3)+INDEX(asset_rets_norm,$A88,S$3)</f>
        <v>-3.8860878090872464E-2</v>
      </c>
      <c r="T88" s="16" cm="1">
        <f t="array" ref="T88">INDEX(asset_mu,1,T$3)+INDEX(asset_rets_norm,$A88,T$3)</f>
        <v>-3.9786066638712814E-2</v>
      </c>
      <c r="U88" s="16" cm="1">
        <f t="array" ref="U88">INDEX(asset_mu,1,U$3)+INDEX(asset_rets_norm,$A88,U$3)</f>
        <v>7.5180505754190007E-3</v>
      </c>
      <c r="V88" s="16" cm="1">
        <f t="array" ref="V88">INDEX(asset_mu,1,V$3)+INDEX(asset_rets_norm,$A88,V$3)</f>
        <v>3.7052953729049898E-3</v>
      </c>
      <c r="W88" s="16" cm="1">
        <f t="array" ref="W88">INDEX(asset_mu,1,W$3)+INDEX(asset_rets_norm,$A88,W$3)</f>
        <v>1.6578398607863211E-3</v>
      </c>
      <c r="X88" s="16" cm="1">
        <f t="array" ref="X88">INDEX(asset_mu,1,X$3)+INDEX(asset_rets_norm,$A88,X$3)</f>
        <v>2.8796268438972643E-3</v>
      </c>
      <c r="Y88" s="16" cm="1">
        <f t="array" ref="Y88">INDEX(asset_mu,1,Y$3)+INDEX(asset_rets_norm,$A88,Y$3)</f>
        <v>1.2746855528045331E-3</v>
      </c>
      <c r="Z88" s="19">
        <v>83</v>
      </c>
      <c r="AA88" s="16" cm="1">
        <f t="array" ref="AA88">INDEX(fx_mu,1,AA$3)+INDEX(fx_rets_norm,$A88,AA$3)</f>
        <v>0</v>
      </c>
      <c r="AB88" s="16" cm="1">
        <f t="array" ref="AB88">INDEX(fx_mu,1,AB$3)+INDEX(fx_rets_norm,$A88,AB$3)</f>
        <v>-6.9611222149250605E-3</v>
      </c>
      <c r="AC88" s="16" cm="1">
        <f t="array" ref="AC88">INDEX(fx_mu,1,AC$3)+INDEX(fx_rets_norm,$A88,AC$3)</f>
        <v>-1.1938614697428698E-2</v>
      </c>
      <c r="AD88" s="16" cm="1">
        <f t="array" ref="AD88">INDEX(fx_mu,1,AD$3)+INDEX(fx_rets_norm,$A88,AD$3)</f>
        <v>1.108172860092381E-2</v>
      </c>
      <c r="AE88" s="19">
        <v>83</v>
      </c>
      <c r="AF88" s="18" cm="1">
        <f t="array" ref="AF88">(1+B88)*(1+INDEX(fx_rets,$AE88,INDEX(fx_ix,1,AF$3)))-1</f>
        <v>3.9232562492959033E-3</v>
      </c>
      <c r="AG88" s="18" cm="1">
        <f t="array" ref="AG88">(1+C88)*(1+INDEX(fx_rets,$AE88,INDEX(fx_ix,1,AG$3)))-1</f>
        <v>5.9231443942417972E-3</v>
      </c>
      <c r="AH88" s="18" cm="1">
        <f t="array" ref="AH88">(1+D88)*(1+INDEX(fx_rets,$AE88,INDEX(fx_ix,1,AH$3)))-1</f>
        <v>8.8491995683273039E-3</v>
      </c>
      <c r="AI88" s="18" cm="1">
        <f t="array" ref="AI88">(1+E88)*(1+INDEX(fx_rets,$AE88,INDEX(fx_ix,1,AI$3)))-1</f>
        <v>6.1986898336734431E-3</v>
      </c>
      <c r="AJ88" s="18" cm="1">
        <f t="array" ref="AJ88">(1+F88)*(1+INDEX(fx_rets,$AE88,INDEX(fx_ix,1,AJ$3)))-1</f>
        <v>7.9799956031645358E-3</v>
      </c>
      <c r="AK88" s="18" cm="1">
        <f t="array" ref="AK88">(1+G88)*(1+INDEX(fx_rets,$AE88,INDEX(fx_ix,1,AK$3)))-1</f>
        <v>-5.6799073162605573E-3</v>
      </c>
      <c r="AL88" s="18" cm="1">
        <f t="array" ref="AL88">(1+H88)*(1+INDEX(fx_rets,$AE88,INDEX(fx_ix,1,AL$3)))-1</f>
        <v>-3.7709955282532182E-3</v>
      </c>
      <c r="AM88" s="18" cm="1">
        <f t="array" ref="AM88">(1+I88)*(1+INDEX(fx_rets,$AE88,INDEX(fx_ix,1,AM$3)))-1</f>
        <v>-9.7719671798968122E-4</v>
      </c>
      <c r="AN88" s="18" cm="1">
        <f t="array" ref="AN88">(1+J88)*(1+INDEX(fx_rets,$AE88,INDEX(fx_ix,1,AN$3)))-1</f>
        <v>-9.3614779473879528E-3</v>
      </c>
      <c r="AO88" s="18" cm="1">
        <f t="array" ref="AO88">(1+K88)*(1+INDEX(fx_rets,$AE88,INDEX(fx_ix,1,AO$3)))-1</f>
        <v>-6.7945426142143051E-3</v>
      </c>
      <c r="AP88" s="18" cm="1">
        <f t="array" ref="AP88">(1+L88)*(1+INDEX(fx_rets,$AE88,INDEX(fx_ix,1,AP$3)))-1</f>
        <v>-4.4325495747704613E-3</v>
      </c>
      <c r="AQ88" s="18" cm="1">
        <f t="array" ref="AQ88">(1+M88)*(1+INDEX(fx_rets,$AE88,INDEX(fx_ix,1,AQ$3)))-1</f>
        <v>-7.1449693224733268E-3</v>
      </c>
      <c r="AR88" s="18" cm="1">
        <f t="array" ref="AR88">(1+N88)*(1+INDEX(fx_rets,$AE88,INDEX(fx_ix,1,AR$3)))-1</f>
        <v>-5.7838208447519301E-3</v>
      </c>
      <c r="AS88" s="18" cm="1">
        <f t="array" ref="AS88">(1+O88)*(1+INDEX(fx_rets,$AE88,INDEX(fx_ix,1,AS$3)))-1</f>
        <v>1.2103465170568928E-2</v>
      </c>
      <c r="AT88" s="18" cm="1">
        <f t="array" ref="AT88">(1+P88)*(1+INDEX(fx_rets,$AE88,INDEX(fx_ix,1,AT$3)))-1</f>
        <v>1.2908888978848232E-2</v>
      </c>
      <c r="AU88" s="18" cm="1">
        <f t="array" ref="AU88">(1+Q88)*(1+INDEX(fx_rets,$AE88,INDEX(fx_ix,1,AU$3)))-1</f>
        <v>1.3330699400163404E-2</v>
      </c>
      <c r="AV88" s="18" cm="1">
        <f t="array" ref="AV88">(1+R88)*(1+INDEX(fx_rets,$AE88,INDEX(fx_ix,1,AV$3)))-1</f>
        <v>2.5364146982438163E-2</v>
      </c>
      <c r="AW88" s="18" cm="1">
        <f t="array" ref="AW88">(1+S88)*(1+INDEX(fx_rets,$AE88,INDEX(fx_ix,1,AW$3)))-1</f>
        <v>-4.5551484984027613E-2</v>
      </c>
      <c r="AX88" s="18" cm="1">
        <f t="array" ref="AX88">(1+T88)*(1+INDEX(fx_rets,$AE88,INDEX(fx_ix,1,AX$3)))-1</f>
        <v>-5.1249690816215776E-2</v>
      </c>
      <c r="AY88" s="18" cm="1">
        <f t="array" ref="AY88">(1+U88)*(1+INDEX(fx_rets,$AE88,INDEX(fx_ix,1,AY$3)))-1</f>
        <v>1.8683092172427695E-2</v>
      </c>
      <c r="AZ88" s="18" cm="1">
        <f t="array" ref="AZ88">(1+V88)*(1+INDEX(fx_rets,$AE88,INDEX(fx_ix,1,AZ$3)))-1</f>
        <v>3.705295372905093E-3</v>
      </c>
      <c r="BA88" s="18" cm="1">
        <f t="array" ref="BA88">(1+W88)*(1+INDEX(fx_rets,$AE88,INDEX(fx_ix,1,BA$3)))-1</f>
        <v>-5.3148227800224879E-3</v>
      </c>
      <c r="BB88" s="18" cm="1">
        <f t="array" ref="BB88">(1+X88)*(1+INDEX(fx_rets,$AE88,INDEX(fx_ix,1,BB$3)))-1</f>
        <v>-9.0933666088930387E-3</v>
      </c>
      <c r="BC88" s="18" cm="1">
        <f t="array" ref="BC88">(1+Y88)*(1+INDEX(fx_rets,$AE88,INDEX(fx_ix,1,BC$3)))-1</f>
        <v>1.2370539873076014E-2</v>
      </c>
      <c r="BD88" s="19">
        <v>83</v>
      </c>
      <c r="BE88" s="16">
        <f t="shared" si="32"/>
        <v>0</v>
      </c>
      <c r="BF88" s="19">
        <v>83</v>
      </c>
      <c r="BG88" s="18">
        <f t="shared" si="33"/>
        <v>3.9232562492959033E-3</v>
      </c>
      <c r="BH88" s="18">
        <f t="shared" si="34"/>
        <v>5.9231443942417972E-3</v>
      </c>
      <c r="BI88" s="18">
        <f t="shared" si="35"/>
        <v>8.8491995683273039E-3</v>
      </c>
      <c r="BJ88" s="18">
        <f t="shared" si="36"/>
        <v>6.1986898336734431E-3</v>
      </c>
      <c r="BK88" s="18">
        <f t="shared" si="37"/>
        <v>7.9799956031645358E-3</v>
      </c>
      <c r="BL88" s="18">
        <f t="shared" si="38"/>
        <v>-5.6799073162605573E-3</v>
      </c>
      <c r="BM88" s="18">
        <f t="shared" si="39"/>
        <v>-3.7709955282532182E-3</v>
      </c>
      <c r="BN88" s="18">
        <f t="shared" si="40"/>
        <v>-9.7719671798968122E-4</v>
      </c>
      <c r="BO88" s="18">
        <f t="shared" si="41"/>
        <v>-9.3614779473879528E-3</v>
      </c>
      <c r="BP88" s="18">
        <f t="shared" si="42"/>
        <v>-6.7945426142143051E-3</v>
      </c>
      <c r="BQ88" s="18">
        <f t="shared" si="43"/>
        <v>-4.4325495747704613E-3</v>
      </c>
      <c r="BR88" s="18">
        <f t="shared" si="44"/>
        <v>-7.1449693224733268E-3</v>
      </c>
      <c r="BS88" s="18">
        <f t="shared" si="45"/>
        <v>-5.7838208447519301E-3</v>
      </c>
      <c r="BT88" s="18">
        <f t="shared" si="46"/>
        <v>1.2103465170568928E-2</v>
      </c>
      <c r="BU88" s="18">
        <f t="shared" si="47"/>
        <v>1.2908888978848232E-2</v>
      </c>
      <c r="BV88" s="18">
        <f t="shared" si="48"/>
        <v>1.3330699400163404E-2</v>
      </c>
      <c r="BW88" s="18">
        <f t="shared" si="49"/>
        <v>2.5364146982438163E-2</v>
      </c>
      <c r="BX88" s="18">
        <f t="shared" si="50"/>
        <v>-4.5551484984027613E-2</v>
      </c>
      <c r="BY88" s="18">
        <f t="shared" si="51"/>
        <v>-5.1249690816215776E-2</v>
      </c>
      <c r="BZ88" s="18">
        <f t="shared" si="52"/>
        <v>1.8683092172427695E-2</v>
      </c>
      <c r="CA88" s="18">
        <f t="shared" si="53"/>
        <v>3.705295372905093E-3</v>
      </c>
      <c r="CB88" s="18">
        <f t="shared" si="54"/>
        <v>-5.3148227800224879E-3</v>
      </c>
      <c r="CC88" s="18">
        <f t="shared" si="55"/>
        <v>-9.0933666088930387E-3</v>
      </c>
      <c r="CD88" s="18">
        <f t="shared" si="56"/>
        <v>1.2370539873076014E-2</v>
      </c>
      <c r="CE88" s="19">
        <v>83</v>
      </c>
      <c r="CF88" s="18">
        <f t="shared" si="58"/>
        <v>5.9231443942417972E-3</v>
      </c>
      <c r="CG88" s="18">
        <f t="shared" si="58"/>
        <v>5.9231443942417972E-3</v>
      </c>
      <c r="CH88" s="18">
        <f t="shared" si="58"/>
        <v>5.9231443942417972E-3</v>
      </c>
      <c r="CI88" s="18">
        <f t="shared" si="58"/>
        <v>0</v>
      </c>
      <c r="CJ88" s="18">
        <f t="shared" si="58"/>
        <v>0</v>
      </c>
      <c r="CK88" s="24">
        <f t="shared" si="58"/>
        <v>5.9231443942417972E-3</v>
      </c>
      <c r="CL88" s="24">
        <f t="shared" si="58"/>
        <v>0</v>
      </c>
    </row>
    <row r="89" spans="1:90" x14ac:dyDescent="0.2">
      <c r="A89" s="19">
        <v>84</v>
      </c>
      <c r="B89" s="16" cm="1">
        <f t="array" ref="B89">INDEX(asset_mu,1,B$3)+INDEX(asset_rets_norm,$A89,B$3)</f>
        <v>3.3180128060236345E-3</v>
      </c>
      <c r="C89" s="16" cm="1">
        <f t="array" ref="C89">INDEX(asset_mu,1,C$3)+INDEX(asset_rets_norm,$A89,C$3)</f>
        <v>1.5578139647743862E-3</v>
      </c>
      <c r="D89" s="16" cm="1">
        <f t="array" ref="D89">INDEX(asset_mu,1,D$3)+INDEX(asset_rets_norm,$A89,D$3)</f>
        <v>-2.1217237968824427E-3</v>
      </c>
      <c r="E89" s="16" cm="1">
        <f t="array" ref="E89">INDEX(asset_mu,1,E$3)+INDEX(asset_rets_norm,$A89,E$3)</f>
        <v>2.7899542168628513E-3</v>
      </c>
      <c r="F89" s="16" cm="1">
        <f t="array" ref="F89">INDEX(asset_mu,1,F$3)+INDEX(asset_rets_norm,$A89,F$3)</f>
        <v>9.4412292750272256E-5</v>
      </c>
      <c r="G89" s="16" cm="1">
        <f t="array" ref="G89">INDEX(asset_mu,1,G$3)+INDEX(asset_rets_norm,$A89,G$3)</f>
        <v>1.4876662307843598E-3</v>
      </c>
      <c r="H89" s="16" cm="1">
        <f t="array" ref="H89">INDEX(asset_mu,1,H$3)+INDEX(asset_rets_norm,$A89,H$3)</f>
        <v>1.2331211855562056E-3</v>
      </c>
      <c r="I89" s="16" cm="1">
        <f t="array" ref="I89">INDEX(asset_mu,1,I$3)+INDEX(asset_rets_norm,$A89,I$3)</f>
        <v>-1.7895646178587975E-3</v>
      </c>
      <c r="J89" s="16" cm="1">
        <f t="array" ref="J89">INDEX(asset_mu,1,J$3)+INDEX(asset_rets_norm,$A89,J$3)</f>
        <v>2.4788446358701131E-3</v>
      </c>
      <c r="K89" s="16" cm="1">
        <f t="array" ref="K89">INDEX(asset_mu,1,K$3)+INDEX(asset_rets_norm,$A89,K$3)</f>
        <v>3.4375254441494632E-3</v>
      </c>
      <c r="L89" s="16" cm="1">
        <f t="array" ref="L89">INDEX(asset_mu,1,L$3)+INDEX(asset_rets_norm,$A89,L$3)</f>
        <v>2.8565926734734782E-3</v>
      </c>
      <c r="M89" s="16" cm="1">
        <f t="array" ref="M89">INDEX(asset_mu,1,M$3)+INDEX(asset_rets_norm,$A89,M$3)</f>
        <v>2.9195191763442983E-3</v>
      </c>
      <c r="N89" s="16" cm="1">
        <f t="array" ref="N89">INDEX(asset_mu,1,N$3)+INDEX(asset_rets_norm,$A89,N$3)</f>
        <v>1.2989055444787619E-3</v>
      </c>
      <c r="O89" s="16" cm="1">
        <f t="array" ref="O89">INDEX(asset_mu,1,O$3)+INDEX(asset_rets_norm,$A89,O$3)</f>
        <v>1.0686268423538913E-3</v>
      </c>
      <c r="P89" s="16" cm="1">
        <f t="array" ref="P89">INDEX(asset_mu,1,P$3)+INDEX(asset_rets_norm,$A89,P$3)</f>
        <v>1.9872421948279751E-3</v>
      </c>
      <c r="Q89" s="16" cm="1">
        <f t="array" ref="Q89">INDEX(asset_mu,1,Q$3)+INDEX(asset_rets_norm,$A89,Q$3)</f>
        <v>2.8618219381610467E-3</v>
      </c>
      <c r="R89" s="16" cm="1">
        <f t="array" ref="R89">INDEX(asset_mu,1,R$3)+INDEX(asset_rets_norm,$A89,R$3)</f>
        <v>-1.2509516032800493E-3</v>
      </c>
      <c r="S89" s="16" cm="1">
        <f t="array" ref="S89">INDEX(asset_mu,1,S$3)+INDEX(asset_rets_norm,$A89,S$3)</f>
        <v>6.0489704532062927E-4</v>
      </c>
      <c r="T89" s="16" cm="1">
        <f t="array" ref="T89">INDEX(asset_mu,1,T$3)+INDEX(asset_rets_norm,$A89,T$3)</f>
        <v>1.1503492772422852E-2</v>
      </c>
      <c r="U89" s="16" cm="1">
        <f t="array" ref="U89">INDEX(asset_mu,1,U$3)+INDEX(asset_rets_norm,$A89,U$3)</f>
        <v>4.859189705613777E-2</v>
      </c>
      <c r="V89" s="16" cm="1">
        <f t="array" ref="V89">INDEX(asset_mu,1,V$3)+INDEX(asset_rets_norm,$A89,V$3)</f>
        <v>3.7322703729049901E-3</v>
      </c>
      <c r="W89" s="16" cm="1">
        <f t="array" ref="W89">INDEX(asset_mu,1,W$3)+INDEX(asset_rets_norm,$A89,W$3)</f>
        <v>1.566089860786321E-3</v>
      </c>
      <c r="X89" s="16" cm="1">
        <f t="array" ref="X89">INDEX(asset_mu,1,X$3)+INDEX(asset_rets_norm,$A89,X$3)</f>
        <v>2.903626843897264E-3</v>
      </c>
      <c r="Y89" s="16" cm="1">
        <f t="array" ref="Y89">INDEX(asset_mu,1,Y$3)+INDEX(asset_rets_norm,$A89,Y$3)</f>
        <v>1.0786022194711998E-3</v>
      </c>
      <c r="Z89" s="19">
        <v>84</v>
      </c>
      <c r="AA89" s="16" cm="1">
        <f t="array" ref="AA89">INDEX(fx_mu,1,AA$3)+INDEX(fx_rets_norm,$A89,AA$3)</f>
        <v>0</v>
      </c>
      <c r="AB89" s="16" cm="1">
        <f t="array" ref="AB89">INDEX(fx_mu,1,AB$3)+INDEX(fx_rets_norm,$A89,AB$3)</f>
        <v>1.0436393218524779E-3</v>
      </c>
      <c r="AC89" s="16" cm="1">
        <f t="array" ref="AC89">INDEX(fx_mu,1,AC$3)+INDEX(fx_rets_norm,$A89,AC$3)</f>
        <v>5.8437131792977021E-3</v>
      </c>
      <c r="AD89" s="16" cm="1">
        <f t="array" ref="AD89">INDEX(fx_mu,1,AD$3)+INDEX(fx_rets_norm,$A89,AD$3)</f>
        <v>-1.9876578086968869E-2</v>
      </c>
      <c r="AE89" s="19">
        <v>84</v>
      </c>
      <c r="AF89" s="18" cm="1">
        <f t="array" ref="AF89">(1+B89)*(1+INDEX(fx_rets,$AE89,INDEX(fx_ix,1,AF$3)))-1</f>
        <v>3.3180128060237291E-3</v>
      </c>
      <c r="AG89" s="18" cm="1">
        <f t="array" ref="AG89">(1+C89)*(1+INDEX(fx_rets,$AE89,INDEX(fx_ix,1,AG$3)))-1</f>
        <v>1.5578139647742795E-3</v>
      </c>
      <c r="AH89" s="18" cm="1">
        <f t="array" ref="AH89">(1+D89)*(1+INDEX(fx_rets,$AE89,INDEX(fx_ix,1,AH$3)))-1</f>
        <v>-2.1217237968824687E-3</v>
      </c>
      <c r="AI89" s="18" cm="1">
        <f t="array" ref="AI89">(1+E89)*(1+INDEX(fx_rets,$AE89,INDEX(fx_ix,1,AI$3)))-1</f>
        <v>2.7899542168627889E-3</v>
      </c>
      <c r="AJ89" s="18" cm="1">
        <f t="array" ref="AJ89">(1+F89)*(1+INDEX(fx_rets,$AE89,INDEX(fx_ix,1,AJ$3)))-1</f>
        <v>9.4412292750201132E-5</v>
      </c>
      <c r="AK89" s="18" cm="1">
        <f t="array" ref="AK89">(1+G89)*(1+INDEX(fx_rets,$AE89,INDEX(fx_ix,1,AK$3)))-1</f>
        <v>2.5328581396131256E-3</v>
      </c>
      <c r="AL89" s="18" cm="1">
        <f t="array" ref="AL89">(1+H89)*(1+INDEX(fx_rets,$AE89,INDEX(fx_ix,1,AL$3)))-1</f>
        <v>2.278047441166553E-3</v>
      </c>
      <c r="AM89" s="18" cm="1">
        <f t="array" ref="AM89">(1+I89)*(1+INDEX(fx_rets,$AE89,INDEX(fx_ix,1,AM$3)))-1</f>
        <v>-7.4779295601057338E-4</v>
      </c>
      <c r="AN89" s="18" cm="1">
        <f t="array" ref="AN89">(1+J89)*(1+INDEX(fx_rets,$AE89,INDEX(fx_ix,1,AN$3)))-1</f>
        <v>8.33704347223585E-3</v>
      </c>
      <c r="AO89" s="18" cm="1">
        <f t="array" ref="AO89">(1+K89)*(1+INDEX(fx_rets,$AE89,INDEX(fx_ix,1,AO$3)))-1</f>
        <v>9.3013265361892028E-3</v>
      </c>
      <c r="AP89" s="18" cm="1">
        <f t="array" ref="AP89">(1+L89)*(1+INDEX(fx_rets,$AE89,INDEX(fx_ix,1,AP$3)))-1</f>
        <v>8.7169989610249576E-3</v>
      </c>
      <c r="AQ89" s="18" cm="1">
        <f t="array" ref="AQ89">(1+M89)*(1+INDEX(fx_rets,$AE89,INDEX(fx_ix,1,AQ$3)))-1</f>
        <v>8.7802931883298463E-3</v>
      </c>
      <c r="AR89" s="18" cm="1">
        <f t="array" ref="AR89">(1+N89)*(1+INDEX(fx_rets,$AE89,INDEX(fx_ix,1,AR$3)))-1</f>
        <v>7.1502091552253511E-3</v>
      </c>
      <c r="AS89" s="18" cm="1">
        <f t="array" ref="AS89">(1+O89)*(1+INDEX(fx_rets,$AE89,INDEX(fx_ix,1,AS$3)))-1</f>
        <v>-1.8829191889492836E-2</v>
      </c>
      <c r="AT89" s="18" cm="1">
        <f t="array" ref="AT89">(1+P89)*(1+INDEX(fx_rets,$AE89,INDEX(fx_ix,1,AT$3)))-1</f>
        <v>-1.7928835466804127E-2</v>
      </c>
      <c r="AU89" s="18" cm="1">
        <f t="array" ref="AU89">(1+Q89)*(1+INDEX(fx_rets,$AE89,INDEX(fx_ix,1,AU$3)))-1</f>
        <v>-1.7071639376032621E-2</v>
      </c>
      <c r="AV89" s="18" cm="1">
        <f t="array" ref="AV89">(1+R89)*(1+INDEX(fx_rets,$AE89,INDEX(fx_ix,1,AV$3)))-1</f>
        <v>-1.2509516032800372E-3</v>
      </c>
      <c r="AW89" s="18" cm="1">
        <f t="array" ref="AW89">(1+S89)*(1+INDEX(fx_rets,$AE89,INDEX(fx_ix,1,AW$3)))-1</f>
        <v>1.6491676615153494E-3</v>
      </c>
      <c r="AX89" s="18" cm="1">
        <f t="array" ref="AX89">(1+T89)*(1+INDEX(fx_rets,$AE89,INDEX(fx_ix,1,AX$3)))-1</f>
        <v>1.741442906404278E-2</v>
      </c>
      <c r="AY89" s="18" cm="1">
        <f t="array" ref="AY89">(1+U89)*(1+INDEX(fx_rets,$AE89,INDEX(fx_ix,1,AY$3)))-1</f>
        <v>2.7749478332938837E-2</v>
      </c>
      <c r="AZ89" s="18" cm="1">
        <f t="array" ref="AZ89">(1+V89)*(1+INDEX(fx_rets,$AE89,INDEX(fx_ix,1,AZ$3)))-1</f>
        <v>3.7322703729050222E-3</v>
      </c>
      <c r="BA89" s="18" cm="1">
        <f t="array" ref="BA89">(1+W89)*(1+INDEX(fx_rets,$AE89,INDEX(fx_ix,1,BA$3)))-1</f>
        <v>2.6113636155991049E-3</v>
      </c>
      <c r="BB89" s="18" cm="1">
        <f t="array" ref="BB89">(1+X89)*(1+INDEX(fx_rets,$AE89,INDEX(fx_ix,1,BB$3)))-1</f>
        <v>8.7643079856505324E-3</v>
      </c>
      <c r="BC89" s="18" cm="1">
        <f t="array" ref="BC89">(1+Y89)*(1+INDEX(fx_rets,$AE89,INDEX(fx_ix,1,BC$3)))-1</f>
        <v>-1.8819414788737832E-2</v>
      </c>
      <c r="BD89" s="19">
        <v>84</v>
      </c>
      <c r="BE89" s="16">
        <f t="shared" si="32"/>
        <v>0</v>
      </c>
      <c r="BF89" s="19">
        <v>84</v>
      </c>
      <c r="BG89" s="18">
        <f t="shared" si="33"/>
        <v>3.3180128060237291E-3</v>
      </c>
      <c r="BH89" s="18">
        <f t="shared" si="34"/>
        <v>1.5578139647742795E-3</v>
      </c>
      <c r="BI89" s="18">
        <f t="shared" si="35"/>
        <v>-2.1217237968824687E-3</v>
      </c>
      <c r="BJ89" s="18">
        <f t="shared" si="36"/>
        <v>2.7899542168627889E-3</v>
      </c>
      <c r="BK89" s="18">
        <f t="shared" si="37"/>
        <v>9.4412292750201132E-5</v>
      </c>
      <c r="BL89" s="18">
        <f t="shared" si="38"/>
        <v>2.5328581396131256E-3</v>
      </c>
      <c r="BM89" s="18">
        <f t="shared" si="39"/>
        <v>2.278047441166553E-3</v>
      </c>
      <c r="BN89" s="18">
        <f t="shared" si="40"/>
        <v>-7.4779295601057338E-4</v>
      </c>
      <c r="BO89" s="18">
        <f t="shared" si="41"/>
        <v>8.33704347223585E-3</v>
      </c>
      <c r="BP89" s="18">
        <f t="shared" si="42"/>
        <v>9.3013265361892028E-3</v>
      </c>
      <c r="BQ89" s="18">
        <f t="shared" si="43"/>
        <v>8.7169989610249576E-3</v>
      </c>
      <c r="BR89" s="18">
        <f t="shared" si="44"/>
        <v>8.7802931883298463E-3</v>
      </c>
      <c r="BS89" s="18">
        <f t="shared" si="45"/>
        <v>7.1502091552253511E-3</v>
      </c>
      <c r="BT89" s="18">
        <f t="shared" si="46"/>
        <v>-1.8829191889492836E-2</v>
      </c>
      <c r="BU89" s="18">
        <f t="shared" si="47"/>
        <v>-1.7928835466804127E-2</v>
      </c>
      <c r="BV89" s="18">
        <f t="shared" si="48"/>
        <v>-1.7071639376032621E-2</v>
      </c>
      <c r="BW89" s="18">
        <f t="shared" si="49"/>
        <v>-1.2509516032800372E-3</v>
      </c>
      <c r="BX89" s="18">
        <f t="shared" si="50"/>
        <v>1.6491676615153494E-3</v>
      </c>
      <c r="BY89" s="18">
        <f t="shared" si="51"/>
        <v>1.741442906404278E-2</v>
      </c>
      <c r="BZ89" s="18">
        <f t="shared" si="52"/>
        <v>2.7749478332938837E-2</v>
      </c>
      <c r="CA89" s="18">
        <f t="shared" si="53"/>
        <v>3.7322703729050222E-3</v>
      </c>
      <c r="CB89" s="18">
        <f t="shared" si="54"/>
        <v>2.6113636155991049E-3</v>
      </c>
      <c r="CC89" s="18">
        <f t="shared" si="55"/>
        <v>8.7643079856505324E-3</v>
      </c>
      <c r="CD89" s="18">
        <f t="shared" si="56"/>
        <v>-1.8819414788737832E-2</v>
      </c>
      <c r="CE89" s="19">
        <v>84</v>
      </c>
      <c r="CF89" s="18">
        <f t="shared" si="58"/>
        <v>1.5578139647742795E-3</v>
      </c>
      <c r="CG89" s="18">
        <f t="shared" si="58"/>
        <v>1.5578139647742795E-3</v>
      </c>
      <c r="CH89" s="18">
        <f t="shared" si="58"/>
        <v>1.5578139647742795E-3</v>
      </c>
      <c r="CI89" s="18">
        <f t="shared" si="58"/>
        <v>0</v>
      </c>
      <c r="CJ89" s="18">
        <f t="shared" si="58"/>
        <v>0</v>
      </c>
      <c r="CK89" s="24">
        <f t="shared" si="58"/>
        <v>1.5578139647742795E-3</v>
      </c>
      <c r="CL89" s="24">
        <f t="shared" si="58"/>
        <v>0</v>
      </c>
    </row>
    <row r="90" spans="1:90" x14ac:dyDescent="0.2">
      <c r="A90" s="19">
        <v>85</v>
      </c>
      <c r="B90" s="16" cm="1">
        <f t="array" ref="B90">INDEX(asset_mu,1,B$3)+INDEX(asset_rets_norm,$A90,B$3)</f>
        <v>3.9028346062565276E-3</v>
      </c>
      <c r="C90" s="16" cm="1">
        <f t="array" ref="C90">INDEX(asset_mu,1,C$3)+INDEX(asset_rets_norm,$A90,C$3)</f>
        <v>4.2577404510593065E-3</v>
      </c>
      <c r="D90" s="16" cm="1">
        <f t="array" ref="D90">INDEX(asset_mu,1,D$3)+INDEX(asset_rets_norm,$A90,D$3)</f>
        <v>3.9878884949317277E-3</v>
      </c>
      <c r="E90" s="16" cm="1">
        <f t="array" ref="E90">INDEX(asset_mu,1,E$3)+INDEX(asset_rets_norm,$A90,E$3)</f>
        <v>2.2710256361316364E-3</v>
      </c>
      <c r="F90" s="16" cm="1">
        <f t="array" ref="F90">INDEX(asset_mu,1,F$3)+INDEX(asset_rets_norm,$A90,F$3)</f>
        <v>-6.6415388831346338E-4</v>
      </c>
      <c r="G90" s="16" cm="1">
        <f t="array" ref="G90">INDEX(asset_mu,1,G$3)+INDEX(asset_rets_norm,$A90,G$3)</f>
        <v>1.78448309734294E-3</v>
      </c>
      <c r="H90" s="16" cm="1">
        <f t="array" ref="H90">INDEX(asset_mu,1,H$3)+INDEX(asset_rets_norm,$A90,H$3)</f>
        <v>4.3760904987531143E-3</v>
      </c>
      <c r="I90" s="16" cm="1">
        <f t="array" ref="I90">INDEX(asset_mu,1,I$3)+INDEX(asset_rets_norm,$A90,I$3)</f>
        <v>7.199066220987026E-3</v>
      </c>
      <c r="J90" s="16" cm="1">
        <f t="array" ref="J90">INDEX(asset_mu,1,J$3)+INDEX(asset_rets_norm,$A90,J$3)</f>
        <v>3.1714520351935325E-3</v>
      </c>
      <c r="K90" s="16" cm="1">
        <f t="array" ref="K90">INDEX(asset_mu,1,K$3)+INDEX(asset_rets_norm,$A90,K$3)</f>
        <v>7.1341509738288835E-3</v>
      </c>
      <c r="L90" s="16" cm="1">
        <f t="array" ref="L90">INDEX(asset_mu,1,L$3)+INDEX(asset_rets_norm,$A90,L$3)</f>
        <v>1.2640878848554237E-2</v>
      </c>
      <c r="M90" s="16" cm="1">
        <f t="array" ref="M90">INDEX(asset_mu,1,M$3)+INDEX(asset_rets_norm,$A90,M$3)</f>
        <v>4.4698532057052985E-3</v>
      </c>
      <c r="N90" s="16" cm="1">
        <f t="array" ref="N90">INDEX(asset_mu,1,N$3)+INDEX(asset_rets_norm,$A90,N$3)</f>
        <v>6.6684544073677462E-3</v>
      </c>
      <c r="O90" s="16" cm="1">
        <f t="array" ref="O90">INDEX(asset_mu,1,O$3)+INDEX(asset_rets_norm,$A90,O$3)</f>
        <v>1.1460950834437866E-3</v>
      </c>
      <c r="P90" s="16" cm="1">
        <f t="array" ref="P90">INDEX(asset_mu,1,P$3)+INDEX(asset_rets_norm,$A90,P$3)</f>
        <v>2.2858084732822349E-3</v>
      </c>
      <c r="Q90" s="16" cm="1">
        <f t="array" ref="Q90">INDEX(asset_mu,1,Q$3)+INDEX(asset_rets_norm,$A90,Q$3)</f>
        <v>3.8133020073904513E-3</v>
      </c>
      <c r="R90" s="16" cm="1">
        <f t="array" ref="R90">INDEX(asset_mu,1,R$3)+INDEX(asset_rets_norm,$A90,R$3)</f>
        <v>-7.51886650273942E-2</v>
      </c>
      <c r="S90" s="16" cm="1">
        <f t="array" ref="S90">INDEX(asset_mu,1,S$3)+INDEX(asset_rets_norm,$A90,S$3)</f>
        <v>-6.0586470911110024E-2</v>
      </c>
      <c r="T90" s="16" cm="1">
        <f t="array" ref="T90">INDEX(asset_mu,1,T$3)+INDEX(asset_rets_norm,$A90,T$3)</f>
        <v>-4.983894349012602E-2</v>
      </c>
      <c r="U90" s="16" cm="1">
        <f t="array" ref="U90">INDEX(asset_mu,1,U$3)+INDEX(asset_rets_norm,$A90,U$3)</f>
        <v>-9.748336395021516E-2</v>
      </c>
      <c r="V90" s="16" cm="1">
        <f t="array" ref="V90">INDEX(asset_mu,1,V$3)+INDEX(asset_rets_norm,$A90,V$3)</f>
        <v>3.8546120395716566E-3</v>
      </c>
      <c r="W90" s="16" cm="1">
        <f t="array" ref="W90">INDEX(asset_mu,1,W$3)+INDEX(asset_rets_norm,$A90,W$3)</f>
        <v>1.515339860786321E-3</v>
      </c>
      <c r="X90" s="16" cm="1">
        <f t="array" ref="X90">INDEX(asset_mu,1,X$3)+INDEX(asset_rets_norm,$A90,X$3)</f>
        <v>2.811043510563931E-3</v>
      </c>
      <c r="Y90" s="16" cm="1">
        <f t="array" ref="Y90">INDEX(asset_mu,1,Y$3)+INDEX(asset_rets_norm,$A90,Y$3)</f>
        <v>1.0889355528045331E-3</v>
      </c>
      <c r="Z90" s="19">
        <v>85</v>
      </c>
      <c r="AA90" s="16" cm="1">
        <f t="array" ref="AA90">INDEX(fx_mu,1,AA$3)+INDEX(fx_rets_norm,$A90,AA$3)</f>
        <v>0</v>
      </c>
      <c r="AB90" s="16" cm="1">
        <f t="array" ref="AB90">INDEX(fx_mu,1,AB$3)+INDEX(fx_rets_norm,$A90,AB$3)</f>
        <v>-2.4530754029814191E-2</v>
      </c>
      <c r="AC90" s="16" cm="1">
        <f t="array" ref="AC90">INDEX(fx_mu,1,AC$3)+INDEX(fx_rets_norm,$A90,AC$3)</f>
        <v>-1.9535830539421276E-2</v>
      </c>
      <c r="AD90" s="16" cm="1">
        <f t="array" ref="AD90">INDEX(fx_mu,1,AD$3)+INDEX(fx_rets_norm,$A90,AD$3)</f>
        <v>1.0335508280135838E-2</v>
      </c>
      <c r="AE90" s="19">
        <v>85</v>
      </c>
      <c r="AF90" s="18" cm="1">
        <f t="array" ref="AF90">(1+B90)*(1+INDEX(fx_rets,$AE90,INDEX(fx_ix,1,AF$3)))-1</f>
        <v>3.9028346062566222E-3</v>
      </c>
      <c r="AG90" s="18" cm="1">
        <f t="array" ref="AG90">(1+C90)*(1+INDEX(fx_rets,$AE90,INDEX(fx_ix,1,AG$3)))-1</f>
        <v>4.2577404510593109E-3</v>
      </c>
      <c r="AH90" s="18" cm="1">
        <f t="array" ref="AH90">(1+D90)*(1+INDEX(fx_rets,$AE90,INDEX(fx_ix,1,AH$3)))-1</f>
        <v>3.9878884949318127E-3</v>
      </c>
      <c r="AI90" s="18" cm="1">
        <f t="array" ref="AI90">(1+E90)*(1+INDEX(fx_rets,$AE90,INDEX(fx_ix,1,AI$3)))-1</f>
        <v>2.2710256361315739E-3</v>
      </c>
      <c r="AJ90" s="18" cm="1">
        <f t="array" ref="AJ90">(1+F90)*(1+INDEX(fx_rets,$AE90,INDEX(fx_ix,1,AJ$3)))-1</f>
        <v>-6.6415388831342348E-4</v>
      </c>
      <c r="AK90" s="18" cm="1">
        <f t="array" ref="AK90">(1+G90)*(1+INDEX(fx_rets,$AE90,INDEX(fx_ix,1,AK$3)))-1</f>
        <v>-2.2790045648402479E-2</v>
      </c>
      <c r="AL90" s="18" cm="1">
        <f t="array" ref="AL90">(1+H90)*(1+INDEX(fx_rets,$AE90,INDEX(fx_ix,1,AL$3)))-1</f>
        <v>-2.0262012330698242E-2</v>
      </c>
      <c r="AM90" s="18" cm="1">
        <f t="array" ref="AM90">(1+I90)*(1+INDEX(fx_rets,$AE90,INDEX(fx_ix,1,AM$3)))-1</f>
        <v>-1.7508286331538447E-2</v>
      </c>
      <c r="AN90" s="18" cm="1">
        <f t="array" ref="AN90">(1+J90)*(1+INDEX(fx_rets,$AE90,INDEX(fx_ix,1,AN$3)))-1</f>
        <v>-1.6426335453751273E-2</v>
      </c>
      <c r="AO90" s="18" cm="1">
        <f t="array" ref="AO90">(1+K90)*(1+INDEX(fx_rets,$AE90,INDEX(fx_ix,1,AO$3)))-1</f>
        <v>-1.2541051130059766E-2</v>
      </c>
      <c r="AP90" s="18" cm="1">
        <f t="array" ref="AP90">(1+L90)*(1+INDEX(fx_rets,$AE90,INDEX(fx_ix,1,AP$3)))-1</f>
        <v>-7.1419017579218425E-3</v>
      </c>
      <c r="AQ90" s="18" cm="1">
        <f t="array" ref="AQ90">(1+M90)*(1+INDEX(fx_rets,$AE90,INDEX(fx_ix,1,AQ$3)))-1</f>
        <v>-1.5153299628478778E-2</v>
      </c>
      <c r="AR90" s="18" cm="1">
        <f t="array" ref="AR90">(1+N90)*(1+INDEX(fx_rets,$AE90,INDEX(fx_ix,1,AR$3)))-1</f>
        <v>-1.2997649927315669E-2</v>
      </c>
      <c r="AS90" s="18" cm="1">
        <f t="array" ref="AS90">(1+O90)*(1+INDEX(fx_rets,$AE90,INDEX(fx_ix,1,AS$3)))-1</f>
        <v>1.1493448838804321E-2</v>
      </c>
      <c r="AT90" s="18" cm="1">
        <f t="array" ref="AT90">(1+P90)*(1+INDEX(fx_rets,$AE90,INDEX(fx_ix,1,AT$3)))-1</f>
        <v>1.2644941745820315E-2</v>
      </c>
      <c r="AU90" s="18" cm="1">
        <f t="array" ref="AU90">(1+Q90)*(1+INDEX(fx_rets,$AE90,INDEX(fx_ix,1,AU$3)))-1</f>
        <v>1.4188222701998265E-2</v>
      </c>
      <c r="AV90" s="18" cm="1">
        <f t="array" ref="AV90">(1+R90)*(1+INDEX(fx_rets,$AE90,INDEX(fx_ix,1,AV$3)))-1</f>
        <v>-7.5188665027394186E-2</v>
      </c>
      <c r="AW90" s="18" cm="1">
        <f t="array" ref="AW90">(1+S90)*(1+INDEX(fx_rets,$AE90,INDEX(fx_ix,1,AW$3)))-1</f>
        <v>-8.3630993125469288E-2</v>
      </c>
      <c r="AX90" s="18" cm="1">
        <f t="array" ref="AX90">(1+T90)*(1+INDEX(fx_rets,$AE90,INDEX(fx_ix,1,AX$3)))-1</f>
        <v>-6.8401128875260508E-2</v>
      </c>
      <c r="AY90" s="18" cm="1">
        <f t="array" ref="AY90">(1+U90)*(1+INDEX(fx_rets,$AE90,INDEX(fx_ix,1,AY$3)))-1</f>
        <v>-8.8155395785362356E-2</v>
      </c>
      <c r="AZ90" s="18" cm="1">
        <f t="array" ref="AZ90">(1+V90)*(1+INDEX(fx_rets,$AE90,INDEX(fx_ix,1,AZ$3)))-1</f>
        <v>3.8546120395717143E-3</v>
      </c>
      <c r="BA90" s="18" cm="1">
        <f t="array" ref="BA90">(1+W90)*(1+INDEX(fx_rets,$AE90,INDEX(fx_ix,1,BA$3)))-1</f>
        <v>-2.3052586598424352E-2</v>
      </c>
      <c r="BB90" s="18" cm="1">
        <f t="array" ref="BB90">(1+X90)*(1+INDEX(fx_rets,$AE90,INDEX(fx_ix,1,BB$3)))-1</f>
        <v>-1.6779703098518728E-2</v>
      </c>
      <c r="BC90" s="18" cm="1">
        <f t="array" ref="BC90">(1+Y90)*(1+INDEX(fx_rets,$AE90,INDEX(fx_ix,1,BC$3)))-1</f>
        <v>1.1435698535362748E-2</v>
      </c>
      <c r="BD90" s="19">
        <v>85</v>
      </c>
      <c r="BE90" s="16">
        <f t="shared" si="32"/>
        <v>0</v>
      </c>
      <c r="BF90" s="19">
        <v>85</v>
      </c>
      <c r="BG90" s="18">
        <f t="shared" si="33"/>
        <v>3.9028346062566222E-3</v>
      </c>
      <c r="BH90" s="18">
        <f t="shared" si="34"/>
        <v>4.2577404510593109E-3</v>
      </c>
      <c r="BI90" s="18">
        <f t="shared" si="35"/>
        <v>3.9878884949318127E-3</v>
      </c>
      <c r="BJ90" s="18">
        <f t="shared" si="36"/>
        <v>2.2710256361315739E-3</v>
      </c>
      <c r="BK90" s="18">
        <f t="shared" si="37"/>
        <v>-6.6415388831342348E-4</v>
      </c>
      <c r="BL90" s="18">
        <f t="shared" si="38"/>
        <v>-2.2790045648402479E-2</v>
      </c>
      <c r="BM90" s="18">
        <f t="shared" si="39"/>
        <v>-2.0262012330698242E-2</v>
      </c>
      <c r="BN90" s="18">
        <f t="shared" si="40"/>
        <v>-1.7508286331538447E-2</v>
      </c>
      <c r="BO90" s="18">
        <f t="shared" si="41"/>
        <v>-1.6426335453751273E-2</v>
      </c>
      <c r="BP90" s="18">
        <f t="shared" si="42"/>
        <v>-1.2541051130059766E-2</v>
      </c>
      <c r="BQ90" s="18">
        <f t="shared" si="43"/>
        <v>-7.1419017579218425E-3</v>
      </c>
      <c r="BR90" s="18">
        <f t="shared" si="44"/>
        <v>-1.5153299628478778E-2</v>
      </c>
      <c r="BS90" s="18">
        <f t="shared" si="45"/>
        <v>-1.2997649927315669E-2</v>
      </c>
      <c r="BT90" s="18">
        <f t="shared" si="46"/>
        <v>1.1493448838804321E-2</v>
      </c>
      <c r="BU90" s="18">
        <f t="shared" si="47"/>
        <v>1.2644941745820315E-2</v>
      </c>
      <c r="BV90" s="18">
        <f t="shared" si="48"/>
        <v>1.4188222701998265E-2</v>
      </c>
      <c r="BW90" s="18">
        <f t="shared" si="49"/>
        <v>-7.5188665027394186E-2</v>
      </c>
      <c r="BX90" s="18">
        <f t="shared" si="50"/>
        <v>-8.3630993125469288E-2</v>
      </c>
      <c r="BY90" s="18">
        <f t="shared" si="51"/>
        <v>-6.8401128875260508E-2</v>
      </c>
      <c r="BZ90" s="18">
        <f t="shared" si="52"/>
        <v>-8.8155395785362356E-2</v>
      </c>
      <c r="CA90" s="18">
        <f t="shared" si="53"/>
        <v>3.8546120395717143E-3</v>
      </c>
      <c r="CB90" s="18">
        <f t="shared" si="54"/>
        <v>-2.3052586598424352E-2</v>
      </c>
      <c r="CC90" s="18">
        <f t="shared" si="55"/>
        <v>-1.6779703098518728E-2</v>
      </c>
      <c r="CD90" s="18">
        <f t="shared" si="56"/>
        <v>1.1435698535362748E-2</v>
      </c>
      <c r="CE90" s="19">
        <v>85</v>
      </c>
      <c r="CF90" s="18">
        <f t="shared" si="58"/>
        <v>4.2577404510593109E-3</v>
      </c>
      <c r="CG90" s="18">
        <f t="shared" si="58"/>
        <v>4.2577404510593109E-3</v>
      </c>
      <c r="CH90" s="18">
        <f t="shared" si="58"/>
        <v>4.2577404510593109E-3</v>
      </c>
      <c r="CI90" s="18">
        <f t="shared" si="58"/>
        <v>0</v>
      </c>
      <c r="CJ90" s="18">
        <f t="shared" si="58"/>
        <v>0</v>
      </c>
      <c r="CK90" s="24">
        <f t="shared" si="58"/>
        <v>4.2577404510593109E-3</v>
      </c>
      <c r="CL90" s="24">
        <f t="shared" si="58"/>
        <v>0</v>
      </c>
    </row>
    <row r="91" spans="1:90" x14ac:dyDescent="0.2">
      <c r="A91" s="19">
        <v>86</v>
      </c>
      <c r="B91" s="16" cm="1">
        <f t="array" ref="B91">INDEX(asset_mu,1,B$3)+INDEX(asset_rets_norm,$A91,B$3)</f>
        <v>4.003983689737106E-3</v>
      </c>
      <c r="C91" s="16" cm="1">
        <f t="array" ref="C91">INDEX(asset_mu,1,C$3)+INDEX(asset_rets_norm,$A91,C$3)</f>
        <v>6.2062936399764857E-3</v>
      </c>
      <c r="D91" s="16" cm="1">
        <f t="array" ref="D91">INDEX(asset_mu,1,D$3)+INDEX(asset_rets_norm,$A91,D$3)</f>
        <v>9.7990883421418522E-3</v>
      </c>
      <c r="E91" s="16" cm="1">
        <f t="array" ref="E91">INDEX(asset_mu,1,E$3)+INDEX(asset_rets_norm,$A91,E$3)</f>
        <v>2.9233701490876743E-3</v>
      </c>
      <c r="F91" s="16" cm="1">
        <f t="array" ref="F91">INDEX(asset_mu,1,F$3)+INDEX(asset_rets_norm,$A91,F$3)</f>
        <v>1.6236609619355185E-3</v>
      </c>
      <c r="G91" s="16" cm="1">
        <f t="array" ref="G91">INDEX(asset_mu,1,G$3)+INDEX(asset_rets_norm,$A91,G$3)</f>
        <v>1.1760751487253336E-3</v>
      </c>
      <c r="H91" s="16" cm="1">
        <f t="array" ref="H91">INDEX(asset_mu,1,H$3)+INDEX(asset_rets_norm,$A91,H$3)</f>
        <v>2.3694769790303587E-3</v>
      </c>
      <c r="I91" s="16" cm="1">
        <f t="array" ref="I91">INDEX(asset_mu,1,I$3)+INDEX(asset_rets_norm,$A91,I$3)</f>
        <v>5.4530083613041781E-3</v>
      </c>
      <c r="J91" s="16" cm="1">
        <f t="array" ref="J91">INDEX(asset_mu,1,J$3)+INDEX(asset_rets_norm,$A91,J$3)</f>
        <v>2.6816165988299266E-3</v>
      </c>
      <c r="K91" s="16" cm="1">
        <f t="array" ref="K91">INDEX(asset_mu,1,K$3)+INDEX(asset_rets_norm,$A91,K$3)</f>
        <v>5.0411052945286408E-3</v>
      </c>
      <c r="L91" s="16" cm="1">
        <f t="array" ref="L91">INDEX(asset_mu,1,L$3)+INDEX(asset_rets_norm,$A91,L$3)</f>
        <v>9.5637682549419723E-3</v>
      </c>
      <c r="M91" s="16" cm="1">
        <f t="array" ref="M91">INDEX(asset_mu,1,M$3)+INDEX(asset_rets_norm,$A91,M$3)</f>
        <v>-1.1865879450565055E-3</v>
      </c>
      <c r="N91" s="16" cm="1">
        <f t="array" ref="N91">INDEX(asset_mu,1,N$3)+INDEX(asset_rets_norm,$A91,N$3)</f>
        <v>-1.1943168004040442E-3</v>
      </c>
      <c r="O91" s="16" cm="1">
        <f t="array" ref="O91">INDEX(asset_mu,1,O$3)+INDEX(asset_rets_norm,$A91,O$3)</f>
        <v>9.3305631873043964E-4</v>
      </c>
      <c r="P91" s="16" cm="1">
        <f t="array" ref="P91">INDEX(asset_mu,1,P$3)+INDEX(asset_rets_norm,$A91,P$3)</f>
        <v>2.0798886944091589E-3</v>
      </c>
      <c r="Q91" s="16" cm="1">
        <f t="array" ref="Q91">INDEX(asset_mu,1,Q$3)+INDEX(asset_rets_norm,$A91,Q$3)</f>
        <v>3.6155460702109289E-3</v>
      </c>
      <c r="R91" s="16" cm="1">
        <f t="array" ref="R91">INDEX(asset_mu,1,R$3)+INDEX(asset_rets_norm,$A91,R$3)</f>
        <v>1.3099281818289886E-2</v>
      </c>
      <c r="S91" s="16" cm="1">
        <f t="array" ref="S91">INDEX(asset_mu,1,S$3)+INDEX(asset_rets_norm,$A91,S$3)</f>
        <v>-8.8766045618166034E-3</v>
      </c>
      <c r="T91" s="16" cm="1">
        <f t="array" ref="T91">INDEX(asset_mu,1,T$3)+INDEX(asset_rets_norm,$A91,T$3)</f>
        <v>-1.9704725753150909E-2</v>
      </c>
      <c r="U91" s="16" cm="1">
        <f t="array" ref="U91">INDEX(asset_mu,1,U$3)+INDEX(asset_rets_norm,$A91,U$3)</f>
        <v>1.3353433832876805E-2</v>
      </c>
      <c r="V91" s="16" cm="1">
        <f t="array" ref="V91">INDEX(asset_mu,1,V$3)+INDEX(asset_rets_norm,$A91,V$3)</f>
        <v>3.8932120395716568E-3</v>
      </c>
      <c r="W91" s="16" cm="1">
        <f t="array" ref="W91">INDEX(asset_mu,1,W$3)+INDEX(asset_rets_norm,$A91,W$3)</f>
        <v>1.6795898607863211E-3</v>
      </c>
      <c r="X91" s="16" cm="1">
        <f t="array" ref="X91">INDEX(asset_mu,1,X$3)+INDEX(asset_rets_norm,$A91,X$3)</f>
        <v>2.986876843897264E-3</v>
      </c>
      <c r="Y91" s="16" cm="1">
        <f t="array" ref="Y91">INDEX(asset_mu,1,Y$3)+INDEX(asset_rets_norm,$A91,Y$3)</f>
        <v>1.2702688861378664E-3</v>
      </c>
      <c r="Z91" s="19">
        <v>86</v>
      </c>
      <c r="AA91" s="16" cm="1">
        <f t="array" ref="AA91">INDEX(fx_mu,1,AA$3)+INDEX(fx_rets_norm,$A91,AA$3)</f>
        <v>0</v>
      </c>
      <c r="AB91" s="16" cm="1">
        <f t="array" ref="AB91">INDEX(fx_mu,1,AB$3)+INDEX(fx_rets_norm,$A91,AB$3)</f>
        <v>1.2614212705006659E-3</v>
      </c>
      <c r="AC91" s="16" cm="1">
        <f t="array" ref="AC91">INDEX(fx_mu,1,AC$3)+INDEX(fx_rets_norm,$A91,AC$3)</f>
        <v>-5.1485432283533662E-4</v>
      </c>
      <c r="AD91" s="16" cm="1">
        <f t="array" ref="AD91">INDEX(fx_mu,1,AD$3)+INDEX(fx_rets_norm,$A91,AD$3)</f>
        <v>-1.9409680706664748E-3</v>
      </c>
      <c r="AE91" s="19">
        <v>86</v>
      </c>
      <c r="AF91" s="18" cm="1">
        <f t="array" ref="AF91">(1+B91)*(1+INDEX(fx_rets,$AE91,INDEX(fx_ix,1,AF$3)))-1</f>
        <v>4.0039836897372005E-3</v>
      </c>
      <c r="AG91" s="18" cm="1">
        <f t="array" ref="AG91">(1+C91)*(1+INDEX(fx_rets,$AE91,INDEX(fx_ix,1,AG$3)))-1</f>
        <v>6.2062936399764901E-3</v>
      </c>
      <c r="AH91" s="18" cm="1">
        <f t="array" ref="AH91">(1+D91)*(1+INDEX(fx_rets,$AE91,INDEX(fx_ix,1,AH$3)))-1</f>
        <v>9.7990883421419372E-3</v>
      </c>
      <c r="AI91" s="18" cm="1">
        <f t="array" ref="AI91">(1+E91)*(1+INDEX(fx_rets,$AE91,INDEX(fx_ix,1,AI$3)))-1</f>
        <v>2.9233701490876118E-3</v>
      </c>
      <c r="AJ91" s="18" cm="1">
        <f t="array" ref="AJ91">(1+F91)*(1+INDEX(fx_rets,$AE91,INDEX(fx_ix,1,AJ$3)))-1</f>
        <v>1.623660961935558E-3</v>
      </c>
      <c r="AK91" s="18" cm="1">
        <f t="array" ref="AK91">(1+G91)*(1+INDEX(fx_rets,$AE91,INDEX(fx_ix,1,AK$3)))-1</f>
        <v>2.4389799454342942E-3</v>
      </c>
      <c r="AL91" s="18" cm="1">
        <f t="array" ref="AL91">(1+H91)*(1+INDEX(fx_rets,$AE91,INDEX(fx_ix,1,AL$3)))-1</f>
        <v>3.6338871581922394E-3</v>
      </c>
      <c r="AM91" s="18" cm="1">
        <f t="array" ref="AM91">(1+I91)*(1+INDEX(fx_rets,$AE91,INDEX(fx_ix,1,AM$3)))-1</f>
        <v>6.7213081725401302E-3</v>
      </c>
      <c r="AN91" s="18" cm="1">
        <f t="array" ref="AN91">(1+J91)*(1+INDEX(fx_rets,$AE91,INDEX(fx_ix,1,AN$3)))-1</f>
        <v>2.1653816340965193E-3</v>
      </c>
      <c r="AO91" s="18" cm="1">
        <f t="array" ref="AO91">(1+K91)*(1+INDEX(fx_rets,$AE91,INDEX(fx_ix,1,AO$3)))-1</f>
        <v>4.5236555368406428E-3</v>
      </c>
      <c r="AP91" s="18" cm="1">
        <f t="array" ref="AP91">(1+L91)*(1+INDEX(fx_rets,$AE91,INDEX(fx_ix,1,AP$3)))-1</f>
        <v>9.0439899846779248E-3</v>
      </c>
      <c r="AQ91" s="18" cm="1">
        <f t="array" ref="AQ91">(1+M91)*(1+INDEX(fx_rets,$AE91,INDEX(fx_ix,1,AQ$3)))-1</f>
        <v>-1.7008313479589532E-3</v>
      </c>
      <c r="AR91" s="18" cm="1">
        <f t="array" ref="AR91">(1+N91)*(1+INDEX(fx_rets,$AE91,INDEX(fx_ix,1,AR$3)))-1</f>
        <v>-1.7085562240719554E-3</v>
      </c>
      <c r="AS91" s="18" cm="1">
        <f t="array" ref="AS91">(1+O91)*(1+INDEX(fx_rets,$AE91,INDEX(fx_ix,1,AS$3)))-1</f>
        <v>-1.0097227844588774E-3</v>
      </c>
      <c r="AT91" s="18" cm="1">
        <f t="array" ref="AT91">(1+P91)*(1+INDEX(fx_rets,$AE91,INDEX(fx_ix,1,AT$3)))-1</f>
        <v>1.3488362619629157E-4</v>
      </c>
      <c r="AU91" s="18" cm="1">
        <f t="array" ref="AU91">(1+Q91)*(1+INDEX(fx_rets,$AE91,INDEX(fx_ix,1,AU$3)))-1</f>
        <v>1.6675603400642114E-3</v>
      </c>
      <c r="AV91" s="18" cm="1">
        <f t="array" ref="AV91">(1+R91)*(1+INDEX(fx_rets,$AE91,INDEX(fx_ix,1,AV$3)))-1</f>
        <v>1.3099281818289787E-2</v>
      </c>
      <c r="AW91" s="18" cm="1">
        <f t="array" ref="AW91">(1+S91)*(1+INDEX(fx_rets,$AE91,INDEX(fx_ix,1,AW$3)))-1</f>
        <v>-7.6263804291200055E-3</v>
      </c>
      <c r="AX91" s="18" cm="1">
        <f t="array" ref="AX91">(1+T91)*(1+INDEX(fx_rets,$AE91,INDEX(fx_ix,1,AX$3)))-1</f>
        <v>-2.0209435012751964E-2</v>
      </c>
      <c r="AY91" s="18" cm="1">
        <f t="array" ref="AY91">(1+U91)*(1+INDEX(fx_rets,$AE91,INDEX(fx_ix,1,AY$3)))-1</f>
        <v>1.1386547173507067E-2</v>
      </c>
      <c r="AZ91" s="18" cm="1">
        <f t="array" ref="AZ91">(1+V91)*(1+INDEX(fx_rets,$AE91,INDEX(fx_ix,1,AZ$3)))-1</f>
        <v>3.893212039571603E-3</v>
      </c>
      <c r="BA91" s="18" cm="1">
        <f t="array" ref="BA91">(1+W91)*(1+INDEX(fx_rets,$AE91,INDEX(fx_ix,1,BA$3)))-1</f>
        <v>2.9431298016631136E-3</v>
      </c>
      <c r="BB91" s="18" cm="1">
        <f t="array" ref="BB91">(1+X91)*(1+INDEX(fx_rets,$AE91,INDEX(fx_ix,1,BB$3)))-1</f>
        <v>2.4704847146068687E-3</v>
      </c>
      <c r="BC91" s="18" cm="1">
        <f t="array" ref="BC91">(1+Y91)*(1+INDEX(fx_rets,$AE91,INDEX(fx_ix,1,BC$3)))-1</f>
        <v>-6.731647358777515E-4</v>
      </c>
      <c r="BD91" s="19">
        <v>86</v>
      </c>
      <c r="BE91" s="16">
        <f t="shared" si="32"/>
        <v>0</v>
      </c>
      <c r="BF91" s="19">
        <v>86</v>
      </c>
      <c r="BG91" s="18">
        <f t="shared" si="33"/>
        <v>4.0039836897372005E-3</v>
      </c>
      <c r="BH91" s="18">
        <f t="shared" si="34"/>
        <v>6.2062936399764901E-3</v>
      </c>
      <c r="BI91" s="18">
        <f t="shared" si="35"/>
        <v>9.7990883421419372E-3</v>
      </c>
      <c r="BJ91" s="18">
        <f t="shared" si="36"/>
        <v>2.9233701490876118E-3</v>
      </c>
      <c r="BK91" s="18">
        <f t="shared" si="37"/>
        <v>1.623660961935558E-3</v>
      </c>
      <c r="BL91" s="18">
        <f t="shared" si="38"/>
        <v>2.4389799454342942E-3</v>
      </c>
      <c r="BM91" s="18">
        <f t="shared" si="39"/>
        <v>3.6338871581922394E-3</v>
      </c>
      <c r="BN91" s="18">
        <f t="shared" si="40"/>
        <v>6.7213081725401302E-3</v>
      </c>
      <c r="BO91" s="18">
        <f t="shared" si="41"/>
        <v>2.1653816340965193E-3</v>
      </c>
      <c r="BP91" s="18">
        <f t="shared" si="42"/>
        <v>4.5236555368406428E-3</v>
      </c>
      <c r="BQ91" s="18">
        <f t="shared" si="43"/>
        <v>9.0439899846779248E-3</v>
      </c>
      <c r="BR91" s="18">
        <f t="shared" si="44"/>
        <v>-1.7008313479589532E-3</v>
      </c>
      <c r="BS91" s="18">
        <f t="shared" si="45"/>
        <v>-1.7085562240719554E-3</v>
      </c>
      <c r="BT91" s="18">
        <f t="shared" si="46"/>
        <v>-1.0097227844588774E-3</v>
      </c>
      <c r="BU91" s="18">
        <f t="shared" si="47"/>
        <v>1.3488362619629157E-4</v>
      </c>
      <c r="BV91" s="18">
        <f t="shared" si="48"/>
        <v>1.6675603400642114E-3</v>
      </c>
      <c r="BW91" s="18">
        <f t="shared" si="49"/>
        <v>1.3099281818289787E-2</v>
      </c>
      <c r="BX91" s="18">
        <f t="shared" si="50"/>
        <v>-7.6263804291200055E-3</v>
      </c>
      <c r="BY91" s="18">
        <f t="shared" si="51"/>
        <v>-2.0209435012751964E-2</v>
      </c>
      <c r="BZ91" s="18">
        <f t="shared" si="52"/>
        <v>1.1386547173507067E-2</v>
      </c>
      <c r="CA91" s="18">
        <f t="shared" si="53"/>
        <v>3.893212039571603E-3</v>
      </c>
      <c r="CB91" s="18">
        <f t="shared" si="54"/>
        <v>2.9431298016631136E-3</v>
      </c>
      <c r="CC91" s="18">
        <f t="shared" si="55"/>
        <v>2.4704847146068687E-3</v>
      </c>
      <c r="CD91" s="18">
        <f t="shared" si="56"/>
        <v>-6.731647358777515E-4</v>
      </c>
      <c r="CE91" s="19">
        <v>86</v>
      </c>
      <c r="CF91" s="18">
        <f t="shared" si="58"/>
        <v>6.2062936399764901E-3</v>
      </c>
      <c r="CG91" s="18">
        <f t="shared" si="58"/>
        <v>6.2062936399764901E-3</v>
      </c>
      <c r="CH91" s="18">
        <f t="shared" si="58"/>
        <v>6.2062936399764901E-3</v>
      </c>
      <c r="CI91" s="18">
        <f t="shared" si="58"/>
        <v>0</v>
      </c>
      <c r="CJ91" s="18">
        <f t="shared" si="58"/>
        <v>0</v>
      </c>
      <c r="CK91" s="24">
        <f t="shared" si="58"/>
        <v>6.2062936399764901E-3</v>
      </c>
      <c r="CL91" s="24">
        <f t="shared" si="58"/>
        <v>0</v>
      </c>
    </row>
    <row r="92" spans="1:90" x14ac:dyDescent="0.2">
      <c r="A92" s="19">
        <v>87</v>
      </c>
      <c r="B92" s="16" cm="1">
        <f t="array" ref="B92">INDEX(asset_mu,1,B$3)+INDEX(asset_rets_norm,$A92,B$3)</f>
        <v>4.4370342802958649E-3</v>
      </c>
      <c r="C92" s="16" cm="1">
        <f t="array" ref="C92">INDEX(asset_mu,1,C$3)+INDEX(asset_rets_norm,$A92,C$3)</f>
        <v>1.0637651541751666E-2</v>
      </c>
      <c r="D92" s="16" cm="1">
        <f t="array" ref="D92">INDEX(asset_mu,1,D$3)+INDEX(asset_rets_norm,$A92,D$3)</f>
        <v>1.8966385661116553E-2</v>
      </c>
      <c r="E92" s="16" cm="1">
        <f t="array" ref="E92">INDEX(asset_mu,1,E$3)+INDEX(asset_rets_norm,$A92,E$3)</f>
        <v>9.0353875974658673E-3</v>
      </c>
      <c r="F92" s="16" cm="1">
        <f t="array" ref="F92">INDEX(asset_mu,1,F$3)+INDEX(asset_rets_norm,$A92,F$3)</f>
        <v>1.2159791643672384E-2</v>
      </c>
      <c r="G92" s="16" cm="1">
        <f t="array" ref="G92">INDEX(asset_mu,1,G$3)+INDEX(asset_rets_norm,$A92,G$3)</f>
        <v>1.3807482838083225E-3</v>
      </c>
      <c r="H92" s="16" cm="1">
        <f t="array" ref="H92">INDEX(asset_mu,1,H$3)+INDEX(asset_rets_norm,$A92,H$3)</f>
        <v>2.726329525855407E-3</v>
      </c>
      <c r="I92" s="16" cm="1">
        <f t="array" ref="I92">INDEX(asset_mu,1,I$3)+INDEX(asset_rets_norm,$A92,I$3)</f>
        <v>4.4298839646245581E-3</v>
      </c>
      <c r="J92" s="16" cm="1">
        <f t="array" ref="J92">INDEX(asset_mu,1,J$3)+INDEX(asset_rets_norm,$A92,J$3)</f>
        <v>2.9858209174686832E-3</v>
      </c>
      <c r="K92" s="16" cm="1">
        <f t="array" ref="K92">INDEX(asset_mu,1,K$3)+INDEX(asset_rets_norm,$A92,K$3)</f>
        <v>5.539477985282786E-3</v>
      </c>
      <c r="L92" s="16" cm="1">
        <f t="array" ref="L92">INDEX(asset_mu,1,L$3)+INDEX(asset_rets_norm,$A92,L$3)</f>
        <v>7.8227191480314418E-3</v>
      </c>
      <c r="M92" s="16" cm="1">
        <f t="array" ref="M92">INDEX(asset_mu,1,M$3)+INDEX(asset_rets_norm,$A92,M$3)</f>
        <v>4.5541774113158516E-3</v>
      </c>
      <c r="N92" s="16" cm="1">
        <f t="array" ref="N92">INDEX(asset_mu,1,N$3)+INDEX(asset_rets_norm,$A92,N$3)</f>
        <v>5.7595695842788171E-3</v>
      </c>
      <c r="O92" s="16" cm="1">
        <f t="array" ref="O92">INDEX(asset_mu,1,O$3)+INDEX(asset_rets_norm,$A92,O$3)</f>
        <v>1.0298756994643542E-3</v>
      </c>
      <c r="P92" s="16" cm="1">
        <f t="array" ref="P92">INDEX(asset_mu,1,P$3)+INDEX(asset_rets_norm,$A92,P$3)</f>
        <v>2.1828121316247884E-3</v>
      </c>
      <c r="Q92" s="16" cm="1">
        <f t="array" ref="Q92">INDEX(asset_mu,1,Q$3)+INDEX(asset_rets_norm,$A92,Q$3)</f>
        <v>4.2099838971720429E-3</v>
      </c>
      <c r="R92" s="16" cm="1">
        <f t="array" ref="R92">INDEX(asset_mu,1,R$3)+INDEX(asset_rets_norm,$A92,R$3)</f>
        <v>-9.7262637790453868E-2</v>
      </c>
      <c r="S92" s="16" cm="1">
        <f t="array" ref="S92">INDEX(asset_mu,1,S$3)+INDEX(asset_rets_norm,$A92,S$3)</f>
        <v>-5.5365683096410989E-2</v>
      </c>
      <c r="T92" s="16" cm="1">
        <f t="array" ref="T92">INDEX(asset_mu,1,T$3)+INDEX(asset_rets_norm,$A92,T$3)</f>
        <v>-3.5079139493650879E-2</v>
      </c>
      <c r="U92" s="16" cm="1">
        <f t="array" ref="U92">INDEX(asset_mu,1,U$3)+INDEX(asset_rets_norm,$A92,U$3)</f>
        <v>-0.11081734813631726</v>
      </c>
      <c r="V92" s="16" cm="1">
        <f t="array" ref="V92">INDEX(asset_mu,1,V$3)+INDEX(asset_rets_norm,$A92,V$3)</f>
        <v>3.9265953729049896E-3</v>
      </c>
      <c r="W92" s="16" cm="1">
        <f t="array" ref="W92">INDEX(asset_mu,1,W$3)+INDEX(asset_rets_norm,$A92,W$3)</f>
        <v>1.0140898607863213E-3</v>
      </c>
      <c r="X92" s="16" cm="1">
        <f t="array" ref="X92">INDEX(asset_mu,1,X$3)+INDEX(asset_rets_norm,$A92,X$3)</f>
        <v>2.7220435105639309E-3</v>
      </c>
      <c r="Y92" s="16" cm="1">
        <f t="array" ref="Y92">INDEX(asset_mu,1,Y$3)+INDEX(asset_rets_norm,$A92,Y$3)</f>
        <v>3.3718555280453321E-4</v>
      </c>
      <c r="Z92" s="19">
        <v>87</v>
      </c>
      <c r="AA92" s="16" cm="1">
        <f t="array" ref="AA92">INDEX(fx_mu,1,AA$3)+INDEX(fx_rets_norm,$A92,AA$3)</f>
        <v>0</v>
      </c>
      <c r="AB92" s="16" cm="1">
        <f t="array" ref="AB92">INDEX(fx_mu,1,AB$3)+INDEX(fx_rets_norm,$A92,AB$3)</f>
        <v>1.3651234409468142E-2</v>
      </c>
      <c r="AC92" s="16" cm="1">
        <f t="array" ref="AC92">INDEX(fx_mu,1,AC$3)+INDEX(fx_rets_norm,$A92,AC$3)</f>
        <v>1.1429349257517239E-3</v>
      </c>
      <c r="AD92" s="16" cm="1">
        <f t="array" ref="AD92">INDEX(fx_mu,1,AD$3)+INDEX(fx_rets_norm,$A92,AD$3)</f>
        <v>3.8978684681625006E-2</v>
      </c>
      <c r="AE92" s="19">
        <v>87</v>
      </c>
      <c r="AF92" s="18" cm="1">
        <f t="array" ref="AF92">(1+B92)*(1+INDEX(fx_rets,$AE92,INDEX(fx_ix,1,AF$3)))-1</f>
        <v>4.4370342802959595E-3</v>
      </c>
      <c r="AG92" s="18" cm="1">
        <f t="array" ref="AG92">(1+C92)*(1+INDEX(fx_rets,$AE92,INDEX(fx_ix,1,AG$3)))-1</f>
        <v>1.0637651541751669E-2</v>
      </c>
      <c r="AH92" s="18" cm="1">
        <f t="array" ref="AH92">(1+D92)*(1+INDEX(fx_rets,$AE92,INDEX(fx_ix,1,AH$3)))-1</f>
        <v>1.8966385661116636E-2</v>
      </c>
      <c r="AI92" s="18" cm="1">
        <f t="array" ref="AI92">(1+E92)*(1+INDEX(fx_rets,$AE92,INDEX(fx_ix,1,AI$3)))-1</f>
        <v>9.0353875974658049E-3</v>
      </c>
      <c r="AJ92" s="18" cm="1">
        <f t="array" ref="AJ92">(1+F92)*(1+INDEX(fx_rets,$AE92,INDEX(fx_ix,1,AJ$3)))-1</f>
        <v>1.2159791643672424E-2</v>
      </c>
      <c r="AK92" s="18" cm="1">
        <f t="array" ref="AK92">(1+G92)*(1+INDEX(fx_rets,$AE92,INDEX(fx_ix,1,AK$3)))-1</f>
        <v>1.5050831611759241E-2</v>
      </c>
      <c r="AL92" s="18" cm="1">
        <f t="array" ref="AL92">(1+H92)*(1+INDEX(fx_rets,$AE92,INDEX(fx_ix,1,AL$3)))-1</f>
        <v>1.641478169875854E-2</v>
      </c>
      <c r="AM92" s="18" cm="1">
        <f t="array" ref="AM92">(1+I92)*(1+INDEX(fx_rets,$AE92,INDEX(fx_ix,1,AM$3)))-1</f>
        <v>1.8141591758500608E-2</v>
      </c>
      <c r="AN92" s="18" cm="1">
        <f t="array" ref="AN92">(1+J92)*(1+INDEX(fx_rets,$AE92,INDEX(fx_ix,1,AN$3)))-1</f>
        <v>4.1321684422290783E-3</v>
      </c>
      <c r="AO92" s="18" cm="1">
        <f t="array" ref="AO92">(1+K92)*(1+INDEX(fx_rets,$AE92,INDEX(fx_ix,1,AO$3)))-1</f>
        <v>6.6887441738943121E-3</v>
      </c>
      <c r="AP92" s="18" cm="1">
        <f t="array" ref="AP92">(1+L92)*(1+INDEX(fx_rets,$AE92,INDEX(fx_ix,1,AP$3)))-1</f>
        <v>8.974594932711577E-3</v>
      </c>
      <c r="AQ92" s="18" cm="1">
        <f t="array" ref="AQ92">(1+M92)*(1+INDEX(fx_rets,$AE92,INDEX(fx_ix,1,AQ$3)))-1</f>
        <v>5.702317465488882E-3</v>
      </c>
      <c r="AR92" s="18" cm="1">
        <f t="array" ref="AR92">(1+N92)*(1+INDEX(fx_rets,$AE92,INDEX(fx_ix,1,AR$3)))-1</f>
        <v>6.9090873232657835E-3</v>
      </c>
      <c r="AS92" s="18" cm="1">
        <f t="array" ref="AS92">(1+O92)*(1+INDEX(fx_rets,$AE92,INDEX(fx_ix,1,AS$3)))-1</f>
        <v>4.0048703581240019E-2</v>
      </c>
      <c r="AT92" s="18" cm="1">
        <f t="array" ref="AT92">(1+P92)*(1+INDEX(fx_rets,$AE92,INDEX(fx_ix,1,AT$3)))-1</f>
        <v>4.1246579959047569E-2</v>
      </c>
      <c r="AU92" s="18" cm="1">
        <f t="array" ref="AU92">(1+Q92)*(1+INDEX(fx_rets,$AE92,INDEX(fx_ix,1,AU$3)))-1</f>
        <v>4.3352768213639647E-2</v>
      </c>
      <c r="AV92" s="18" cm="1">
        <f t="array" ref="AV92">(1+R92)*(1+INDEX(fx_rets,$AE92,INDEX(fx_ix,1,AV$3)))-1</f>
        <v>-9.7262637790453854E-2</v>
      </c>
      <c r="AW92" s="18" cm="1">
        <f t="array" ref="AW92">(1+S92)*(1+INDEX(fx_rets,$AE92,INDEX(fx_ix,1,AW$3)))-1</f>
        <v>-4.2470258605132316E-2</v>
      </c>
      <c r="AX92" s="18" cm="1">
        <f t="array" ref="AX92">(1+T92)*(1+INDEX(fx_rets,$AE92,INDEX(fx_ix,1,AX$3)))-1</f>
        <v>-3.3976297741591832E-2</v>
      </c>
      <c r="AY92" s="18" cm="1">
        <f t="array" ref="AY92">(1+U92)*(1+INDEX(fx_rets,$AE92,INDEX(fx_ix,1,AY$3)))-1</f>
        <v>-7.615817792495172E-2</v>
      </c>
      <c r="AZ92" s="18" cm="1">
        <f t="array" ref="AZ92">(1+V92)*(1+INDEX(fx_rets,$AE92,INDEX(fx_ix,1,AZ$3)))-1</f>
        <v>3.9265953729050729E-3</v>
      </c>
      <c r="BA92" s="18" cm="1">
        <f t="array" ref="BA92">(1+W92)*(1+INDEX(fx_rets,$AE92,INDEX(fx_ix,1,BA$3)))-1</f>
        <v>1.4679167848656194E-2</v>
      </c>
      <c r="BB92" s="18" cm="1">
        <f t="array" ref="BB92">(1+X92)*(1+INDEX(fx_rets,$AE92,INDEX(fx_ix,1,BB$3)))-1</f>
        <v>3.8680895549132455E-3</v>
      </c>
      <c r="BC92" s="18" cm="1">
        <f t="array" ref="BC92">(1+Y92)*(1+INDEX(fx_rets,$AE92,INDEX(fx_ix,1,BC$3)))-1</f>
        <v>3.9329013283771364E-2</v>
      </c>
      <c r="BD92" s="19">
        <v>87</v>
      </c>
      <c r="BE92" s="16">
        <f t="shared" si="32"/>
        <v>0</v>
      </c>
      <c r="BF92" s="19">
        <v>87</v>
      </c>
      <c r="BG92" s="18">
        <f t="shared" si="33"/>
        <v>4.4370342802959595E-3</v>
      </c>
      <c r="BH92" s="18">
        <f t="shared" si="34"/>
        <v>1.0637651541751669E-2</v>
      </c>
      <c r="BI92" s="18">
        <f t="shared" si="35"/>
        <v>1.8966385661116636E-2</v>
      </c>
      <c r="BJ92" s="18">
        <f t="shared" si="36"/>
        <v>9.0353875974658049E-3</v>
      </c>
      <c r="BK92" s="18">
        <f t="shared" si="37"/>
        <v>1.2159791643672424E-2</v>
      </c>
      <c r="BL92" s="18">
        <f t="shared" si="38"/>
        <v>1.5050831611759241E-2</v>
      </c>
      <c r="BM92" s="18">
        <f t="shared" si="39"/>
        <v>1.641478169875854E-2</v>
      </c>
      <c r="BN92" s="18">
        <f t="shared" si="40"/>
        <v>1.8141591758500608E-2</v>
      </c>
      <c r="BO92" s="18">
        <f t="shared" si="41"/>
        <v>4.1321684422290783E-3</v>
      </c>
      <c r="BP92" s="18">
        <f t="shared" si="42"/>
        <v>6.6887441738943121E-3</v>
      </c>
      <c r="BQ92" s="18">
        <f t="shared" si="43"/>
        <v>8.974594932711577E-3</v>
      </c>
      <c r="BR92" s="18">
        <f t="shared" si="44"/>
        <v>5.702317465488882E-3</v>
      </c>
      <c r="BS92" s="18">
        <f t="shared" si="45"/>
        <v>6.9090873232657835E-3</v>
      </c>
      <c r="BT92" s="18">
        <f t="shared" si="46"/>
        <v>4.0048703581240019E-2</v>
      </c>
      <c r="BU92" s="18">
        <f t="shared" si="47"/>
        <v>4.1246579959047569E-2</v>
      </c>
      <c r="BV92" s="18">
        <f t="shared" si="48"/>
        <v>4.3352768213639647E-2</v>
      </c>
      <c r="BW92" s="18">
        <f t="shared" si="49"/>
        <v>-9.7262637790453854E-2</v>
      </c>
      <c r="BX92" s="18">
        <f t="shared" si="50"/>
        <v>-4.2470258605132316E-2</v>
      </c>
      <c r="BY92" s="18">
        <f t="shared" si="51"/>
        <v>-3.3976297741591832E-2</v>
      </c>
      <c r="BZ92" s="18">
        <f t="shared" si="52"/>
        <v>-7.615817792495172E-2</v>
      </c>
      <c r="CA92" s="18">
        <f t="shared" si="53"/>
        <v>3.9265953729050729E-3</v>
      </c>
      <c r="CB92" s="18">
        <f t="shared" si="54"/>
        <v>1.4679167848656194E-2</v>
      </c>
      <c r="CC92" s="18">
        <f t="shared" si="55"/>
        <v>3.8680895549132455E-3</v>
      </c>
      <c r="CD92" s="18">
        <f t="shared" si="56"/>
        <v>3.9329013283771364E-2</v>
      </c>
      <c r="CE92" s="19">
        <v>87</v>
      </c>
      <c r="CF92" s="18">
        <f t="shared" si="58"/>
        <v>1.0637651541751669E-2</v>
      </c>
      <c r="CG92" s="18">
        <f t="shared" si="58"/>
        <v>1.0637651541751669E-2</v>
      </c>
      <c r="CH92" s="18">
        <f t="shared" si="58"/>
        <v>1.0637651541751669E-2</v>
      </c>
      <c r="CI92" s="18">
        <f t="shared" si="58"/>
        <v>0</v>
      </c>
      <c r="CJ92" s="18">
        <f t="shared" si="58"/>
        <v>0</v>
      </c>
      <c r="CK92" s="24">
        <f t="shared" si="58"/>
        <v>1.0637651541751669E-2</v>
      </c>
      <c r="CL92" s="24">
        <f t="shared" si="58"/>
        <v>0</v>
      </c>
    </row>
    <row r="93" spans="1:90" x14ac:dyDescent="0.2">
      <c r="A93" s="19">
        <v>88</v>
      </c>
      <c r="B93" s="16" cm="1">
        <f t="array" ref="B93">INDEX(asset_mu,1,B$3)+INDEX(asset_rets_norm,$A93,B$3)</f>
        <v>4.5022578589592075E-3</v>
      </c>
      <c r="C93" s="16" cm="1">
        <f t="array" ref="C93">INDEX(asset_mu,1,C$3)+INDEX(asset_rets_norm,$A93,C$3)</f>
        <v>5.4343524204321049E-3</v>
      </c>
      <c r="D93" s="16" cm="1">
        <f t="array" ref="D93">INDEX(asset_mu,1,D$3)+INDEX(asset_rets_norm,$A93,D$3)</f>
        <v>7.1085439727708571E-3</v>
      </c>
      <c r="E93" s="16" cm="1">
        <f t="array" ref="E93">INDEX(asset_mu,1,E$3)+INDEX(asset_rets_norm,$A93,E$3)</f>
        <v>9.0846495488315429E-3</v>
      </c>
      <c r="F93" s="16" cm="1">
        <f t="array" ref="F93">INDEX(asset_mu,1,F$3)+INDEX(asset_rets_norm,$A93,F$3)</f>
        <v>1.6302594830251718E-2</v>
      </c>
      <c r="G93" s="16" cm="1">
        <f t="array" ref="G93">INDEX(asset_mu,1,G$3)+INDEX(asset_rets_norm,$A93,G$3)</f>
        <v>9.2702102551580918E-4</v>
      </c>
      <c r="H93" s="16" cm="1">
        <f t="array" ref="H93">INDEX(asset_mu,1,H$3)+INDEX(asset_rets_norm,$A93,H$3)</f>
        <v>1.3851846254933279E-3</v>
      </c>
      <c r="I93" s="16" cm="1">
        <f t="array" ref="I93">INDEX(asset_mu,1,I$3)+INDEX(asset_rets_norm,$A93,I$3)</f>
        <v>3.8078492419099546E-3</v>
      </c>
      <c r="J93" s="16" cm="1">
        <f t="array" ref="J93">INDEX(asset_mu,1,J$3)+INDEX(asset_rets_norm,$A93,J$3)</f>
        <v>3.0037504186761752E-3</v>
      </c>
      <c r="K93" s="16" cm="1">
        <f t="array" ref="K93">INDEX(asset_mu,1,K$3)+INDEX(asset_rets_norm,$A93,K$3)</f>
        <v>4.8516429281598985E-3</v>
      </c>
      <c r="L93" s="16" cm="1">
        <f t="array" ref="L93">INDEX(asset_mu,1,L$3)+INDEX(asset_rets_norm,$A93,L$3)</f>
        <v>7.6136717394475906E-3</v>
      </c>
      <c r="M93" s="16" cm="1">
        <f t="array" ref="M93">INDEX(asset_mu,1,M$3)+INDEX(asset_rets_norm,$A93,M$3)</f>
        <v>9.6076583355746877E-3</v>
      </c>
      <c r="N93" s="16" cm="1">
        <f t="array" ref="N93">INDEX(asset_mu,1,N$3)+INDEX(asset_rets_norm,$A93,N$3)</f>
        <v>1.3680614781224626E-2</v>
      </c>
      <c r="O93" s="16" cm="1">
        <f t="array" ref="O93">INDEX(asset_mu,1,O$3)+INDEX(asset_rets_norm,$A93,O$3)</f>
        <v>1.0879851094678583E-3</v>
      </c>
      <c r="P93" s="16" cm="1">
        <f t="array" ref="P93">INDEX(asset_mu,1,P$3)+INDEX(asset_rets_norm,$A93,P$3)</f>
        <v>2.2702651290665166E-3</v>
      </c>
      <c r="Q93" s="16" cm="1">
        <f t="array" ref="Q93">INDEX(asset_mu,1,Q$3)+INDEX(asset_rets_norm,$A93,Q$3)</f>
        <v>3.4446976052606272E-3</v>
      </c>
      <c r="R93" s="16" cm="1">
        <f t="array" ref="R93">INDEX(asset_mu,1,R$3)+INDEX(asset_rets_norm,$A93,R$3)</f>
        <v>7.3179262812026344E-2</v>
      </c>
      <c r="S93" s="16" cm="1">
        <f t="array" ref="S93">INDEX(asset_mu,1,S$3)+INDEX(asset_rets_norm,$A93,S$3)</f>
        <v>5.1393159722780246E-2</v>
      </c>
      <c r="T93" s="16" cm="1">
        <f t="array" ref="T93">INDEX(asset_mu,1,T$3)+INDEX(asset_rets_norm,$A93,T$3)</f>
        <v>3.6816673219708995E-2</v>
      </c>
      <c r="U93" s="16" cm="1">
        <f t="array" ref="U93">INDEX(asset_mu,1,U$3)+INDEX(asset_rets_norm,$A93,U$3)</f>
        <v>3.1617690419233471E-2</v>
      </c>
      <c r="V93" s="16" cm="1">
        <f t="array" ref="V93">INDEX(asset_mu,1,V$3)+INDEX(asset_rets_norm,$A93,V$3)</f>
        <v>4.0563870395716566E-3</v>
      </c>
      <c r="W93" s="16" cm="1">
        <f t="array" ref="W93">INDEX(asset_mu,1,W$3)+INDEX(asset_rets_norm,$A93,W$3)</f>
        <v>1.7057565274529876E-3</v>
      </c>
      <c r="X93" s="16" cm="1">
        <f t="array" ref="X93">INDEX(asset_mu,1,X$3)+INDEX(asset_rets_norm,$A93,X$3)</f>
        <v>2.9913768438972642E-3</v>
      </c>
      <c r="Y93" s="16" cm="1">
        <f t="array" ref="Y93">INDEX(asset_mu,1,Y$3)+INDEX(asset_rets_norm,$A93,Y$3)</f>
        <v>1.2069355528045332E-3</v>
      </c>
      <c r="Z93" s="19">
        <v>88</v>
      </c>
      <c r="AA93" s="16" cm="1">
        <f t="array" ref="AA93">INDEX(fx_mu,1,AA$3)+INDEX(fx_rets_norm,$A93,AA$3)</f>
        <v>0</v>
      </c>
      <c r="AB93" s="16" cm="1">
        <f t="array" ref="AB93">INDEX(fx_mu,1,AB$3)+INDEX(fx_rets_norm,$A93,AB$3)</f>
        <v>-9.0707378848697471E-4</v>
      </c>
      <c r="AC93" s="16" cm="1">
        <f t="array" ref="AC93">INDEX(fx_mu,1,AC$3)+INDEX(fx_rets_norm,$A93,AC$3)</f>
        <v>2.8293913792326639E-2</v>
      </c>
      <c r="AD93" s="16" cm="1">
        <f t="array" ref="AD93">INDEX(fx_mu,1,AD$3)+INDEX(fx_rets_norm,$A93,AD$3)</f>
        <v>1.0953135324764815E-2</v>
      </c>
      <c r="AE93" s="19">
        <v>88</v>
      </c>
      <c r="AF93" s="18" cm="1">
        <f t="array" ref="AF93">(1+B93)*(1+INDEX(fx_rets,$AE93,INDEX(fx_ix,1,AF$3)))-1</f>
        <v>4.5022578589593021E-3</v>
      </c>
      <c r="AG93" s="18" cm="1">
        <f t="array" ref="AG93">(1+C93)*(1+INDEX(fx_rets,$AE93,INDEX(fx_ix,1,AG$3)))-1</f>
        <v>5.4343524204321092E-3</v>
      </c>
      <c r="AH93" s="18" cm="1">
        <f t="array" ref="AH93">(1+D93)*(1+INDEX(fx_rets,$AE93,INDEX(fx_ix,1,AH$3)))-1</f>
        <v>7.1085439727709421E-3</v>
      </c>
      <c r="AI93" s="18" cm="1">
        <f t="array" ref="AI93">(1+E93)*(1+INDEX(fx_rets,$AE93,INDEX(fx_ix,1,AI$3)))-1</f>
        <v>9.0846495488314805E-3</v>
      </c>
      <c r="AJ93" s="18" cm="1">
        <f t="array" ref="AJ93">(1+F93)*(1+INDEX(fx_rets,$AE93,INDEX(fx_ix,1,AJ$3)))-1</f>
        <v>1.630259483025176E-2</v>
      </c>
      <c r="AK93" s="18" cm="1">
        <f t="array" ref="AK93">(1+G93)*(1+INDEX(fx_rets,$AE93,INDEX(fx_ix,1,AK$3)))-1</f>
        <v>1.9106360555243285E-5</v>
      </c>
      <c r="AL93" s="18" cm="1">
        <f t="array" ref="AL93">(1+H93)*(1+INDEX(fx_rets,$AE93,INDEX(fx_ix,1,AL$3)))-1</f>
        <v>4.7685437234035177E-4</v>
      </c>
      <c r="AM93" s="18" cm="1">
        <f t="array" ref="AM93">(1+I93)*(1+INDEX(fx_rets,$AE93,INDEX(fx_ix,1,AM$3)))-1</f>
        <v>2.8973214531851088E-3</v>
      </c>
      <c r="AN93" s="18" cm="1">
        <f t="array" ref="AN93">(1+J93)*(1+INDEX(fx_rets,$AE93,INDEX(fx_ix,1,AN$3)))-1</f>
        <v>3.138265206640245E-2</v>
      </c>
      <c r="AO93" s="18" cm="1">
        <f t="array" ref="AO93">(1+K93)*(1+INDEX(fx_rets,$AE93,INDEX(fx_ix,1,AO$3)))-1</f>
        <v>3.3282828687247079E-2</v>
      </c>
      <c r="AP93" s="18" cm="1">
        <f t="array" ref="AP93">(1+L93)*(1+INDEX(fx_rets,$AE93,INDEX(fx_ix,1,AP$3)))-1</f>
        <v>3.6123006103613076E-2</v>
      </c>
      <c r="AQ93" s="18" cm="1">
        <f t="array" ref="AQ93">(1+M93)*(1+INDEX(fx_rets,$AE93,INDEX(fx_ix,1,AQ$3)))-1</f>
        <v>3.8173410384594098E-2</v>
      </c>
      <c r="AR93" s="18" cm="1">
        <f t="array" ref="AR93">(1+N93)*(1+INDEX(fx_rets,$AE93,INDEX(fx_ix,1,AR$3)))-1</f>
        <v>4.2361606708797295E-2</v>
      </c>
      <c r="AS93" s="18" cm="1">
        <f t="array" ref="AS93">(1+O93)*(1+INDEX(fx_rets,$AE93,INDEX(fx_ix,1,AS$3)))-1</f>
        <v>1.2053037282367951E-2</v>
      </c>
      <c r="AT93" s="18" cm="1">
        <f t="array" ref="AT93">(1+P93)*(1+INDEX(fx_rets,$AE93,INDEX(fx_ix,1,AT$3)))-1</f>
        <v>1.3248266975012912E-2</v>
      </c>
      <c r="AU93" s="18" cm="1">
        <f t="array" ref="AU93">(1+Q93)*(1+INDEX(fx_rets,$AE93,INDEX(fx_ix,1,AU$3)))-1</f>
        <v>1.4435563169048704E-2</v>
      </c>
      <c r="AV93" s="18" cm="1">
        <f t="array" ref="AV93">(1+R93)*(1+INDEX(fx_rets,$AE93,INDEX(fx_ix,1,AV$3)))-1</f>
        <v>7.3179262812026247E-2</v>
      </c>
      <c r="AW93" s="18" cm="1">
        <f t="array" ref="AW93">(1+S93)*(1+INDEX(fx_rets,$AE93,INDEX(fx_ix,1,AW$3)))-1</f>
        <v>5.0439468546201294E-2</v>
      </c>
      <c r="AX93" s="18" cm="1">
        <f t="array" ref="AX93">(1+T93)*(1+INDEX(fx_rets,$AE93,INDEX(fx_ix,1,AX$3)))-1</f>
        <v>6.6152274790234333E-2</v>
      </c>
      <c r="AY93" s="18" cm="1">
        <f t="array" ref="AY93">(1+U93)*(1+INDEX(fx_rets,$AE93,INDEX(fx_ix,1,AY$3)))-1</f>
        <v>4.2917138585816694E-2</v>
      </c>
      <c r="AZ93" s="18" cm="1">
        <f t="array" ref="AZ93">(1+V93)*(1+INDEX(fx_rets,$AE93,INDEX(fx_ix,1,AZ$3)))-1</f>
        <v>4.0563870395715629E-3</v>
      </c>
      <c r="BA93" s="18" cm="1">
        <f t="array" ref="BA93">(1+W93)*(1+INDEX(fx_rets,$AE93,INDEX(fx_ix,1,BA$3)))-1</f>
        <v>7.9713549193050071E-4</v>
      </c>
      <c r="BB93" s="18" cm="1">
        <f t="array" ref="BB93">(1+X93)*(1+INDEX(fx_rets,$AE93,INDEX(fx_ix,1,BB$3)))-1</f>
        <v>3.1369928394765267E-2</v>
      </c>
      <c r="BC93" s="18" cm="1">
        <f t="array" ref="BC93">(1+Y93)*(1+INDEX(fx_rets,$AE93,INDEX(fx_ix,1,BC$3)))-1</f>
        <v>1.217329060600747E-2</v>
      </c>
      <c r="BD93" s="19">
        <v>88</v>
      </c>
      <c r="BE93" s="16">
        <f t="shared" si="32"/>
        <v>0</v>
      </c>
      <c r="BF93" s="19">
        <v>88</v>
      </c>
      <c r="BG93" s="18">
        <f t="shared" si="33"/>
        <v>4.5022578589593021E-3</v>
      </c>
      <c r="BH93" s="18">
        <f t="shared" si="34"/>
        <v>5.4343524204321092E-3</v>
      </c>
      <c r="BI93" s="18">
        <f t="shared" si="35"/>
        <v>7.1085439727709421E-3</v>
      </c>
      <c r="BJ93" s="18">
        <f t="shared" si="36"/>
        <v>9.0846495488314805E-3</v>
      </c>
      <c r="BK93" s="18">
        <f t="shared" si="37"/>
        <v>1.630259483025176E-2</v>
      </c>
      <c r="BL93" s="18">
        <f t="shared" si="38"/>
        <v>1.9106360555243285E-5</v>
      </c>
      <c r="BM93" s="18">
        <f t="shared" si="39"/>
        <v>4.7685437234035177E-4</v>
      </c>
      <c r="BN93" s="18">
        <f t="shared" si="40"/>
        <v>2.8973214531851088E-3</v>
      </c>
      <c r="BO93" s="18">
        <f t="shared" si="41"/>
        <v>3.138265206640245E-2</v>
      </c>
      <c r="BP93" s="18">
        <f t="shared" si="42"/>
        <v>3.3282828687247079E-2</v>
      </c>
      <c r="BQ93" s="18">
        <f t="shared" si="43"/>
        <v>3.6123006103613076E-2</v>
      </c>
      <c r="BR93" s="18">
        <f t="shared" si="44"/>
        <v>3.8173410384594098E-2</v>
      </c>
      <c r="BS93" s="18">
        <f t="shared" si="45"/>
        <v>4.2361606708797295E-2</v>
      </c>
      <c r="BT93" s="18">
        <f t="shared" si="46"/>
        <v>1.2053037282367951E-2</v>
      </c>
      <c r="BU93" s="18">
        <f t="shared" si="47"/>
        <v>1.3248266975012912E-2</v>
      </c>
      <c r="BV93" s="18">
        <f t="shared" si="48"/>
        <v>1.4435563169048704E-2</v>
      </c>
      <c r="BW93" s="18">
        <f t="shared" si="49"/>
        <v>7.3179262812026247E-2</v>
      </c>
      <c r="BX93" s="18">
        <f t="shared" si="50"/>
        <v>5.0439468546201294E-2</v>
      </c>
      <c r="BY93" s="18">
        <f t="shared" si="51"/>
        <v>6.6152274790234333E-2</v>
      </c>
      <c r="BZ93" s="18">
        <f t="shared" si="52"/>
        <v>4.2917138585816694E-2</v>
      </c>
      <c r="CA93" s="18">
        <f t="shared" si="53"/>
        <v>4.0563870395715629E-3</v>
      </c>
      <c r="CB93" s="18">
        <f t="shared" si="54"/>
        <v>7.9713549193050071E-4</v>
      </c>
      <c r="CC93" s="18">
        <f t="shared" si="55"/>
        <v>3.1369928394765267E-2</v>
      </c>
      <c r="CD93" s="18">
        <f t="shared" si="56"/>
        <v>1.217329060600747E-2</v>
      </c>
      <c r="CE93" s="19">
        <v>88</v>
      </c>
      <c r="CF93" s="18">
        <f t="shared" si="58"/>
        <v>5.4343524204321092E-3</v>
      </c>
      <c r="CG93" s="18">
        <f t="shared" si="58"/>
        <v>5.4343524204321092E-3</v>
      </c>
      <c r="CH93" s="18">
        <f t="shared" si="58"/>
        <v>5.4343524204321092E-3</v>
      </c>
      <c r="CI93" s="18">
        <f t="shared" si="58"/>
        <v>0</v>
      </c>
      <c r="CJ93" s="18">
        <f t="shared" si="58"/>
        <v>0</v>
      </c>
      <c r="CK93" s="24">
        <f t="shared" si="58"/>
        <v>5.4343524204321092E-3</v>
      </c>
      <c r="CL93" s="24">
        <f t="shared" si="58"/>
        <v>0</v>
      </c>
    </row>
    <row r="94" spans="1:90" x14ac:dyDescent="0.2">
      <c r="A94" s="19">
        <v>89</v>
      </c>
      <c r="B94" s="16" cm="1">
        <f t="array" ref="B94">INDEX(asset_mu,1,B$3)+INDEX(asset_rets_norm,$A94,B$3)</f>
        <v>3.9052382911441029E-3</v>
      </c>
      <c r="C94" s="16" cm="1">
        <f t="array" ref="C94">INDEX(asset_mu,1,C$3)+INDEX(asset_rets_norm,$A94,C$3)</f>
        <v>3.7465095152489037E-3</v>
      </c>
      <c r="D94" s="16" cm="1">
        <f t="array" ref="D94">INDEX(asset_mu,1,D$3)+INDEX(asset_rets_norm,$A94,D$3)</f>
        <v>2.4219901205590187E-3</v>
      </c>
      <c r="E94" s="16" cm="1">
        <f t="array" ref="E94">INDEX(asset_mu,1,E$3)+INDEX(asset_rets_norm,$A94,E$3)</f>
        <v>5.5631508486638295E-3</v>
      </c>
      <c r="F94" s="16" cm="1">
        <f t="array" ref="F94">INDEX(asset_mu,1,F$3)+INDEX(asset_rets_norm,$A94,F$3)</f>
        <v>6.9976119156811168E-3</v>
      </c>
      <c r="G94" s="16" cm="1">
        <f t="array" ref="G94">INDEX(asset_mu,1,G$3)+INDEX(asset_rets_norm,$A94,G$3)</f>
        <v>1.4719580040163634E-3</v>
      </c>
      <c r="H94" s="16" cm="1">
        <f t="array" ref="H94">INDEX(asset_mu,1,H$3)+INDEX(asset_rets_norm,$A94,H$3)</f>
        <v>1.718550528334382E-3</v>
      </c>
      <c r="I94" s="16" cm="1">
        <f t="array" ref="I94">INDEX(asset_mu,1,I$3)+INDEX(asset_rets_norm,$A94,I$3)</f>
        <v>1.5593680812864713E-3</v>
      </c>
      <c r="J94" s="16" cm="1">
        <f t="array" ref="J94">INDEX(asset_mu,1,J$3)+INDEX(asset_rets_norm,$A94,J$3)</f>
        <v>2.7269190289929122E-3</v>
      </c>
      <c r="K94" s="16" cm="1">
        <f t="array" ref="K94">INDEX(asset_mu,1,K$3)+INDEX(asset_rets_norm,$A94,K$3)</f>
        <v>4.1037754942746798E-3</v>
      </c>
      <c r="L94" s="16" cm="1">
        <f t="array" ref="L94">INDEX(asset_mu,1,L$3)+INDEX(asset_rets_norm,$A94,L$3)</f>
        <v>4.1115560521023265E-3</v>
      </c>
      <c r="M94" s="16" cm="1">
        <f t="array" ref="M94">INDEX(asset_mu,1,M$3)+INDEX(asset_rets_norm,$A94,M$3)</f>
        <v>6.2304619596414311E-3</v>
      </c>
      <c r="N94" s="16" cm="1">
        <f t="array" ref="N94">INDEX(asset_mu,1,N$3)+INDEX(asset_rets_norm,$A94,N$3)</f>
        <v>7.3475100657550748E-3</v>
      </c>
      <c r="O94" s="16" cm="1">
        <f t="array" ref="O94">INDEX(asset_mu,1,O$3)+INDEX(asset_rets_norm,$A94,O$3)</f>
        <v>8.7488237328316892E-4</v>
      </c>
      <c r="P94" s="16" cm="1">
        <f t="array" ref="P94">INDEX(asset_mu,1,P$3)+INDEX(asset_rets_norm,$A94,P$3)</f>
        <v>1.6528926457046054E-3</v>
      </c>
      <c r="Q94" s="16" cm="1">
        <f t="array" ref="Q94">INDEX(asset_mu,1,Q$3)+INDEX(asset_rets_norm,$A94,Q$3)</f>
        <v>2.7195648202312352E-3</v>
      </c>
      <c r="R94" s="16" cm="1">
        <f t="array" ref="R94">INDEX(asset_mu,1,R$3)+INDEX(asset_rets_norm,$A94,R$3)</f>
        <v>2.4869639794826578E-2</v>
      </c>
      <c r="S94" s="16" cm="1">
        <f t="array" ref="S94">INDEX(asset_mu,1,S$3)+INDEX(asset_rets_norm,$A94,S$3)</f>
        <v>4.2689548849722647E-2</v>
      </c>
      <c r="T94" s="16" cm="1">
        <f t="array" ref="T94">INDEX(asset_mu,1,T$3)+INDEX(asset_rets_norm,$A94,T$3)</f>
        <v>1.6231854392944223E-2</v>
      </c>
      <c r="U94" s="16" cm="1">
        <f t="array" ref="U94">INDEX(asset_mu,1,U$3)+INDEX(asset_rets_norm,$A94,U$3)</f>
        <v>2.3154424905984197E-2</v>
      </c>
      <c r="V94" s="16" cm="1">
        <f t="array" ref="V94">INDEX(asset_mu,1,V$3)+INDEX(asset_rets_norm,$A94,V$3)</f>
        <v>4.0128953729049897E-3</v>
      </c>
      <c r="W94" s="16" cm="1">
        <f t="array" ref="W94">INDEX(asset_mu,1,W$3)+INDEX(asset_rets_norm,$A94,W$3)</f>
        <v>1.6109231941196544E-3</v>
      </c>
      <c r="X94" s="16" cm="1">
        <f t="array" ref="X94">INDEX(asset_mu,1,X$3)+INDEX(asset_rets_norm,$A94,X$3)</f>
        <v>2.8781268438972645E-3</v>
      </c>
      <c r="Y94" s="16" cm="1">
        <f t="array" ref="Y94">INDEX(asset_mu,1,Y$3)+INDEX(asset_rets_norm,$A94,Y$3)</f>
        <v>1.2051855528045332E-3</v>
      </c>
      <c r="Z94" s="19">
        <v>89</v>
      </c>
      <c r="AA94" s="16" cm="1">
        <f t="array" ref="AA94">INDEX(fx_mu,1,AA$3)+INDEX(fx_rets_norm,$A94,AA$3)</f>
        <v>0</v>
      </c>
      <c r="AB94" s="16" cm="1">
        <f t="array" ref="AB94">INDEX(fx_mu,1,AB$3)+INDEX(fx_rets_norm,$A94,AB$3)</f>
        <v>-5.8999156445308475E-3</v>
      </c>
      <c r="AC94" s="16" cm="1">
        <f t="array" ref="AC94">INDEX(fx_mu,1,AC$3)+INDEX(fx_rets_norm,$A94,AC$3)</f>
        <v>1.2303753291922612E-2</v>
      </c>
      <c r="AD94" s="16" cm="1">
        <f t="array" ref="AD94">INDEX(fx_mu,1,AD$3)+INDEX(fx_rets_norm,$A94,AD$3)</f>
        <v>-1.8837394880089856E-2</v>
      </c>
      <c r="AE94" s="19">
        <v>89</v>
      </c>
      <c r="AF94" s="18" cm="1">
        <f t="array" ref="AF94">(1+B94)*(1+INDEX(fx_rets,$AE94,INDEX(fx_ix,1,AF$3)))-1</f>
        <v>3.9052382911441974E-3</v>
      </c>
      <c r="AG94" s="18" cm="1">
        <f t="array" ref="AG94">(1+C94)*(1+INDEX(fx_rets,$AE94,INDEX(fx_ix,1,AG$3)))-1</f>
        <v>3.7465095152489081E-3</v>
      </c>
      <c r="AH94" s="18" cm="1">
        <f t="array" ref="AH94">(1+D94)*(1+INDEX(fx_rets,$AE94,INDEX(fx_ix,1,AH$3)))-1</f>
        <v>2.4219901205591032E-3</v>
      </c>
      <c r="AI94" s="18" cm="1">
        <f t="array" ref="AI94">(1+E94)*(1+INDEX(fx_rets,$AE94,INDEX(fx_ix,1,AI$3)))-1</f>
        <v>5.5631508486637671E-3</v>
      </c>
      <c r="AJ94" s="18" cm="1">
        <f t="array" ref="AJ94">(1+F94)*(1+INDEX(fx_rets,$AE94,INDEX(fx_ix,1,AJ$3)))-1</f>
        <v>6.9976119156811567E-3</v>
      </c>
      <c r="AK94" s="18" cm="1">
        <f t="array" ref="AK94">(1+G94)*(1+INDEX(fx_rets,$AE94,INDEX(fx_ix,1,AK$3)))-1</f>
        <v>-4.4366420685705288E-3</v>
      </c>
      <c r="AL94" s="18" cm="1">
        <f t="array" ref="AL94">(1+H94)*(1+INDEX(fx_rets,$AE94,INDEX(fx_ix,1,AL$3)))-1</f>
        <v>-4.1915044193445716E-3</v>
      </c>
      <c r="AM94" s="18" cm="1">
        <f t="array" ref="AM94">(1+I94)*(1+INDEX(fx_rets,$AE94,INDEX(fx_ix,1,AM$3)))-1</f>
        <v>-4.3497477033828114E-3</v>
      </c>
      <c r="AN94" s="18" cm="1">
        <f t="array" ref="AN94">(1+J94)*(1+INDEX(fx_rets,$AE94,INDEX(fx_ix,1,AN$3)))-1</f>
        <v>1.5064223659895237E-2</v>
      </c>
      <c r="AO94" s="18" cm="1">
        <f t="array" ref="AO94">(1+K94)*(1+INDEX(fx_rets,$AE94,INDEX(fx_ix,1,AO$3)))-1</f>
        <v>1.6458020627444281E-2</v>
      </c>
      <c r="AP94" s="18" cm="1">
        <f t="array" ref="AP94">(1+L94)*(1+INDEX(fx_rets,$AE94,INDEX(fx_ix,1,AP$3)))-1</f>
        <v>1.6465896915335954E-2</v>
      </c>
      <c r="AQ94" s="18" cm="1">
        <f t="array" ref="AQ94">(1+M94)*(1+INDEX(fx_rets,$AE94,INDEX(fx_ix,1,AQ$3)))-1</f>
        <v>1.8610873318410048E-2</v>
      </c>
      <c r="AR94" s="18" cm="1">
        <f t="array" ref="AR94">(1+N94)*(1+INDEX(fx_rets,$AE94,INDEX(fx_ix,1,AR$3)))-1</f>
        <v>1.9741665308836698E-2</v>
      </c>
      <c r="AS94" s="18" cm="1">
        <f t="array" ref="AS94">(1+O94)*(1+INDEX(fx_rets,$AE94,INDEX(fx_ix,1,AS$3)))-1</f>
        <v>-1.7978993011545819E-2</v>
      </c>
      <c r="AT94" s="18" cm="1">
        <f t="array" ref="AT94">(1+P94)*(1+INDEX(fx_rets,$AE94,INDEX(fx_ix,1,AT$3)))-1</f>
        <v>-1.7215638425846724E-2</v>
      </c>
      <c r="AU94" s="18" cm="1">
        <f t="array" ref="AU94">(1+Q94)*(1+INDEX(fx_rets,$AE94,INDEX(fx_ix,1,AU$3)))-1</f>
        <v>-1.6169059576279343E-2</v>
      </c>
      <c r="AV94" s="18" cm="1">
        <f t="array" ref="AV94">(1+R94)*(1+INDEX(fx_rets,$AE94,INDEX(fx_ix,1,AV$3)))-1</f>
        <v>2.4869639794826481E-2</v>
      </c>
      <c r="AW94" s="18" cm="1">
        <f t="array" ref="AW94">(1+S94)*(1+INDEX(fx_rets,$AE94,INDEX(fx_ix,1,AW$3)))-1</f>
        <v>3.6537768468075438E-2</v>
      </c>
      <c r="AX94" s="18" cm="1">
        <f t="array" ref="AX94">(1+T94)*(1+INDEX(fx_rets,$AE94,INDEX(fx_ix,1,AX$3)))-1</f>
        <v>2.8735320416787946E-2</v>
      </c>
      <c r="AY94" s="18" cm="1">
        <f t="array" ref="AY94">(1+U94)*(1+INDEX(fx_rets,$AE94,INDEX(fx_ix,1,AY$3)))-1</f>
        <v>3.8808609807190475E-3</v>
      </c>
      <c r="AZ94" s="18" cm="1">
        <f t="array" ref="AZ94">(1+V94)*(1+INDEX(fx_rets,$AE94,INDEX(fx_ix,1,AZ$3)))-1</f>
        <v>4.0128953729050565E-3</v>
      </c>
      <c r="BA94" s="18" cm="1">
        <f t="array" ref="BA94">(1+W94)*(1+INDEX(fx_rets,$AE94,INDEX(fx_ix,1,BA$3)))-1</f>
        <v>-4.2984967613662883E-3</v>
      </c>
      <c r="BB94" s="18" cm="1">
        <f t="array" ref="BB94">(1+X94)*(1+INDEX(fx_rets,$AE94,INDEX(fx_ix,1,BB$3)))-1</f>
        <v>1.5217291898450114E-2</v>
      </c>
      <c r="BC94" s="18" cm="1">
        <f t="array" ref="BC94">(1+Y94)*(1+INDEX(fx_rets,$AE94,INDEX(fx_ix,1,BC$3)))-1</f>
        <v>-1.7654911883447255E-2</v>
      </c>
      <c r="BD94" s="19">
        <v>89</v>
      </c>
      <c r="BE94" s="16">
        <f t="shared" si="32"/>
        <v>0</v>
      </c>
      <c r="BF94" s="19">
        <v>89</v>
      </c>
      <c r="BG94" s="18">
        <f t="shared" si="33"/>
        <v>3.9052382911441974E-3</v>
      </c>
      <c r="BH94" s="18">
        <f t="shared" si="34"/>
        <v>3.7465095152489081E-3</v>
      </c>
      <c r="BI94" s="18">
        <f t="shared" si="35"/>
        <v>2.4219901205591032E-3</v>
      </c>
      <c r="BJ94" s="18">
        <f t="shared" si="36"/>
        <v>5.5631508486637671E-3</v>
      </c>
      <c r="BK94" s="18">
        <f t="shared" si="37"/>
        <v>6.9976119156811567E-3</v>
      </c>
      <c r="BL94" s="18">
        <f t="shared" si="38"/>
        <v>-4.4366420685705288E-3</v>
      </c>
      <c r="BM94" s="18">
        <f t="shared" si="39"/>
        <v>-4.1915044193445716E-3</v>
      </c>
      <c r="BN94" s="18">
        <f t="shared" si="40"/>
        <v>-4.3497477033828114E-3</v>
      </c>
      <c r="BO94" s="18">
        <f t="shared" si="41"/>
        <v>1.5064223659895237E-2</v>
      </c>
      <c r="BP94" s="18">
        <f t="shared" si="42"/>
        <v>1.6458020627444281E-2</v>
      </c>
      <c r="BQ94" s="18">
        <f t="shared" si="43"/>
        <v>1.6465896915335954E-2</v>
      </c>
      <c r="BR94" s="18">
        <f t="shared" si="44"/>
        <v>1.8610873318410048E-2</v>
      </c>
      <c r="BS94" s="18">
        <f t="shared" si="45"/>
        <v>1.9741665308836698E-2</v>
      </c>
      <c r="BT94" s="18">
        <f t="shared" si="46"/>
        <v>-1.7978993011545819E-2</v>
      </c>
      <c r="BU94" s="18">
        <f t="shared" si="47"/>
        <v>-1.7215638425846724E-2</v>
      </c>
      <c r="BV94" s="18">
        <f t="shared" si="48"/>
        <v>-1.6169059576279343E-2</v>
      </c>
      <c r="BW94" s="18">
        <f t="shared" si="49"/>
        <v>2.4869639794826481E-2</v>
      </c>
      <c r="BX94" s="18">
        <f t="shared" si="50"/>
        <v>3.6537768468075438E-2</v>
      </c>
      <c r="BY94" s="18">
        <f t="shared" si="51"/>
        <v>2.8735320416787946E-2</v>
      </c>
      <c r="BZ94" s="18">
        <f t="shared" si="52"/>
        <v>3.8808609807190475E-3</v>
      </c>
      <c r="CA94" s="18">
        <f t="shared" si="53"/>
        <v>4.0128953729050565E-3</v>
      </c>
      <c r="CB94" s="18">
        <f t="shared" si="54"/>
        <v>-4.2984967613662883E-3</v>
      </c>
      <c r="CC94" s="18">
        <f t="shared" si="55"/>
        <v>1.5217291898450114E-2</v>
      </c>
      <c r="CD94" s="18">
        <f t="shared" si="56"/>
        <v>-1.7654911883447255E-2</v>
      </c>
      <c r="CE94" s="19">
        <v>89</v>
      </c>
      <c r="CF94" s="18">
        <f t="shared" si="58"/>
        <v>3.7465095152489081E-3</v>
      </c>
      <c r="CG94" s="18">
        <f t="shared" si="58"/>
        <v>3.7465095152489081E-3</v>
      </c>
      <c r="CH94" s="18">
        <f t="shared" si="58"/>
        <v>3.7465095152489081E-3</v>
      </c>
      <c r="CI94" s="18">
        <f t="shared" si="58"/>
        <v>0</v>
      </c>
      <c r="CJ94" s="18">
        <f t="shared" si="58"/>
        <v>0</v>
      </c>
      <c r="CK94" s="24">
        <f t="shared" si="58"/>
        <v>3.7465095152489081E-3</v>
      </c>
      <c r="CL94" s="24">
        <f t="shared" si="58"/>
        <v>0</v>
      </c>
    </row>
    <row r="95" spans="1:90" x14ac:dyDescent="0.2">
      <c r="A95" s="19">
        <v>90</v>
      </c>
      <c r="B95" s="16" cm="1">
        <f t="array" ref="B95">INDEX(asset_mu,1,B$3)+INDEX(asset_rets_norm,$A95,B$3)</f>
        <v>4.47252999547722E-3</v>
      </c>
      <c r="C95" s="16" cm="1">
        <f t="array" ref="C95">INDEX(asset_mu,1,C$3)+INDEX(asset_rets_norm,$A95,C$3)</f>
        <v>8.8553737907763851E-3</v>
      </c>
      <c r="D95" s="16" cm="1">
        <f t="array" ref="D95">INDEX(asset_mu,1,D$3)+INDEX(asset_rets_norm,$A95,D$3)</f>
        <v>1.5291231367944884E-2</v>
      </c>
      <c r="E95" s="16" cm="1">
        <f t="array" ref="E95">INDEX(asset_mu,1,E$3)+INDEX(asset_rets_norm,$A95,E$3)</f>
        <v>9.8633736008327325E-3</v>
      </c>
      <c r="F95" s="16" cm="1">
        <f t="array" ref="F95">INDEX(asset_mu,1,F$3)+INDEX(asset_rets_norm,$A95,F$3)</f>
        <v>1.6811162273054639E-2</v>
      </c>
      <c r="G95" s="16" cm="1">
        <f t="array" ref="G95">INDEX(asset_mu,1,G$3)+INDEX(asset_rets_norm,$A95,G$3)</f>
        <v>1.7413130877968171E-3</v>
      </c>
      <c r="H95" s="16" cm="1">
        <f t="array" ref="H95">INDEX(asset_mu,1,H$3)+INDEX(asset_rets_norm,$A95,H$3)</f>
        <v>4.2275963494473809E-3</v>
      </c>
      <c r="I95" s="16" cm="1">
        <f t="array" ref="I95">INDEX(asset_mu,1,I$3)+INDEX(asset_rets_norm,$A95,I$3)</f>
        <v>8.9684180342383558E-3</v>
      </c>
      <c r="J95" s="16" cm="1">
        <f t="array" ref="J95">INDEX(asset_mu,1,J$3)+INDEX(asset_rets_norm,$A95,J$3)</f>
        <v>3.2238340093941873E-3</v>
      </c>
      <c r="K95" s="16" cm="1">
        <f t="array" ref="K95">INDEX(asset_mu,1,K$3)+INDEX(asset_rets_norm,$A95,K$3)</f>
        <v>7.9662179080239037E-3</v>
      </c>
      <c r="L95" s="16" cm="1">
        <f t="array" ref="L95">INDEX(asset_mu,1,L$3)+INDEX(asset_rets_norm,$A95,L$3)</f>
        <v>1.5512219470439225E-2</v>
      </c>
      <c r="M95" s="16" cm="1">
        <f t="array" ref="M95">INDEX(asset_mu,1,M$3)+INDEX(asset_rets_norm,$A95,M$3)</f>
        <v>1.064219393823156E-2</v>
      </c>
      <c r="N95" s="16" cm="1">
        <f t="array" ref="N95">INDEX(asset_mu,1,N$3)+INDEX(asset_rets_norm,$A95,N$3)</f>
        <v>1.6733499930400193E-2</v>
      </c>
      <c r="O95" s="16" cm="1">
        <f t="array" ref="O95">INDEX(asset_mu,1,O$3)+INDEX(asset_rets_norm,$A95,O$3)</f>
        <v>1.0782884304177053E-3</v>
      </c>
      <c r="P95" s="16" cm="1">
        <f t="array" ref="P95">INDEX(asset_mu,1,P$3)+INDEX(asset_rets_norm,$A95,P$3)</f>
        <v>2.4349827842300876E-3</v>
      </c>
      <c r="Q95" s="16" cm="1">
        <f t="array" ref="Q95">INDEX(asset_mu,1,Q$3)+INDEX(asset_rets_norm,$A95,Q$3)</f>
        <v>4.5014920286887252E-3</v>
      </c>
      <c r="R95" s="16" cm="1">
        <f t="array" ref="R95">INDEX(asset_mu,1,R$3)+INDEX(asset_rets_norm,$A95,R$3)</f>
        <v>1.2454784923905048E-2</v>
      </c>
      <c r="S95" s="16" cm="1">
        <f t="array" ref="S95">INDEX(asset_mu,1,S$3)+INDEX(asset_rets_norm,$A95,S$3)</f>
        <v>1.495359281736508E-2</v>
      </c>
      <c r="T95" s="16" cm="1">
        <f t="array" ref="T95">INDEX(asset_mu,1,T$3)+INDEX(asset_rets_norm,$A95,T$3)</f>
        <v>2.993857264133809E-2</v>
      </c>
      <c r="U95" s="16" cm="1">
        <f t="array" ref="U95">INDEX(asset_mu,1,U$3)+INDEX(asset_rets_norm,$A95,U$3)</f>
        <v>-1.4676971434475869E-2</v>
      </c>
      <c r="V95" s="16" cm="1">
        <f t="array" ref="V95">INDEX(asset_mu,1,V$3)+INDEX(asset_rets_norm,$A95,V$3)</f>
        <v>4.0273953729049903E-3</v>
      </c>
      <c r="W95" s="16" cm="1">
        <f t="array" ref="W95">INDEX(asset_mu,1,W$3)+INDEX(asset_rets_norm,$A95,W$3)</f>
        <v>1.5060065274529878E-3</v>
      </c>
      <c r="X95" s="16" cm="1">
        <f t="array" ref="X95">INDEX(asset_mu,1,X$3)+INDEX(asset_rets_norm,$A95,X$3)</f>
        <v>2.7776268438972642E-3</v>
      </c>
      <c r="Y95" s="16" cm="1">
        <f t="array" ref="Y95">INDEX(asset_mu,1,Y$3)+INDEX(asset_rets_norm,$A95,Y$3)</f>
        <v>1.0277688861378665E-3</v>
      </c>
      <c r="Z95" s="19">
        <v>90</v>
      </c>
      <c r="AA95" s="16" cm="1">
        <f t="array" ref="AA95">INDEX(fx_mu,1,AA$3)+INDEX(fx_rets_norm,$A95,AA$3)</f>
        <v>0</v>
      </c>
      <c r="AB95" s="16" cm="1">
        <f t="array" ref="AB95">INDEX(fx_mu,1,AB$3)+INDEX(fx_rets_norm,$A95,AB$3)</f>
        <v>-1.2766479620856638E-2</v>
      </c>
      <c r="AC95" s="16" cm="1">
        <f t="array" ref="AC95">INDEX(fx_mu,1,AC$3)+INDEX(fx_rets_norm,$A95,AC$3)</f>
        <v>-1.6444638373680778E-2</v>
      </c>
      <c r="AD95" s="16" cm="1">
        <f t="array" ref="AD95">INDEX(fx_mu,1,AD$3)+INDEX(fx_rets_norm,$A95,AD$3)</f>
        <v>8.3870761356904383E-3</v>
      </c>
      <c r="AE95" s="19">
        <v>90</v>
      </c>
      <c r="AF95" s="18" cm="1">
        <f t="array" ref="AF95">(1+B95)*(1+INDEX(fx_rets,$AE95,INDEX(fx_ix,1,AF$3)))-1</f>
        <v>4.4725299954773146E-3</v>
      </c>
      <c r="AG95" s="18" cm="1">
        <f t="array" ref="AG95">(1+C95)*(1+INDEX(fx_rets,$AE95,INDEX(fx_ix,1,AG$3)))-1</f>
        <v>8.8553737907763885E-3</v>
      </c>
      <c r="AH95" s="18" cm="1">
        <f t="array" ref="AH95">(1+D95)*(1+INDEX(fx_rets,$AE95,INDEX(fx_ix,1,AH$3)))-1</f>
        <v>1.5291231367944969E-2</v>
      </c>
      <c r="AI95" s="18" cm="1">
        <f t="array" ref="AI95">(1+E95)*(1+INDEX(fx_rets,$AE95,INDEX(fx_ix,1,AI$3)))-1</f>
        <v>9.86337360083267E-3</v>
      </c>
      <c r="AJ95" s="18" cm="1">
        <f t="array" ref="AJ95">(1+F95)*(1+INDEX(fx_rets,$AE95,INDEX(fx_ix,1,AJ$3)))-1</f>
        <v>1.6811162273054681E-2</v>
      </c>
      <c r="AK95" s="18" cm="1">
        <f t="array" ref="AK95">(1+G95)*(1+INDEX(fx_rets,$AE95,INDEX(fx_ix,1,AK$3)))-1</f>
        <v>-1.1047396971108792E-2</v>
      </c>
      <c r="AL95" s="18" cm="1">
        <f t="array" ref="AL95">(1+H95)*(1+INDEX(fx_rets,$AE95,INDEX(fx_ix,1,AL$3)))-1</f>
        <v>-8.592854794049698E-3</v>
      </c>
      <c r="AM95" s="18" cm="1">
        <f t="array" ref="AM95">(1+I95)*(1+INDEX(fx_rets,$AE95,INDEX(fx_ix,1,AM$3)))-1</f>
        <v>-3.9125567126836458E-3</v>
      </c>
      <c r="AN95" s="18" cm="1">
        <f t="array" ref="AN95">(1+J95)*(1+INDEX(fx_rets,$AE95,INDEX(fx_ix,1,AN$3)))-1</f>
        <v>-1.3273819148747923E-2</v>
      </c>
      <c r="AO95" s="18" cm="1">
        <f t="array" ref="AO95">(1+K95)*(1+INDEX(fx_rets,$AE95,INDEX(fx_ix,1,AO$3)))-1</f>
        <v>-8.6094220383602371E-3</v>
      </c>
      <c r="AP95" s="18" cm="1">
        <f t="array" ref="AP95">(1+L95)*(1+INDEX(fx_rets,$AE95,INDEX(fx_ix,1,AP$3)))-1</f>
        <v>-1.1875117428062909E-3</v>
      </c>
      <c r="AQ95" s="18" cm="1">
        <f t="array" ref="AQ95">(1+M95)*(1+INDEX(fx_rets,$AE95,INDEX(fx_ix,1,AQ$3)))-1</f>
        <v>-5.9774514662660483E-3</v>
      </c>
      <c r="AR95" s="18" cm="1">
        <f t="array" ref="AR95">(1+N95)*(1+INDEX(fx_rets,$AE95,INDEX(fx_ix,1,AR$3)))-1</f>
        <v>1.3685201638136135E-5</v>
      </c>
      <c r="AS95" s="18" cm="1">
        <f t="array" ref="AS95">(1+O95)*(1+INDEX(fx_rets,$AE95,INDEX(fx_ix,1,AS$3)))-1</f>
        <v>9.4744082532702834E-3</v>
      </c>
      <c r="AT95" s="18" cm="1">
        <f t="array" ref="AT95">(1+P95)*(1+INDEX(fx_rets,$AE95,INDEX(fx_ix,1,AT$3)))-1</f>
        <v>1.0842481305920915E-2</v>
      </c>
      <c r="AU95" s="18" cm="1">
        <f t="array" ref="AU95">(1+Q95)*(1+INDEX(fx_rets,$AE95,INDEX(fx_ix,1,AU$3)))-1</f>
        <v>1.2926322520747879E-2</v>
      </c>
      <c r="AV95" s="18" cm="1">
        <f t="array" ref="AV95">(1+R95)*(1+INDEX(fx_rets,$AE95,INDEX(fx_ix,1,AV$3)))-1</f>
        <v>1.2454784923904949E-2</v>
      </c>
      <c r="AW95" s="18" cm="1">
        <f t="array" ref="AW95">(1+S95)*(1+INDEX(fx_rets,$AE95,INDEX(fx_ix,1,AW$3)))-1</f>
        <v>1.9962084585469775E-3</v>
      </c>
      <c r="AX95" s="18" cm="1">
        <f t="array" ref="AX95">(1+T95)*(1+INDEX(fx_rets,$AE95,INDEX(fx_ix,1,AX$3)))-1</f>
        <v>1.3001605267146443E-2</v>
      </c>
      <c r="AY95" s="18" cm="1">
        <f t="array" ref="AY95">(1+U95)*(1+INDEX(fx_rets,$AE95,INDEX(fx_ix,1,AY$3)))-1</f>
        <v>-6.4129921756478359E-3</v>
      </c>
      <c r="AZ95" s="18" cm="1">
        <f t="array" ref="AZ95">(1+V95)*(1+INDEX(fx_rets,$AE95,INDEX(fx_ix,1,AZ$3)))-1</f>
        <v>4.0273953729050849E-3</v>
      </c>
      <c r="BA95" s="18" cm="1">
        <f t="array" ref="BA95">(1+W95)*(1+INDEX(fx_rets,$AE95,INDEX(fx_ix,1,BA$3)))-1</f>
        <v>-1.1279699495045259E-2</v>
      </c>
      <c r="BB95" s="18" cm="1">
        <f t="array" ref="BB95">(1+X95)*(1+INDEX(fx_rets,$AE95,INDEX(fx_ix,1,BB$3)))-1</f>
        <v>-1.3712688598768508E-2</v>
      </c>
      <c r="BC95" s="18" cm="1">
        <f t="array" ref="BC95">(1+Y95)*(1+INDEX(fx_rets,$AE95,INDEX(fx_ix,1,BC$3)))-1</f>
        <v>9.4234649977260609E-3</v>
      </c>
      <c r="BD95" s="19">
        <v>90</v>
      </c>
      <c r="BE95" s="16">
        <f t="shared" si="32"/>
        <v>0</v>
      </c>
      <c r="BF95" s="19">
        <v>90</v>
      </c>
      <c r="BG95" s="18">
        <f t="shared" si="33"/>
        <v>4.4725299954773146E-3</v>
      </c>
      <c r="BH95" s="18">
        <f t="shared" si="34"/>
        <v>8.8553737907763885E-3</v>
      </c>
      <c r="BI95" s="18">
        <f t="shared" si="35"/>
        <v>1.5291231367944969E-2</v>
      </c>
      <c r="BJ95" s="18">
        <f t="shared" si="36"/>
        <v>9.86337360083267E-3</v>
      </c>
      <c r="BK95" s="18">
        <f t="shared" si="37"/>
        <v>1.6811162273054681E-2</v>
      </c>
      <c r="BL95" s="18">
        <f t="shared" si="38"/>
        <v>-1.1047396971108792E-2</v>
      </c>
      <c r="BM95" s="18">
        <f t="shared" si="39"/>
        <v>-8.592854794049698E-3</v>
      </c>
      <c r="BN95" s="18">
        <f t="shared" si="40"/>
        <v>-3.9125567126836458E-3</v>
      </c>
      <c r="BO95" s="18">
        <f t="shared" si="41"/>
        <v>-1.3273819148747923E-2</v>
      </c>
      <c r="BP95" s="18">
        <f t="shared" si="42"/>
        <v>-8.6094220383602371E-3</v>
      </c>
      <c r="BQ95" s="18">
        <f t="shared" si="43"/>
        <v>-1.1875117428062909E-3</v>
      </c>
      <c r="BR95" s="18">
        <f t="shared" si="44"/>
        <v>-5.9774514662660483E-3</v>
      </c>
      <c r="BS95" s="18">
        <f t="shared" si="45"/>
        <v>1.3685201638136135E-5</v>
      </c>
      <c r="BT95" s="18">
        <f t="shared" si="46"/>
        <v>9.4744082532702834E-3</v>
      </c>
      <c r="BU95" s="18">
        <f t="shared" si="47"/>
        <v>1.0842481305920915E-2</v>
      </c>
      <c r="BV95" s="18">
        <f t="shared" si="48"/>
        <v>1.2926322520747879E-2</v>
      </c>
      <c r="BW95" s="18">
        <f t="shared" si="49"/>
        <v>1.2454784923904949E-2</v>
      </c>
      <c r="BX95" s="18">
        <f t="shared" si="50"/>
        <v>1.9962084585469775E-3</v>
      </c>
      <c r="BY95" s="18">
        <f t="shared" si="51"/>
        <v>1.3001605267146443E-2</v>
      </c>
      <c r="BZ95" s="18">
        <f t="shared" si="52"/>
        <v>-6.4129921756478359E-3</v>
      </c>
      <c r="CA95" s="18">
        <f t="shared" si="53"/>
        <v>4.0273953729050849E-3</v>
      </c>
      <c r="CB95" s="18">
        <f t="shared" si="54"/>
        <v>-1.1279699495045259E-2</v>
      </c>
      <c r="CC95" s="18">
        <f t="shared" si="55"/>
        <v>-1.3712688598768508E-2</v>
      </c>
      <c r="CD95" s="18">
        <f t="shared" si="56"/>
        <v>9.4234649977260609E-3</v>
      </c>
      <c r="CE95" s="19">
        <v>90</v>
      </c>
      <c r="CF95" s="18">
        <f t="shared" si="58"/>
        <v>8.8553737907763885E-3</v>
      </c>
      <c r="CG95" s="18">
        <f t="shared" si="58"/>
        <v>8.8553737907763885E-3</v>
      </c>
      <c r="CH95" s="18">
        <f t="shared" si="58"/>
        <v>8.8553737907763885E-3</v>
      </c>
      <c r="CI95" s="18">
        <f t="shared" si="58"/>
        <v>0</v>
      </c>
      <c r="CJ95" s="18">
        <f t="shared" si="58"/>
        <v>0</v>
      </c>
      <c r="CK95" s="24">
        <f t="shared" si="58"/>
        <v>8.8553737907763885E-3</v>
      </c>
      <c r="CL95" s="24">
        <f t="shared" si="58"/>
        <v>0</v>
      </c>
    </row>
    <row r="96" spans="1:90" x14ac:dyDescent="0.2">
      <c r="A96" s="19">
        <v>91</v>
      </c>
      <c r="B96" s="16" cm="1">
        <f t="array" ref="B96">INDEX(asset_mu,1,B$3)+INDEX(asset_rets_norm,$A96,B$3)</f>
        <v>4.0664691636852655E-3</v>
      </c>
      <c r="C96" s="16" cm="1">
        <f t="array" ref="C96">INDEX(asset_mu,1,C$3)+INDEX(asset_rets_norm,$A96,C$3)</f>
        <v>4.7733695637766039E-3</v>
      </c>
      <c r="D96" s="16" cm="1">
        <f t="array" ref="D96">INDEX(asset_mu,1,D$3)+INDEX(asset_rets_norm,$A96,D$3)</f>
        <v>3.9377490474798143E-3</v>
      </c>
      <c r="E96" s="16" cm="1">
        <f t="array" ref="E96">INDEX(asset_mu,1,E$3)+INDEX(asset_rets_norm,$A96,E$3)</f>
        <v>5.3127406601896701E-3</v>
      </c>
      <c r="F96" s="16" cm="1">
        <f t="array" ref="F96">INDEX(asset_mu,1,F$3)+INDEX(asset_rets_norm,$A96,F$3)</f>
        <v>6.2727082374189492E-3</v>
      </c>
      <c r="G96" s="16" cm="1">
        <f t="array" ref="G96">INDEX(asset_mu,1,G$3)+INDEX(asset_rets_norm,$A96,G$3)</f>
        <v>1.3083639676501309E-3</v>
      </c>
      <c r="H96" s="16" cm="1">
        <f t="array" ref="H96">INDEX(asset_mu,1,H$3)+INDEX(asset_rets_norm,$A96,H$3)</f>
        <v>1.9415560784526091E-3</v>
      </c>
      <c r="I96" s="16" cm="1">
        <f t="array" ref="I96">INDEX(asset_mu,1,I$3)+INDEX(asset_rets_norm,$A96,I$3)</f>
        <v>1.6866502217723228E-3</v>
      </c>
      <c r="J96" s="16" cm="1">
        <f t="array" ref="J96">INDEX(asset_mu,1,J$3)+INDEX(asset_rets_norm,$A96,J$3)</f>
        <v>2.4779643206822564E-3</v>
      </c>
      <c r="K96" s="16" cm="1">
        <f t="array" ref="K96">INDEX(asset_mu,1,K$3)+INDEX(asset_rets_norm,$A96,K$3)</f>
        <v>2.8526772717501194E-3</v>
      </c>
      <c r="L96" s="16" cm="1">
        <f t="array" ref="L96">INDEX(asset_mu,1,L$3)+INDEX(asset_rets_norm,$A96,L$3)</f>
        <v>1.5665313455037622E-3</v>
      </c>
      <c r="M96" s="16" cm="1">
        <f t="array" ref="M96">INDEX(asset_mu,1,M$3)+INDEX(asset_rets_norm,$A96,M$3)</f>
        <v>6.210443665180909E-3</v>
      </c>
      <c r="N96" s="16" cm="1">
        <f t="array" ref="N96">INDEX(asset_mu,1,N$3)+INDEX(asset_rets_norm,$A96,N$3)</f>
        <v>7.1905547955556422E-3</v>
      </c>
      <c r="O96" s="16" cm="1">
        <f t="array" ref="O96">INDEX(asset_mu,1,O$3)+INDEX(asset_rets_norm,$A96,O$3)</f>
        <v>9.3294935766432435E-4</v>
      </c>
      <c r="P96" s="16" cm="1">
        <f t="array" ref="P96">INDEX(asset_mu,1,P$3)+INDEX(asset_rets_norm,$A96,P$3)</f>
        <v>1.4522700430564127E-3</v>
      </c>
      <c r="Q96" s="16" cm="1">
        <f t="array" ref="Q96">INDEX(asset_mu,1,Q$3)+INDEX(asset_rets_norm,$A96,Q$3)</f>
        <v>1.5298280225619187E-3</v>
      </c>
      <c r="R96" s="16" cm="1">
        <f t="array" ref="R96">INDEX(asset_mu,1,R$3)+INDEX(asset_rets_norm,$A96,R$3)</f>
        <v>3.3614952114140992E-2</v>
      </c>
      <c r="S96" s="16" cm="1">
        <f t="array" ref="S96">INDEX(asset_mu,1,S$3)+INDEX(asset_rets_norm,$A96,S$3)</f>
        <v>4.7353118806816252E-2</v>
      </c>
      <c r="T96" s="16" cm="1">
        <f t="array" ref="T96">INDEX(asset_mu,1,T$3)+INDEX(asset_rets_norm,$A96,T$3)</f>
        <v>2.0138182384082437E-2</v>
      </c>
      <c r="U96" s="16" cm="1">
        <f t="array" ref="U96">INDEX(asset_mu,1,U$3)+INDEX(asset_rets_norm,$A96,U$3)</f>
        <v>4.3362115640350654E-2</v>
      </c>
      <c r="V96" s="16" cm="1">
        <f t="array" ref="V96">INDEX(asset_mu,1,V$3)+INDEX(asset_rets_norm,$A96,V$3)</f>
        <v>3.9891453729049902E-3</v>
      </c>
      <c r="W96" s="16" cm="1">
        <f t="array" ref="W96">INDEX(asset_mu,1,W$3)+INDEX(asset_rets_norm,$A96,W$3)</f>
        <v>1.4881731941196546E-3</v>
      </c>
      <c r="X96" s="16" cm="1">
        <f t="array" ref="X96">INDEX(asset_mu,1,X$3)+INDEX(asset_rets_norm,$A96,X$3)</f>
        <v>2.7807101772305974E-3</v>
      </c>
      <c r="Y96" s="16" cm="1">
        <f t="array" ref="Y96">INDEX(asset_mu,1,Y$3)+INDEX(asset_rets_norm,$A96,Y$3)</f>
        <v>1.0906022194711999E-3</v>
      </c>
      <c r="Z96" s="19">
        <v>91</v>
      </c>
      <c r="AA96" s="16" cm="1">
        <f t="array" ref="AA96">INDEX(fx_mu,1,AA$3)+INDEX(fx_rets_norm,$A96,AA$3)</f>
        <v>0</v>
      </c>
      <c r="AB96" s="16" cm="1">
        <f t="array" ref="AB96">INDEX(fx_mu,1,AB$3)+INDEX(fx_rets_norm,$A96,AB$3)</f>
        <v>3.5905429299376936E-4</v>
      </c>
      <c r="AC96" s="16" cm="1">
        <f t="array" ref="AC96">INDEX(fx_mu,1,AC$3)+INDEX(fx_rets_norm,$A96,AC$3)</f>
        <v>3.7201151661840658E-4</v>
      </c>
      <c r="AD96" s="16" cm="1">
        <f t="array" ref="AD96">INDEX(fx_mu,1,AD$3)+INDEX(fx_rets_norm,$A96,AD$3)</f>
        <v>-1.4197561258993E-3</v>
      </c>
      <c r="AE96" s="19">
        <v>91</v>
      </c>
      <c r="AF96" s="18" cm="1">
        <f t="array" ref="AF96">(1+B96)*(1+INDEX(fx_rets,$AE96,INDEX(fx_ix,1,AF$3)))-1</f>
        <v>4.06646916368536E-3</v>
      </c>
      <c r="AG96" s="18" cm="1">
        <f t="array" ref="AG96">(1+C96)*(1+INDEX(fx_rets,$AE96,INDEX(fx_ix,1,AG$3)))-1</f>
        <v>4.7733695637766083E-3</v>
      </c>
      <c r="AH96" s="18" cm="1">
        <f t="array" ref="AH96">(1+D96)*(1+INDEX(fx_rets,$AE96,INDEX(fx_ix,1,AH$3)))-1</f>
        <v>3.9377490474798993E-3</v>
      </c>
      <c r="AI96" s="18" cm="1">
        <f t="array" ref="AI96">(1+E96)*(1+INDEX(fx_rets,$AE96,INDEX(fx_ix,1,AI$3)))-1</f>
        <v>5.3127406601896077E-3</v>
      </c>
      <c r="AJ96" s="18" cm="1">
        <f t="array" ref="AJ96">(1+F96)*(1+INDEX(fx_rets,$AE96,INDEX(fx_ix,1,AJ$3)))-1</f>
        <v>6.2727082374189891E-3</v>
      </c>
      <c r="AK96" s="18" cm="1">
        <f t="array" ref="AK96">(1+G96)*(1+INDEX(fx_rets,$AE96,INDEX(fx_ix,1,AK$3)))-1</f>
        <v>1.6678880343432567E-3</v>
      </c>
      <c r="AL96" s="18" cm="1">
        <f t="array" ref="AL96">(1+H96)*(1+INDEX(fx_rets,$AE96,INDEX(fx_ix,1,AL$3)))-1</f>
        <v>2.3013074954916224E-3</v>
      </c>
      <c r="AM96" s="18" cm="1">
        <f t="array" ref="AM96">(1+I96)*(1+INDEX(fx_rets,$AE96,INDEX(fx_ix,1,AM$3)))-1</f>
        <v>2.0463101137691009E-3</v>
      </c>
      <c r="AN96" s="18" cm="1">
        <f t="array" ref="AN96">(1+J96)*(1+INDEX(fx_rets,$AE96,INDEX(fx_ix,1,AN$3)))-1</f>
        <v>2.8508976685657217E-3</v>
      </c>
      <c r="AO96" s="18" cm="1">
        <f t="array" ref="AO96">(1+K96)*(1+INDEX(fx_rets,$AE96,INDEX(fx_ix,1,AO$3)))-1</f>
        <v>3.2257500171668507E-3</v>
      </c>
      <c r="AP96" s="18" cm="1">
        <f t="array" ref="AP96">(1+L96)*(1+INDEX(fx_rets,$AE96,INDEX(fx_ix,1,AP$3)))-1</f>
        <v>1.9391256298237902E-3</v>
      </c>
      <c r="AQ96" s="18" cm="1">
        <f t="array" ref="AQ96">(1+M96)*(1+INDEX(fx_rets,$AE96,INDEX(fx_ix,1,AQ$3)))-1</f>
        <v>6.5847655383659554E-3</v>
      </c>
      <c r="AR96" s="18" cm="1">
        <f t="array" ref="AR96">(1+N96)*(1+INDEX(fx_rets,$AE96,INDEX(fx_ix,1,AR$3)))-1</f>
        <v>7.5652412813689285E-3</v>
      </c>
      <c r="AS96" s="18" cm="1">
        <f t="array" ref="AS96">(1+O96)*(1+INDEX(fx_rets,$AE96,INDEX(fx_ix,1,AS$3)))-1</f>
        <v>-4.8813132880054511E-4</v>
      </c>
      <c r="AT96" s="18" cm="1">
        <f t="array" ref="AT96">(1+P96)*(1+INDEX(fx_rets,$AE96,INDEX(fx_ix,1,AT$3)))-1</f>
        <v>3.0452047866891263E-5</v>
      </c>
      <c r="AU96" s="18" cm="1">
        <f t="array" ref="AU96">(1+Q96)*(1+INDEX(fx_rets,$AE96,INDEX(fx_ix,1,AU$3)))-1</f>
        <v>1.0789991395609988E-4</v>
      </c>
      <c r="AV96" s="18" cm="1">
        <f t="array" ref="AV96">(1+R96)*(1+INDEX(fx_rets,$AE96,INDEX(fx_ix,1,AV$3)))-1</f>
        <v>3.3614952114140895E-2</v>
      </c>
      <c r="AW96" s="18" cm="1">
        <f t="array" ref="AW96">(1+S96)*(1+INDEX(fx_rets,$AE96,INDEX(fx_ix,1,AW$3)))-1</f>
        <v>4.7729175440404337E-2</v>
      </c>
      <c r="AX96" s="18" cm="1">
        <f t="array" ref="AX96">(1+T96)*(1+INDEX(fx_rets,$AE96,INDEX(fx_ix,1,AX$3)))-1</f>
        <v>2.0517685536471486E-2</v>
      </c>
      <c r="AY96" s="18" cm="1">
        <f t="array" ref="AY96">(1+U96)*(1+INDEX(fx_rets,$AE96,INDEX(fx_ix,1,AY$3)))-1</f>
        <v>4.1880795885139044E-2</v>
      </c>
      <c r="AZ96" s="18" cm="1">
        <f t="array" ref="AZ96">(1+V96)*(1+INDEX(fx_rets,$AE96,INDEX(fx_ix,1,AZ$3)))-1</f>
        <v>3.9891453729050674E-3</v>
      </c>
      <c r="BA96" s="18" cm="1">
        <f t="array" ref="BA96">(1+W96)*(1+INDEX(fx_rets,$AE96,INDEX(fx_ix,1,BA$3)))-1</f>
        <v>1.847761822087568E-3</v>
      </c>
      <c r="BB96" s="18" cm="1">
        <f t="array" ref="BB96">(1+X96)*(1+INDEX(fx_rets,$AE96,INDEX(fx_ix,1,BB$3)))-1</f>
        <v>3.1537561500591949E-3</v>
      </c>
      <c r="BC96" s="18" cm="1">
        <f t="array" ref="BC96">(1+Y96)*(1+INDEX(fx_rets,$AE96,INDEX(fx_ix,1,BC$3)))-1</f>
        <v>-3.3070229561005249E-4</v>
      </c>
      <c r="BD96" s="19">
        <v>91</v>
      </c>
      <c r="BE96" s="16">
        <f t="shared" si="32"/>
        <v>0</v>
      </c>
      <c r="BF96" s="19">
        <v>91</v>
      </c>
      <c r="BG96" s="18">
        <f t="shared" si="33"/>
        <v>4.06646916368536E-3</v>
      </c>
      <c r="BH96" s="18">
        <f t="shared" si="34"/>
        <v>4.7733695637766083E-3</v>
      </c>
      <c r="BI96" s="18">
        <f t="shared" si="35"/>
        <v>3.9377490474798993E-3</v>
      </c>
      <c r="BJ96" s="18">
        <f t="shared" si="36"/>
        <v>5.3127406601896077E-3</v>
      </c>
      <c r="BK96" s="18">
        <f t="shared" si="37"/>
        <v>6.2727082374189891E-3</v>
      </c>
      <c r="BL96" s="18">
        <f t="shared" si="38"/>
        <v>1.6678880343432567E-3</v>
      </c>
      <c r="BM96" s="18">
        <f t="shared" si="39"/>
        <v>2.3013074954916224E-3</v>
      </c>
      <c r="BN96" s="18">
        <f t="shared" si="40"/>
        <v>2.0463101137691009E-3</v>
      </c>
      <c r="BO96" s="18">
        <f t="shared" si="41"/>
        <v>2.8508976685657217E-3</v>
      </c>
      <c r="BP96" s="18">
        <f t="shared" si="42"/>
        <v>3.2257500171668507E-3</v>
      </c>
      <c r="BQ96" s="18">
        <f t="shared" si="43"/>
        <v>1.9391256298237902E-3</v>
      </c>
      <c r="BR96" s="18">
        <f t="shared" si="44"/>
        <v>6.5847655383659554E-3</v>
      </c>
      <c r="BS96" s="18">
        <f t="shared" si="45"/>
        <v>7.5652412813689285E-3</v>
      </c>
      <c r="BT96" s="18">
        <f t="shared" si="46"/>
        <v>-4.8813132880054511E-4</v>
      </c>
      <c r="BU96" s="18">
        <f t="shared" si="47"/>
        <v>3.0452047866891263E-5</v>
      </c>
      <c r="BV96" s="18">
        <f t="shared" si="48"/>
        <v>1.0789991395609988E-4</v>
      </c>
      <c r="BW96" s="18">
        <f t="shared" si="49"/>
        <v>3.3614952114140895E-2</v>
      </c>
      <c r="BX96" s="18">
        <f t="shared" si="50"/>
        <v>4.7729175440404337E-2</v>
      </c>
      <c r="BY96" s="18">
        <f t="shared" si="51"/>
        <v>2.0517685536471486E-2</v>
      </c>
      <c r="BZ96" s="18">
        <f t="shared" si="52"/>
        <v>4.1880795885139044E-2</v>
      </c>
      <c r="CA96" s="18">
        <f t="shared" si="53"/>
        <v>3.9891453729050674E-3</v>
      </c>
      <c r="CB96" s="18">
        <f t="shared" si="54"/>
        <v>1.847761822087568E-3</v>
      </c>
      <c r="CC96" s="18">
        <f t="shared" si="55"/>
        <v>3.1537561500591949E-3</v>
      </c>
      <c r="CD96" s="18">
        <f t="shared" si="56"/>
        <v>-3.3070229561005249E-4</v>
      </c>
      <c r="CE96" s="19">
        <v>91</v>
      </c>
      <c r="CF96" s="18">
        <f t="shared" ref="CF96:CL105" si="59">SUMPRODUCT(INDEX(port_wts,CF$3,),$BG96:$CD96)</f>
        <v>4.7733695637766083E-3</v>
      </c>
      <c r="CG96" s="18">
        <f t="shared" si="59"/>
        <v>4.7733695637766083E-3</v>
      </c>
      <c r="CH96" s="18">
        <f t="shared" si="59"/>
        <v>4.7733695637766083E-3</v>
      </c>
      <c r="CI96" s="18">
        <f t="shared" si="59"/>
        <v>0</v>
      </c>
      <c r="CJ96" s="18">
        <f t="shared" si="59"/>
        <v>0</v>
      </c>
      <c r="CK96" s="24">
        <f t="shared" si="59"/>
        <v>4.7733695637766083E-3</v>
      </c>
      <c r="CL96" s="24">
        <f t="shared" si="59"/>
        <v>0</v>
      </c>
    </row>
    <row r="97" spans="1:90" x14ac:dyDescent="0.2">
      <c r="A97" s="19">
        <v>92</v>
      </c>
      <c r="B97" s="16" cm="1">
        <f t="array" ref="B97">INDEX(asset_mu,1,B$3)+INDEX(asset_rets_norm,$A97,B$3)</f>
        <v>4.4614820550638199E-3</v>
      </c>
      <c r="C97" s="16" cm="1">
        <f t="array" ref="C97">INDEX(asset_mu,1,C$3)+INDEX(asset_rets_norm,$A97,C$3)</f>
        <v>9.8386044458609288E-3</v>
      </c>
      <c r="D97" s="16" cm="1">
        <f t="array" ref="D97">INDEX(asset_mu,1,D$3)+INDEX(asset_rets_norm,$A97,D$3)</f>
        <v>1.7607279789186775E-2</v>
      </c>
      <c r="E97" s="16" cm="1">
        <f t="array" ref="E97">INDEX(asset_mu,1,E$3)+INDEX(asset_rets_norm,$A97,E$3)</f>
        <v>7.6423403645629676E-3</v>
      </c>
      <c r="F97" s="16" cm="1">
        <f t="array" ref="F97">INDEX(asset_mu,1,F$3)+INDEX(asset_rets_norm,$A97,F$3)</f>
        <v>1.0793994033806391E-2</v>
      </c>
      <c r="G97" s="16" cm="1">
        <f t="array" ref="G97">INDEX(asset_mu,1,G$3)+INDEX(asset_rets_norm,$A97,G$3)</f>
        <v>1.5848719012792308E-3</v>
      </c>
      <c r="H97" s="16" cm="1">
        <f t="array" ref="H97">INDEX(asset_mu,1,H$3)+INDEX(asset_rets_norm,$A97,H$3)</f>
        <v>3.9104057490402452E-3</v>
      </c>
      <c r="I97" s="16" cm="1">
        <f t="array" ref="I97">INDEX(asset_mu,1,I$3)+INDEX(asset_rets_norm,$A97,I$3)</f>
        <v>8.4773010676081773E-3</v>
      </c>
      <c r="J97" s="16" cm="1">
        <f t="array" ref="J97">INDEX(asset_mu,1,J$3)+INDEX(asset_rets_norm,$A97,J$3)</f>
        <v>3.1032049949351035E-3</v>
      </c>
      <c r="K97" s="16" cm="1">
        <f t="array" ref="K97">INDEX(asset_mu,1,K$3)+INDEX(asset_rets_norm,$A97,K$3)</f>
        <v>7.7475647018098439E-3</v>
      </c>
      <c r="L97" s="16" cm="1">
        <f t="array" ref="L97">INDEX(asset_mu,1,L$3)+INDEX(asset_rets_norm,$A97,L$3)</f>
        <v>1.5756546960414716E-2</v>
      </c>
      <c r="M97" s="16" cm="1">
        <f t="array" ref="M97">INDEX(asset_mu,1,M$3)+INDEX(asset_rets_norm,$A97,M$3)</f>
        <v>4.2127651217365612E-3</v>
      </c>
      <c r="N97" s="16" cm="1">
        <f t="array" ref="N97">INDEX(asset_mu,1,N$3)+INDEX(asset_rets_norm,$A97,N$3)</f>
        <v>8.6252528042144502E-3</v>
      </c>
      <c r="O97" s="16" cm="1">
        <f t="array" ref="O97">INDEX(asset_mu,1,O$3)+INDEX(asset_rets_norm,$A97,O$3)</f>
        <v>8.6507877270982519E-4</v>
      </c>
      <c r="P97" s="16" cm="1">
        <f t="array" ref="P97">INDEX(asset_mu,1,P$3)+INDEX(asset_rets_norm,$A97,P$3)</f>
        <v>2.1468100300492832E-3</v>
      </c>
      <c r="Q97" s="16" cm="1">
        <f t="array" ref="Q97">INDEX(asset_mu,1,Q$3)+INDEX(asset_rets_norm,$A97,Q$3)</f>
        <v>3.8804721265294885E-3</v>
      </c>
      <c r="R97" s="16" cm="1">
        <f t="array" ref="R97">INDEX(asset_mu,1,R$3)+INDEX(asset_rets_norm,$A97,R$3)</f>
        <v>-7.0740719864805138E-2</v>
      </c>
      <c r="S97" s="16" cm="1">
        <f t="array" ref="S97">INDEX(asset_mu,1,S$3)+INDEX(asset_rets_norm,$A97,S$3)</f>
        <v>-6.7885014229913887E-2</v>
      </c>
      <c r="T97" s="16" cm="1">
        <f t="array" ref="T97">INDEX(asset_mu,1,T$3)+INDEX(asset_rets_norm,$A97,T$3)</f>
        <v>-3.3539846131785123E-2</v>
      </c>
      <c r="U97" s="16" cm="1">
        <f t="array" ref="U97">INDEX(asset_mu,1,U$3)+INDEX(asset_rets_norm,$A97,U$3)</f>
        <v>-8.0757276470677528E-2</v>
      </c>
      <c r="V97" s="16" cm="1">
        <f t="array" ref="V97">INDEX(asset_mu,1,V$3)+INDEX(asset_rets_norm,$A97,V$3)</f>
        <v>4.0147287062383234E-3</v>
      </c>
      <c r="W97" s="16" cm="1">
        <f t="array" ref="W97">INDEX(asset_mu,1,W$3)+INDEX(asset_rets_norm,$A97,W$3)</f>
        <v>1.4071731941196544E-3</v>
      </c>
      <c r="X97" s="16" cm="1">
        <f t="array" ref="X97">INDEX(asset_mu,1,X$3)+INDEX(asset_rets_norm,$A97,X$3)</f>
        <v>2.6772935105639308E-3</v>
      </c>
      <c r="Y97" s="16" cm="1">
        <f t="array" ref="Y97">INDEX(asset_mu,1,Y$3)+INDEX(asset_rets_norm,$A97,Y$3)</f>
        <v>1.0120188861378664E-3</v>
      </c>
      <c r="Z97" s="19">
        <v>92</v>
      </c>
      <c r="AA97" s="16" cm="1">
        <f t="array" ref="AA97">INDEX(fx_mu,1,AA$3)+INDEX(fx_rets_norm,$A97,AA$3)</f>
        <v>0</v>
      </c>
      <c r="AB97" s="16" cm="1">
        <f t="array" ref="AB97">INDEX(fx_mu,1,AB$3)+INDEX(fx_rets_norm,$A97,AB$3)</f>
        <v>-3.4367410908813199E-3</v>
      </c>
      <c r="AC97" s="16" cm="1">
        <f t="array" ref="AC97">INDEX(fx_mu,1,AC$3)+INDEX(fx_rets_norm,$A97,AC$3)</f>
        <v>-3.0064656120971159E-2</v>
      </c>
      <c r="AD97" s="16" cm="1">
        <f t="array" ref="AD97">INDEX(fx_mu,1,AD$3)+INDEX(fx_rets_norm,$A97,AD$3)</f>
        <v>3.2510140757256431E-2</v>
      </c>
      <c r="AE97" s="19">
        <v>92</v>
      </c>
      <c r="AF97" s="18" cm="1">
        <f t="array" ref="AF97">(1+B97)*(1+INDEX(fx_rets,$AE97,INDEX(fx_ix,1,AF$3)))-1</f>
        <v>4.4614820550639145E-3</v>
      </c>
      <c r="AG97" s="18" cm="1">
        <f t="array" ref="AG97">(1+C97)*(1+INDEX(fx_rets,$AE97,INDEX(fx_ix,1,AG$3)))-1</f>
        <v>9.8386044458609323E-3</v>
      </c>
      <c r="AH97" s="18" cm="1">
        <f t="array" ref="AH97">(1+D97)*(1+INDEX(fx_rets,$AE97,INDEX(fx_ix,1,AH$3)))-1</f>
        <v>1.7607279789186858E-2</v>
      </c>
      <c r="AI97" s="18" cm="1">
        <f t="array" ref="AI97">(1+E97)*(1+INDEX(fx_rets,$AE97,INDEX(fx_ix,1,AI$3)))-1</f>
        <v>7.6423403645629051E-3</v>
      </c>
      <c r="AJ97" s="18" cm="1">
        <f t="array" ref="AJ97">(1+F97)*(1+INDEX(fx_rets,$AE97,INDEX(fx_ix,1,AJ$3)))-1</f>
        <v>1.0793994033806431E-2</v>
      </c>
      <c r="AK97" s="18" cm="1">
        <f t="array" ref="AK97">(1+G97)*(1+INDEX(fx_rets,$AE97,INDEX(fx_ix,1,AK$3)))-1</f>
        <v>-1.8573159839889719E-3</v>
      </c>
      <c r="AL97" s="18" cm="1">
        <f t="array" ref="AL97">(1+H97)*(1+INDEX(fx_rets,$AE97,INDEX(fx_ix,1,AL$3)))-1</f>
        <v>4.6022560603908858E-4</v>
      </c>
      <c r="AM97" s="18" cm="1">
        <f t="array" ref="AM97">(1+I97)*(1+INDEX(fx_rets,$AE97,INDEX(fx_ix,1,AM$3)))-1</f>
        <v>5.011425687807991E-3</v>
      </c>
      <c r="AN97" s="18" cm="1">
        <f t="array" ref="AN97">(1+J97)*(1+INDEX(fx_rets,$AE97,INDEX(fx_ix,1,AN$3)))-1</f>
        <v>-2.7054747917081734E-2</v>
      </c>
      <c r="AO97" s="18" cm="1">
        <f t="array" ref="AO97">(1+K97)*(1+INDEX(fx_rets,$AE97,INDEX(fx_ix,1,AO$3)))-1</f>
        <v>-2.2550019287696177E-2</v>
      </c>
      <c r="AP97" s="18" cm="1">
        <f t="array" ref="AP97">(1+L97)*(1+INDEX(fx_rets,$AE97,INDEX(fx_ix,1,AP$3)))-1</f>
        <v>-1.4781824326575377E-2</v>
      </c>
      <c r="AQ97" s="18" cm="1">
        <f t="array" ref="AQ97">(1+M97)*(1+INDEX(fx_rets,$AE97,INDEX(fx_ix,1,AQ$3)))-1</f>
        <v>-2.5978546333938146E-2</v>
      </c>
      <c r="AR97" s="18" cm="1">
        <f t="array" ref="AR97">(1+N97)*(1+INDEX(fx_rets,$AE97,INDEX(fx_ix,1,AR$3)))-1</f>
        <v>-2.1698718576271814E-2</v>
      </c>
      <c r="AS97" s="18" cm="1">
        <f t="array" ref="AS97">(1+O97)*(1+INDEX(fx_rets,$AE97,INDEX(fx_ix,1,AS$3)))-1</f>
        <v>3.3403343362633064E-2</v>
      </c>
      <c r="AT97" s="18" cm="1">
        <f t="array" ref="AT97">(1+P97)*(1+INDEX(fx_rets,$AE97,INDEX(fx_ix,1,AT$3)))-1</f>
        <v>3.4726743883561673E-2</v>
      </c>
      <c r="AU97" s="18" cm="1">
        <f t="array" ref="AU97">(1+Q97)*(1+INDEX(fx_rets,$AE97,INDEX(fx_ix,1,AU$3)))-1</f>
        <v>3.651676757882405E-2</v>
      </c>
      <c r="AV97" s="18" cm="1">
        <f t="array" ref="AV97">(1+R97)*(1+INDEX(fx_rets,$AE97,INDEX(fx_ix,1,AV$3)))-1</f>
        <v>-7.0740719864805124E-2</v>
      </c>
      <c r="AW97" s="18" cm="1">
        <f t="array" ref="AW97">(1+S97)*(1+INDEX(fx_rets,$AE97,INDEX(fx_ix,1,AW$3)))-1</f>
        <v>-7.1088452102936239E-2</v>
      </c>
      <c r="AX97" s="18" cm="1">
        <f t="array" ref="AX97">(1+T97)*(1+INDEX(fx_rets,$AE97,INDEX(fx_ix,1,AX$3)))-1</f>
        <v>-6.2596138312453808E-2</v>
      </c>
      <c r="AY97" s="18" cm="1">
        <f t="array" ref="AY97">(1+U97)*(1+INDEX(fx_rets,$AE97,INDEX(fx_ix,1,AY$3)))-1</f>
        <v>-5.087256613865565E-2</v>
      </c>
      <c r="AZ97" s="18" cm="1">
        <f t="array" ref="AZ97">(1+V97)*(1+INDEX(fx_rets,$AE97,INDEX(fx_ix,1,AZ$3)))-1</f>
        <v>4.014728706238424E-3</v>
      </c>
      <c r="BA97" s="18" cm="1">
        <f t="array" ref="BA97">(1+W97)*(1+INDEX(fx_rets,$AE97,INDEX(fx_ix,1,BA$3)))-1</f>
        <v>-2.0344039866998509E-3</v>
      </c>
      <c r="BB97" s="18" cm="1">
        <f t="array" ref="BB97">(1+X97)*(1+INDEX(fx_rets,$AE97,INDEX(fx_ix,1,BB$3)))-1</f>
        <v>-2.7467854519137358E-2</v>
      </c>
      <c r="BC97" s="18" cm="1">
        <f t="array" ref="BC97">(1+Y97)*(1+INDEX(fx_rets,$AE97,INDEX(fx_ix,1,BC$3)))-1</f>
        <v>3.355506051983137E-2</v>
      </c>
      <c r="BD97" s="19">
        <v>92</v>
      </c>
      <c r="BE97" s="16">
        <f t="shared" si="32"/>
        <v>0</v>
      </c>
      <c r="BF97" s="19">
        <v>92</v>
      </c>
      <c r="BG97" s="18">
        <f t="shared" si="33"/>
        <v>4.4614820550639145E-3</v>
      </c>
      <c r="BH97" s="18">
        <f t="shared" si="34"/>
        <v>9.8386044458609323E-3</v>
      </c>
      <c r="BI97" s="18">
        <f t="shared" si="35"/>
        <v>1.7607279789186858E-2</v>
      </c>
      <c r="BJ97" s="18">
        <f t="shared" si="36"/>
        <v>7.6423403645629051E-3</v>
      </c>
      <c r="BK97" s="18">
        <f t="shared" si="37"/>
        <v>1.0793994033806431E-2</v>
      </c>
      <c r="BL97" s="18">
        <f t="shared" si="38"/>
        <v>-1.8573159839889719E-3</v>
      </c>
      <c r="BM97" s="18">
        <f t="shared" si="39"/>
        <v>4.6022560603908858E-4</v>
      </c>
      <c r="BN97" s="18">
        <f t="shared" si="40"/>
        <v>5.011425687807991E-3</v>
      </c>
      <c r="BO97" s="18">
        <f t="shared" si="41"/>
        <v>-2.7054747917081734E-2</v>
      </c>
      <c r="BP97" s="18">
        <f t="shared" si="42"/>
        <v>-2.2550019287696177E-2</v>
      </c>
      <c r="BQ97" s="18">
        <f t="shared" si="43"/>
        <v>-1.4781824326575377E-2</v>
      </c>
      <c r="BR97" s="18">
        <f t="shared" si="44"/>
        <v>-2.5978546333938146E-2</v>
      </c>
      <c r="BS97" s="18">
        <f t="shared" si="45"/>
        <v>-2.1698718576271814E-2</v>
      </c>
      <c r="BT97" s="18">
        <f t="shared" si="46"/>
        <v>3.3403343362633064E-2</v>
      </c>
      <c r="BU97" s="18">
        <f t="shared" si="47"/>
        <v>3.4726743883561673E-2</v>
      </c>
      <c r="BV97" s="18">
        <f t="shared" si="48"/>
        <v>3.651676757882405E-2</v>
      </c>
      <c r="BW97" s="18">
        <f t="shared" si="49"/>
        <v>-7.0740719864805124E-2</v>
      </c>
      <c r="BX97" s="18">
        <f t="shared" si="50"/>
        <v>-7.1088452102936239E-2</v>
      </c>
      <c r="BY97" s="18">
        <f t="shared" si="51"/>
        <v>-6.2596138312453808E-2</v>
      </c>
      <c r="BZ97" s="18">
        <f t="shared" si="52"/>
        <v>-5.087256613865565E-2</v>
      </c>
      <c r="CA97" s="18">
        <f t="shared" si="53"/>
        <v>4.014728706238424E-3</v>
      </c>
      <c r="CB97" s="18">
        <f t="shared" si="54"/>
        <v>-2.0344039866998509E-3</v>
      </c>
      <c r="CC97" s="18">
        <f t="shared" si="55"/>
        <v>-2.7467854519137358E-2</v>
      </c>
      <c r="CD97" s="18">
        <f t="shared" si="56"/>
        <v>3.355506051983137E-2</v>
      </c>
      <c r="CE97" s="19">
        <v>92</v>
      </c>
      <c r="CF97" s="18">
        <f t="shared" si="59"/>
        <v>9.8386044458609323E-3</v>
      </c>
      <c r="CG97" s="18">
        <f t="shared" si="59"/>
        <v>9.8386044458609323E-3</v>
      </c>
      <c r="CH97" s="18">
        <f t="shared" si="59"/>
        <v>9.8386044458609323E-3</v>
      </c>
      <c r="CI97" s="18">
        <f t="shared" si="59"/>
        <v>0</v>
      </c>
      <c r="CJ97" s="18">
        <f t="shared" si="59"/>
        <v>0</v>
      </c>
      <c r="CK97" s="24">
        <f t="shared" si="59"/>
        <v>9.8386044458609323E-3</v>
      </c>
      <c r="CL97" s="24">
        <f t="shared" si="59"/>
        <v>0</v>
      </c>
    </row>
    <row r="98" spans="1:90" x14ac:dyDescent="0.2">
      <c r="A98" s="19">
        <v>93</v>
      </c>
      <c r="B98" s="16" cm="1">
        <f t="array" ref="B98">INDEX(asset_mu,1,B$3)+INDEX(asset_rets_norm,$A98,B$3)</f>
        <v>5.0505268796560308E-3</v>
      </c>
      <c r="C98" s="16" cm="1">
        <f t="array" ref="C98">INDEX(asset_mu,1,C$3)+INDEX(asset_rets_norm,$A98,C$3)</f>
        <v>7.933047334018891E-3</v>
      </c>
      <c r="D98" s="16" cm="1">
        <f t="array" ref="D98">INDEX(asset_mu,1,D$3)+INDEX(asset_rets_norm,$A98,D$3)</f>
        <v>1.166877496555299E-2</v>
      </c>
      <c r="E98" s="16" cm="1">
        <f t="array" ref="E98">INDEX(asset_mu,1,E$3)+INDEX(asset_rets_norm,$A98,E$3)</f>
        <v>9.1326025098146871E-3</v>
      </c>
      <c r="F98" s="16" cm="1">
        <f t="array" ref="F98">INDEX(asset_mu,1,F$3)+INDEX(asset_rets_norm,$A98,F$3)</f>
        <v>1.5605430027629779E-2</v>
      </c>
      <c r="G98" s="16" cm="1">
        <f t="array" ref="G98">INDEX(asset_mu,1,G$3)+INDEX(asset_rets_norm,$A98,G$3)</f>
        <v>1.8688848760753081E-3</v>
      </c>
      <c r="H98" s="16" cm="1">
        <f t="array" ref="H98">INDEX(asset_mu,1,H$3)+INDEX(asset_rets_norm,$A98,H$3)</f>
        <v>3.7140525862513689E-3</v>
      </c>
      <c r="I98" s="16" cm="1">
        <f t="array" ref="I98">INDEX(asset_mu,1,I$3)+INDEX(asset_rets_norm,$A98,I$3)</f>
        <v>5.9554003341545803E-3</v>
      </c>
      <c r="J98" s="16" cm="1">
        <f t="array" ref="J98">INDEX(asset_mu,1,J$3)+INDEX(asset_rets_norm,$A98,J$3)</f>
        <v>2.9463295337237559E-3</v>
      </c>
      <c r="K98" s="16" cm="1">
        <f t="array" ref="K98">INDEX(asset_mu,1,K$3)+INDEX(asset_rets_norm,$A98,K$3)</f>
        <v>4.8079352643609899E-3</v>
      </c>
      <c r="L98" s="16" cm="1">
        <f t="array" ref="L98">INDEX(asset_mu,1,L$3)+INDEX(asset_rets_norm,$A98,L$3)</f>
        <v>6.7872336518267507E-3</v>
      </c>
      <c r="M98" s="16" cm="1">
        <f t="array" ref="M98">INDEX(asset_mu,1,M$3)+INDEX(asset_rets_norm,$A98,M$3)</f>
        <v>9.0037201252238137E-3</v>
      </c>
      <c r="N98" s="16" cm="1">
        <f t="array" ref="N98">INDEX(asset_mu,1,N$3)+INDEX(asset_rets_norm,$A98,N$3)</f>
        <v>1.2845249072954595E-2</v>
      </c>
      <c r="O98" s="16" cm="1">
        <f t="array" ref="O98">INDEX(asset_mu,1,O$3)+INDEX(asset_rets_norm,$A98,O$3)</f>
        <v>1.1655106030573836E-3</v>
      </c>
      <c r="P98" s="16" cm="1">
        <f t="array" ref="P98">INDEX(asset_mu,1,P$3)+INDEX(asset_rets_norm,$A98,P$3)</f>
        <v>2.5945641502423279E-3</v>
      </c>
      <c r="Q98" s="16" cm="1">
        <f t="array" ref="Q98">INDEX(asset_mu,1,Q$3)+INDEX(asset_rets_norm,$A98,Q$3)</f>
        <v>4.7429379177096999E-3</v>
      </c>
      <c r="R98" s="16" cm="1">
        <f t="array" ref="R98">INDEX(asset_mu,1,R$3)+INDEX(asset_rets_norm,$A98,R$3)</f>
        <v>6.3486794421300771E-2</v>
      </c>
      <c r="S98" s="16" cm="1">
        <f t="array" ref="S98">INDEX(asset_mu,1,S$3)+INDEX(asset_rets_norm,$A98,S$3)</f>
        <v>5.7661086750220858E-2</v>
      </c>
      <c r="T98" s="16" cm="1">
        <f t="array" ref="T98">INDEX(asset_mu,1,T$3)+INDEX(asset_rets_norm,$A98,T$3)</f>
        <v>3.7890063873847912E-2</v>
      </c>
      <c r="U98" s="16" cm="1">
        <f t="array" ref="U98">INDEX(asset_mu,1,U$3)+INDEX(asset_rets_norm,$A98,U$3)</f>
        <v>2.646167699205039E-2</v>
      </c>
      <c r="V98" s="16" cm="1">
        <f t="array" ref="V98">INDEX(asset_mu,1,V$3)+INDEX(asset_rets_norm,$A98,V$3)</f>
        <v>4.0194787062383238E-3</v>
      </c>
      <c r="W98" s="16" cm="1">
        <f t="array" ref="W98">INDEX(asset_mu,1,W$3)+INDEX(asset_rets_norm,$A98,W$3)</f>
        <v>1.3942565274529877E-3</v>
      </c>
      <c r="X98" s="16" cm="1">
        <f t="array" ref="X98">INDEX(asset_mu,1,X$3)+INDEX(asset_rets_norm,$A98,X$3)</f>
        <v>2.7059601772305977E-3</v>
      </c>
      <c r="Y98" s="16" cm="1">
        <f t="array" ref="Y98">INDEX(asset_mu,1,Y$3)+INDEX(asset_rets_norm,$A98,Y$3)</f>
        <v>9.0443555280453314E-4</v>
      </c>
      <c r="Z98" s="19">
        <v>93</v>
      </c>
      <c r="AA98" s="16" cm="1">
        <f t="array" ref="AA98">INDEX(fx_mu,1,AA$3)+INDEX(fx_rets_norm,$A98,AA$3)</f>
        <v>0</v>
      </c>
      <c r="AB98" s="16" cm="1">
        <f t="array" ref="AB98">INDEX(fx_mu,1,AB$3)+INDEX(fx_rets_norm,$A98,AB$3)</f>
        <v>1.9005509647638034E-2</v>
      </c>
      <c r="AC98" s="16" cm="1">
        <f t="array" ref="AC98">INDEX(fx_mu,1,AC$3)+INDEX(fx_rets_norm,$A98,AC$3)</f>
        <v>5.8390149651153384E-3</v>
      </c>
      <c r="AD98" s="16" cm="1">
        <f t="array" ref="AD98">INDEX(fx_mu,1,AD$3)+INDEX(fx_rets_norm,$A98,AD$3)</f>
        <v>7.6860118974105681E-3</v>
      </c>
      <c r="AE98" s="19">
        <v>93</v>
      </c>
      <c r="AF98" s="18" cm="1">
        <f t="array" ref="AF98">(1+B98)*(1+INDEX(fx_rets,$AE98,INDEX(fx_ix,1,AF$3)))-1</f>
        <v>5.0505268796561253E-3</v>
      </c>
      <c r="AG98" s="18" cm="1">
        <f t="array" ref="AG98">(1+C98)*(1+INDEX(fx_rets,$AE98,INDEX(fx_ix,1,AG$3)))-1</f>
        <v>7.9330473340188945E-3</v>
      </c>
      <c r="AH98" s="18" cm="1">
        <f t="array" ref="AH98">(1+D98)*(1+INDEX(fx_rets,$AE98,INDEX(fx_ix,1,AH$3)))-1</f>
        <v>1.1668774965553075E-2</v>
      </c>
      <c r="AI98" s="18" cm="1">
        <f t="array" ref="AI98">(1+E98)*(1+INDEX(fx_rets,$AE98,INDEX(fx_ix,1,AI$3)))-1</f>
        <v>9.1326025098146246E-3</v>
      </c>
      <c r="AJ98" s="18" cm="1">
        <f t="array" ref="AJ98">(1+F98)*(1+INDEX(fx_rets,$AE98,INDEX(fx_ix,1,AJ$3)))-1</f>
        <v>1.5605430027629819E-2</v>
      </c>
      <c r="AK98" s="18" cm="1">
        <f t="array" ref="AK98">(1+G98)*(1+INDEX(fx_rets,$AE98,INDEX(fx_ix,1,AK$3)))-1</f>
        <v>2.0909913633255783E-2</v>
      </c>
      <c r="AL98" s="18" cm="1">
        <f t="array" ref="AL98">(1+H98)*(1+INDEX(fx_rets,$AE98,INDEX(fx_ix,1,AL$3)))-1</f>
        <v>2.279014969614912E-2</v>
      </c>
      <c r="AM98" s="18" cm="1">
        <f t="array" ref="AM98">(1+I98)*(1+INDEX(fx_rets,$AE98,INDEX(fx_ix,1,AM$3)))-1</f>
        <v>2.5074095400299035E-2</v>
      </c>
      <c r="AN98" s="18" cm="1">
        <f t="array" ref="AN98">(1+J98)*(1+INDEX(fx_rets,$AE98,INDEX(fx_ix,1,AN$3)))-1</f>
        <v>8.8025481610787271E-3</v>
      </c>
      <c r="AO98" s="18" cm="1">
        <f t="array" ref="AO98">(1+K98)*(1+INDEX(fx_rets,$AE98,INDEX(fx_ix,1,AO$3)))-1</f>
        <v>1.0675023835436281E-2</v>
      </c>
      <c r="AP98" s="18" cm="1">
        <f t="array" ref="AP98">(1+L98)*(1+INDEX(fx_rets,$AE98,INDEX(fx_ix,1,AP$3)))-1</f>
        <v>1.2665879375806766E-2</v>
      </c>
      <c r="AQ98" s="18" cm="1">
        <f t="array" ref="AQ98">(1+M98)*(1+INDEX(fx_rets,$AE98,INDEX(fx_ix,1,AQ$3)))-1</f>
        <v>1.4895307946891867E-2</v>
      </c>
      <c r="AR98" s="18" cm="1">
        <f t="array" ref="AR98">(1+N98)*(1+INDEX(fx_rets,$AE98,INDEX(fx_ix,1,AR$3)))-1</f>
        <v>1.8759267639637534E-2</v>
      </c>
      <c r="AS98" s="18" cm="1">
        <f t="array" ref="AS98">(1+O98)*(1+INDEX(fx_rets,$AE98,INDEX(fx_ix,1,AS$3)))-1</f>
        <v>8.8604806288294924E-3</v>
      </c>
      <c r="AT98" s="18" cm="1">
        <f t="array" ref="AT98">(1+P98)*(1+INDEX(fx_rets,$AE98,INDEX(fx_ix,1,AT$3)))-1</f>
        <v>1.0300517898580219E-2</v>
      </c>
      <c r="AU98" s="18" cm="1">
        <f t="array" ref="AU98">(1+Q98)*(1+INDEX(fx_rets,$AE98,INDEX(fx_ix,1,AU$3)))-1</f>
        <v>1.2465404092384391E-2</v>
      </c>
      <c r="AV98" s="18" cm="1">
        <f t="array" ref="AV98">(1+R98)*(1+INDEX(fx_rets,$AE98,INDEX(fx_ix,1,AV$3)))-1</f>
        <v>6.3486794421300674E-2</v>
      </c>
      <c r="AW98" s="18" cm="1">
        <f t="array" ref="AW98">(1+S98)*(1+INDEX(fx_rets,$AE98,INDEX(fx_ix,1,AW$3)))-1</f>
        <v>7.776247473838338E-2</v>
      </c>
      <c r="AX98" s="18" cm="1">
        <f t="array" ref="AX98">(1+T98)*(1+INDEX(fx_rets,$AE98,INDEX(fx_ix,1,AX$3)))-1</f>
        <v>4.3950319488951894E-2</v>
      </c>
      <c r="AY98" s="18" cm="1">
        <f t="array" ref="AY98">(1+U98)*(1+INDEX(fx_rets,$AE98,INDEX(fx_ix,1,AY$3)))-1</f>
        <v>3.4351073653647202E-2</v>
      </c>
      <c r="AZ98" s="18" cm="1">
        <f t="array" ref="AZ98">(1+V98)*(1+INDEX(fx_rets,$AE98,INDEX(fx_ix,1,AZ$3)))-1</f>
        <v>4.0194787062384219E-3</v>
      </c>
      <c r="BA98" s="18" cm="1">
        <f t="array" ref="BA98">(1+W98)*(1+INDEX(fx_rets,$AE98,INDEX(fx_ix,1,BA$3)))-1</f>
        <v>2.0426264730974752E-2</v>
      </c>
      <c r="BB98" s="18" cm="1">
        <f t="array" ref="BB98">(1+X98)*(1+INDEX(fx_rets,$AE98,INDEX(fx_ix,1,BB$3)))-1</f>
        <v>8.5607752843157581E-3</v>
      </c>
      <c r="BC98" s="18" cm="1">
        <f t="array" ref="BC98">(1+Y98)*(1+INDEX(fx_rets,$AE98,INDEX(fx_ix,1,BC$3)))-1</f>
        <v>8.5973989526342276E-3</v>
      </c>
      <c r="BD98" s="19">
        <v>93</v>
      </c>
      <c r="BE98" s="16">
        <f t="shared" si="32"/>
        <v>0</v>
      </c>
      <c r="BF98" s="19">
        <v>93</v>
      </c>
      <c r="BG98" s="18">
        <f t="shared" si="33"/>
        <v>5.0505268796561253E-3</v>
      </c>
      <c r="BH98" s="18">
        <f t="shared" si="34"/>
        <v>7.9330473340188945E-3</v>
      </c>
      <c r="BI98" s="18">
        <f t="shared" si="35"/>
        <v>1.1668774965553075E-2</v>
      </c>
      <c r="BJ98" s="18">
        <f t="shared" si="36"/>
        <v>9.1326025098146246E-3</v>
      </c>
      <c r="BK98" s="18">
        <f t="shared" si="37"/>
        <v>1.5605430027629819E-2</v>
      </c>
      <c r="BL98" s="18">
        <f t="shared" si="38"/>
        <v>2.0909913633255783E-2</v>
      </c>
      <c r="BM98" s="18">
        <f t="shared" si="39"/>
        <v>2.279014969614912E-2</v>
      </c>
      <c r="BN98" s="18">
        <f t="shared" si="40"/>
        <v>2.5074095400299035E-2</v>
      </c>
      <c r="BO98" s="18">
        <f t="shared" si="41"/>
        <v>8.8025481610787271E-3</v>
      </c>
      <c r="BP98" s="18">
        <f t="shared" si="42"/>
        <v>1.0675023835436281E-2</v>
      </c>
      <c r="BQ98" s="18">
        <f t="shared" si="43"/>
        <v>1.2665879375806766E-2</v>
      </c>
      <c r="BR98" s="18">
        <f t="shared" si="44"/>
        <v>1.4895307946891867E-2</v>
      </c>
      <c r="BS98" s="18">
        <f t="shared" si="45"/>
        <v>1.8759267639637534E-2</v>
      </c>
      <c r="BT98" s="18">
        <f t="shared" si="46"/>
        <v>8.8604806288294924E-3</v>
      </c>
      <c r="BU98" s="18">
        <f t="shared" si="47"/>
        <v>1.0300517898580219E-2</v>
      </c>
      <c r="BV98" s="18">
        <f t="shared" si="48"/>
        <v>1.2465404092384391E-2</v>
      </c>
      <c r="BW98" s="18">
        <f t="shared" si="49"/>
        <v>6.3486794421300674E-2</v>
      </c>
      <c r="BX98" s="18">
        <f t="shared" si="50"/>
        <v>7.776247473838338E-2</v>
      </c>
      <c r="BY98" s="18">
        <f t="shared" si="51"/>
        <v>4.3950319488951894E-2</v>
      </c>
      <c r="BZ98" s="18">
        <f t="shared" si="52"/>
        <v>3.4351073653647202E-2</v>
      </c>
      <c r="CA98" s="18">
        <f t="shared" si="53"/>
        <v>4.0194787062384219E-3</v>
      </c>
      <c r="CB98" s="18">
        <f t="shared" si="54"/>
        <v>2.0426264730974752E-2</v>
      </c>
      <c r="CC98" s="18">
        <f t="shared" si="55"/>
        <v>8.5607752843157581E-3</v>
      </c>
      <c r="CD98" s="18">
        <f t="shared" si="56"/>
        <v>8.5973989526342276E-3</v>
      </c>
      <c r="CE98" s="19">
        <v>93</v>
      </c>
      <c r="CF98" s="18">
        <f t="shared" si="59"/>
        <v>7.9330473340188945E-3</v>
      </c>
      <c r="CG98" s="18">
        <f t="shared" si="59"/>
        <v>7.9330473340188945E-3</v>
      </c>
      <c r="CH98" s="18">
        <f t="shared" si="59"/>
        <v>7.9330473340188945E-3</v>
      </c>
      <c r="CI98" s="18">
        <f t="shared" si="59"/>
        <v>0</v>
      </c>
      <c r="CJ98" s="18">
        <f t="shared" si="59"/>
        <v>0</v>
      </c>
      <c r="CK98" s="24">
        <f t="shared" si="59"/>
        <v>7.9330473340188945E-3</v>
      </c>
      <c r="CL98" s="24">
        <f t="shared" si="59"/>
        <v>0</v>
      </c>
    </row>
    <row r="99" spans="1:90" x14ac:dyDescent="0.2">
      <c r="A99" s="19">
        <v>94</v>
      </c>
      <c r="B99" s="16" cm="1">
        <f t="array" ref="B99">INDEX(asset_mu,1,B$3)+INDEX(asset_rets_norm,$A99,B$3)</f>
        <v>3.3457651446650192E-3</v>
      </c>
      <c r="C99" s="16" cm="1">
        <f t="array" ref="C99">INDEX(asset_mu,1,C$3)+INDEX(asset_rets_norm,$A99,C$3)</f>
        <v>1.5622984441722122E-3</v>
      </c>
      <c r="D99" s="16" cm="1">
        <f t="array" ref="D99">INDEX(asset_mu,1,D$3)+INDEX(asset_rets_norm,$A99,D$3)</f>
        <v>2.5975228337551774E-4</v>
      </c>
      <c r="E99" s="16" cm="1">
        <f t="array" ref="E99">INDEX(asset_mu,1,E$3)+INDEX(asset_rets_norm,$A99,E$3)</f>
        <v>3.2628932168943872E-3</v>
      </c>
      <c r="F99" s="16" cm="1">
        <f t="array" ref="F99">INDEX(asset_mu,1,F$3)+INDEX(asset_rets_norm,$A99,F$3)</f>
        <v>3.6064196812512655E-3</v>
      </c>
      <c r="G99" s="16" cm="1">
        <f t="array" ref="G99">INDEX(asset_mu,1,G$3)+INDEX(asset_rets_norm,$A99,G$3)</f>
        <v>1.5278384780349737E-3</v>
      </c>
      <c r="H99" s="16" cm="1">
        <f t="array" ref="H99">INDEX(asset_mu,1,H$3)+INDEX(asset_rets_norm,$A99,H$3)</f>
        <v>2.9351355655874638E-3</v>
      </c>
      <c r="I99" s="16" cm="1">
        <f t="array" ref="I99">INDEX(asset_mu,1,I$3)+INDEX(asset_rets_norm,$A99,I$3)</f>
        <v>5.5402586635912455E-3</v>
      </c>
      <c r="J99" s="16" cm="1">
        <f t="array" ref="J99">INDEX(asset_mu,1,J$3)+INDEX(asset_rets_norm,$A99,J$3)</f>
        <v>3.4233209092227033E-3</v>
      </c>
      <c r="K99" s="16" cm="1">
        <f t="array" ref="K99">INDEX(asset_mu,1,K$3)+INDEX(asset_rets_norm,$A99,K$3)</f>
        <v>8.2578392468043715E-3</v>
      </c>
      <c r="L99" s="16" cm="1">
        <f t="array" ref="L99">INDEX(asset_mu,1,L$3)+INDEX(asset_rets_norm,$A99,L$3)</f>
        <v>1.5335119026997567E-2</v>
      </c>
      <c r="M99" s="16" cm="1">
        <f t="array" ref="M99">INDEX(asset_mu,1,M$3)+INDEX(asset_rets_norm,$A99,M$3)</f>
        <v>9.8416529080423316E-3</v>
      </c>
      <c r="N99" s="16" cm="1">
        <f t="array" ref="N99">INDEX(asset_mu,1,N$3)+INDEX(asset_rets_norm,$A99,N$3)</f>
        <v>1.6742032547714898E-2</v>
      </c>
      <c r="O99" s="16" cm="1">
        <f t="array" ref="O99">INDEX(asset_mu,1,O$3)+INDEX(asset_rets_norm,$A99,O$3)</f>
        <v>8.6502748489116648E-4</v>
      </c>
      <c r="P99" s="16" cm="1">
        <f t="array" ref="P99">INDEX(asset_mu,1,P$3)+INDEX(asset_rets_norm,$A99,P$3)</f>
        <v>1.4780346629938311E-3</v>
      </c>
      <c r="Q99" s="16" cm="1">
        <f t="array" ref="Q99">INDEX(asset_mu,1,Q$3)+INDEX(asset_rets_norm,$A99,Q$3)</f>
        <v>2.327836609764611E-3</v>
      </c>
      <c r="R99" s="16" cm="1">
        <f t="array" ref="R99">INDEX(asset_mu,1,R$3)+INDEX(asset_rets_norm,$A99,R$3)</f>
        <v>7.4768763552209728E-3</v>
      </c>
      <c r="S99" s="16" cm="1">
        <f t="array" ref="S99">INDEX(asset_mu,1,S$3)+INDEX(asset_rets_norm,$A99,S$3)</f>
        <v>-3.2210092326693252E-3</v>
      </c>
      <c r="T99" s="16" cm="1">
        <f t="array" ref="T99">INDEX(asset_mu,1,T$3)+INDEX(asset_rets_norm,$A99,T$3)</f>
        <v>2.2740392146414823E-2</v>
      </c>
      <c r="U99" s="16" cm="1">
        <f t="array" ref="U99">INDEX(asset_mu,1,U$3)+INDEX(asset_rets_norm,$A99,U$3)</f>
        <v>5.2537221194840621E-3</v>
      </c>
      <c r="V99" s="16" cm="1">
        <f t="array" ref="V99">INDEX(asset_mu,1,V$3)+INDEX(asset_rets_norm,$A99,V$3)</f>
        <v>3.9713953729049898E-3</v>
      </c>
      <c r="W99" s="16" cm="1">
        <f t="array" ref="W99">INDEX(asset_mu,1,W$3)+INDEX(asset_rets_norm,$A99,W$3)</f>
        <v>1.3002565274529878E-3</v>
      </c>
      <c r="X99" s="16" cm="1">
        <f t="array" ref="X99">INDEX(asset_mu,1,X$3)+INDEX(asset_rets_norm,$A99,X$3)</f>
        <v>2.551293510563931E-3</v>
      </c>
      <c r="Y99" s="16" cm="1">
        <f t="array" ref="Y99">INDEX(asset_mu,1,Y$3)+INDEX(asset_rets_norm,$A99,Y$3)</f>
        <v>8.6360221947119978E-4</v>
      </c>
      <c r="Z99" s="19">
        <v>94</v>
      </c>
      <c r="AA99" s="16" cm="1">
        <f t="array" ref="AA99">INDEX(fx_mu,1,AA$3)+INDEX(fx_rets_norm,$A99,AA$3)</f>
        <v>0</v>
      </c>
      <c r="AB99" s="16" cm="1">
        <f t="array" ref="AB99">INDEX(fx_mu,1,AB$3)+INDEX(fx_rets_norm,$A99,AB$3)</f>
        <v>-2.5334638175067755E-2</v>
      </c>
      <c r="AC99" s="16" cm="1">
        <f t="array" ref="AC99">INDEX(fx_mu,1,AC$3)+INDEX(fx_rets_norm,$A99,AC$3)</f>
        <v>-4.192052573059564E-2</v>
      </c>
      <c r="AD99" s="16" cm="1">
        <f t="array" ref="AD99">INDEX(fx_mu,1,AD$3)+INDEX(fx_rets_norm,$A99,AD$3)</f>
        <v>-4.9430941749700899E-3</v>
      </c>
      <c r="AE99" s="19">
        <v>94</v>
      </c>
      <c r="AF99" s="18" cm="1">
        <f t="array" ref="AF99">(1+B99)*(1+INDEX(fx_rets,$AE99,INDEX(fx_ix,1,AF$3)))-1</f>
        <v>3.3457651446651138E-3</v>
      </c>
      <c r="AG99" s="18" cm="1">
        <f t="array" ref="AG99">(1+C99)*(1+INDEX(fx_rets,$AE99,INDEX(fx_ix,1,AG$3)))-1</f>
        <v>1.5622984441721055E-3</v>
      </c>
      <c r="AH99" s="18" cm="1">
        <f t="array" ref="AH99">(1+D99)*(1+INDEX(fx_rets,$AE99,INDEX(fx_ix,1,AH$3)))-1</f>
        <v>2.5975228337560274E-4</v>
      </c>
      <c r="AI99" s="18" cm="1">
        <f t="array" ref="AI99">(1+E99)*(1+INDEX(fx_rets,$AE99,INDEX(fx_ix,1,AI$3)))-1</f>
        <v>3.2628932168943248E-3</v>
      </c>
      <c r="AJ99" s="18" cm="1">
        <f t="array" ref="AJ99">(1+F99)*(1+INDEX(fx_rets,$AE99,INDEX(fx_ix,1,AJ$3)))-1</f>
        <v>3.606419681251305E-3</v>
      </c>
      <c r="AK99" s="18" cm="1">
        <f t="array" ref="AK99">(1+G99)*(1+INDEX(fx_rets,$AE99,INDEX(fx_ix,1,AK$3)))-1</f>
        <v>-2.3845506932063665E-2</v>
      </c>
      <c r="AL99" s="18" cm="1">
        <f t="array" ref="AL99">(1+H99)*(1+INDEX(fx_rets,$AE99,INDEX(fx_ix,1,AL$3)))-1</f>
        <v>-2.2473863207029154E-2</v>
      </c>
      <c r="AM99" s="18" cm="1">
        <f t="array" ref="AM99">(1+I99)*(1+INDEX(fx_rets,$AE99,INDEX(fx_ix,1,AM$3)))-1</f>
        <v>-1.9934739960114856E-2</v>
      </c>
      <c r="AN99" s="18" cm="1">
        <f t="array" ref="AN99">(1+J99)*(1+INDEX(fx_rets,$AE99,INDEX(fx_ix,1,AN$3)))-1</f>
        <v>-3.864071223363208E-2</v>
      </c>
      <c r="AO99" s="18" cm="1">
        <f t="array" ref="AO99">(1+K99)*(1+INDEX(fx_rets,$AE99,INDEX(fx_ix,1,AO$3)))-1</f>
        <v>-3.4008859446415962E-2</v>
      </c>
      <c r="AP99" s="18" cm="1">
        <f t="array" ref="AP99">(1+L99)*(1+INDEX(fx_rets,$AE99,INDEX(fx_ix,1,AP$3)))-1</f>
        <v>-2.722826295535119E-2</v>
      </c>
      <c r="AQ99" s="18" cm="1">
        <f t="array" ref="AQ99">(1+M99)*(1+INDEX(fx_rets,$AE99,INDEX(fx_ix,1,AQ$3)))-1</f>
        <v>-3.249144008651661E-2</v>
      </c>
      <c r="AR99" s="18" cm="1">
        <f t="array" ref="AR99">(1+N99)*(1+INDEX(fx_rets,$AE99,INDEX(fx_ix,1,AR$3)))-1</f>
        <v>-2.5880327989079688E-2</v>
      </c>
      <c r="AS99" s="18" cm="1">
        <f t="array" ref="AS99">(1+O99)*(1+INDEX(fx_rets,$AE99,INDEX(fx_ix,1,AS$3)))-1</f>
        <v>-4.0823426024007015E-3</v>
      </c>
      <c r="AT99" s="18" cm="1">
        <f t="array" ref="AT99">(1+P99)*(1+INDEX(fx_rets,$AE99,INDEX(fx_ix,1,AT$3)))-1</f>
        <v>-3.4723655765092065E-3</v>
      </c>
      <c r="AU99" s="18" cm="1">
        <f t="array" ref="AU99">(1+Q99)*(1+INDEX(fx_rets,$AE99,INDEX(fx_ix,1,AU$3)))-1</f>
        <v>-2.6267642807915603E-3</v>
      </c>
      <c r="AV99" s="18" cm="1">
        <f t="array" ref="AV99">(1+R99)*(1+INDEX(fx_rets,$AE99,INDEX(fx_ix,1,AV$3)))-1</f>
        <v>7.4768763552208739E-3</v>
      </c>
      <c r="AW99" s="18" cm="1">
        <f t="array" ref="AW99">(1+S99)*(1+INDEX(fx_rets,$AE99,INDEX(fx_ix,1,AW$3)))-1</f>
        <v>-2.8474044304268809E-2</v>
      </c>
      <c r="AX99" s="18" cm="1">
        <f t="array" ref="AX99">(1+T99)*(1+INDEX(fx_rets,$AE99,INDEX(fx_ix,1,AX$3)))-1</f>
        <v>-2.0133422778278454E-2</v>
      </c>
      <c r="AY99" s="18" cm="1">
        <f t="array" ref="AY99">(1+U99)*(1+INDEX(fx_rets,$AE99,INDEX(fx_ix,1,AY$3)))-1</f>
        <v>2.8465830130830483E-4</v>
      </c>
      <c r="AZ99" s="18" cm="1">
        <f t="array" ref="AZ99">(1+V99)*(1+INDEX(fx_rets,$AE99,INDEX(fx_ix,1,AZ$3)))-1</f>
        <v>3.9713953729050289E-3</v>
      </c>
      <c r="BA99" s="18" cm="1">
        <f t="array" ref="BA99">(1+W99)*(1+INDEX(fx_rets,$AE99,INDEX(fx_ix,1,BA$3)))-1</f>
        <v>-2.4067323176272581E-2</v>
      </c>
      <c r="BB99" s="18" cm="1">
        <f t="array" ref="BB99">(1+X99)*(1+INDEX(fx_rets,$AE99,INDEX(fx_ix,1,BB$3)))-1</f>
        <v>-3.9476183785287722E-2</v>
      </c>
      <c r="BC99" s="18" cm="1">
        <f t="array" ref="BC99">(1+Y99)*(1+INDEX(fx_rets,$AE99,INDEX(fx_ix,1,BC$3)))-1</f>
        <v>-4.0837608225994249E-3</v>
      </c>
      <c r="BD99" s="19">
        <v>94</v>
      </c>
      <c r="BE99" s="16">
        <f t="shared" si="32"/>
        <v>0</v>
      </c>
      <c r="BF99" s="19">
        <v>94</v>
      </c>
      <c r="BG99" s="18">
        <f t="shared" si="33"/>
        <v>3.3457651446651138E-3</v>
      </c>
      <c r="BH99" s="18">
        <f t="shared" si="34"/>
        <v>1.5622984441721055E-3</v>
      </c>
      <c r="BI99" s="18">
        <f t="shared" si="35"/>
        <v>2.5975228337560274E-4</v>
      </c>
      <c r="BJ99" s="18">
        <f t="shared" si="36"/>
        <v>3.2628932168943248E-3</v>
      </c>
      <c r="BK99" s="18">
        <f t="shared" si="37"/>
        <v>3.606419681251305E-3</v>
      </c>
      <c r="BL99" s="18">
        <f t="shared" si="38"/>
        <v>-2.3845506932063665E-2</v>
      </c>
      <c r="BM99" s="18">
        <f t="shared" si="39"/>
        <v>-2.2473863207029154E-2</v>
      </c>
      <c r="BN99" s="18">
        <f t="shared" si="40"/>
        <v>-1.9934739960114856E-2</v>
      </c>
      <c r="BO99" s="18">
        <f t="shared" si="41"/>
        <v>-3.864071223363208E-2</v>
      </c>
      <c r="BP99" s="18">
        <f t="shared" si="42"/>
        <v>-3.4008859446415962E-2</v>
      </c>
      <c r="BQ99" s="18">
        <f t="shared" si="43"/>
        <v>-2.722826295535119E-2</v>
      </c>
      <c r="BR99" s="18">
        <f t="shared" si="44"/>
        <v>-3.249144008651661E-2</v>
      </c>
      <c r="BS99" s="18">
        <f t="shared" si="45"/>
        <v>-2.5880327989079688E-2</v>
      </c>
      <c r="BT99" s="18">
        <f t="shared" si="46"/>
        <v>-4.0823426024007015E-3</v>
      </c>
      <c r="BU99" s="18">
        <f t="shared" si="47"/>
        <v>-3.4723655765092065E-3</v>
      </c>
      <c r="BV99" s="18">
        <f t="shared" si="48"/>
        <v>-2.6267642807915603E-3</v>
      </c>
      <c r="BW99" s="18">
        <f t="shared" si="49"/>
        <v>7.4768763552208739E-3</v>
      </c>
      <c r="BX99" s="18">
        <f t="shared" si="50"/>
        <v>-2.8474044304268809E-2</v>
      </c>
      <c r="BY99" s="18">
        <f t="shared" si="51"/>
        <v>-2.0133422778278454E-2</v>
      </c>
      <c r="BZ99" s="18">
        <f t="shared" si="52"/>
        <v>2.8465830130830483E-4</v>
      </c>
      <c r="CA99" s="18">
        <f t="shared" si="53"/>
        <v>3.9713953729050289E-3</v>
      </c>
      <c r="CB99" s="18">
        <f t="shared" si="54"/>
        <v>-2.4067323176272581E-2</v>
      </c>
      <c r="CC99" s="18">
        <f t="shared" si="55"/>
        <v>-3.9476183785287722E-2</v>
      </c>
      <c r="CD99" s="18">
        <f t="shared" si="56"/>
        <v>-4.0837608225994249E-3</v>
      </c>
      <c r="CE99" s="19">
        <v>94</v>
      </c>
      <c r="CF99" s="18">
        <f t="shared" si="59"/>
        <v>1.5622984441721055E-3</v>
      </c>
      <c r="CG99" s="18">
        <f t="shared" si="59"/>
        <v>1.5622984441721055E-3</v>
      </c>
      <c r="CH99" s="18">
        <f t="shared" si="59"/>
        <v>1.5622984441721055E-3</v>
      </c>
      <c r="CI99" s="18">
        <f t="shared" si="59"/>
        <v>0</v>
      </c>
      <c r="CJ99" s="18">
        <f t="shared" si="59"/>
        <v>0</v>
      </c>
      <c r="CK99" s="24">
        <f t="shared" si="59"/>
        <v>1.5622984441721055E-3</v>
      </c>
      <c r="CL99" s="24">
        <f t="shared" si="59"/>
        <v>0</v>
      </c>
    </row>
    <row r="100" spans="1:90" x14ac:dyDescent="0.2">
      <c r="A100" s="19">
        <v>95</v>
      </c>
      <c r="B100" s="16" cm="1">
        <f t="array" ref="B100">INDEX(asset_mu,1,B$3)+INDEX(asset_rets_norm,$A100,B$3)</f>
        <v>4.8973698232984862E-3</v>
      </c>
      <c r="C100" s="16" cm="1">
        <f t="array" ref="C100">INDEX(asset_mu,1,C$3)+INDEX(asset_rets_norm,$A100,C$3)</f>
        <v>1.0806534033518386E-2</v>
      </c>
      <c r="D100" s="16" cm="1">
        <f t="array" ref="D100">INDEX(asset_mu,1,D$3)+INDEX(asset_rets_norm,$A100,D$3)</f>
        <v>2.0550899782878634E-2</v>
      </c>
      <c r="E100" s="16" cm="1">
        <f t="array" ref="E100">INDEX(asset_mu,1,E$3)+INDEX(asset_rets_norm,$A100,E$3)</f>
        <v>9.648216160115082E-3</v>
      </c>
      <c r="F100" s="16" cm="1">
        <f t="array" ref="F100">INDEX(asset_mu,1,F$3)+INDEX(asset_rets_norm,$A100,F$3)</f>
        <v>1.5707911473870254E-2</v>
      </c>
      <c r="G100" s="16" cm="1">
        <f t="array" ref="G100">INDEX(asset_mu,1,G$3)+INDEX(asset_rets_norm,$A100,G$3)</f>
        <v>1.7550965415457339E-3</v>
      </c>
      <c r="H100" s="16" cm="1">
        <f t="array" ref="H100">INDEX(asset_mu,1,H$3)+INDEX(asset_rets_norm,$A100,H$3)</f>
        <v>4.8410813334460942E-3</v>
      </c>
      <c r="I100" s="16" cm="1">
        <f t="array" ref="I100">INDEX(asset_mu,1,I$3)+INDEX(asset_rets_norm,$A100,I$3)</f>
        <v>9.4724107482461618E-3</v>
      </c>
      <c r="J100" s="16" cm="1">
        <f t="array" ref="J100">INDEX(asset_mu,1,J$3)+INDEX(asset_rets_norm,$A100,J$3)</f>
        <v>2.7616910170380469E-3</v>
      </c>
      <c r="K100" s="16" cm="1">
        <f t="array" ref="K100">INDEX(asset_mu,1,K$3)+INDEX(asset_rets_norm,$A100,K$3)</f>
        <v>4.8894939402401019E-3</v>
      </c>
      <c r="L100" s="16" cm="1">
        <f t="array" ref="L100">INDEX(asset_mu,1,L$3)+INDEX(asset_rets_norm,$A100,L$3)</f>
        <v>7.9264828555410827E-3</v>
      </c>
      <c r="M100" s="16" cm="1">
        <f t="array" ref="M100">INDEX(asset_mu,1,M$3)+INDEX(asset_rets_norm,$A100,M$3)</f>
        <v>3.8456601804186972E-3</v>
      </c>
      <c r="N100" s="16" cm="1">
        <f t="array" ref="N100">INDEX(asset_mu,1,N$3)+INDEX(asset_rets_norm,$A100,N$3)</f>
        <v>5.5494735098865541E-3</v>
      </c>
      <c r="O100" s="16" cm="1">
        <f t="array" ref="O100">INDEX(asset_mu,1,O$3)+INDEX(asset_rets_norm,$A100,O$3)</f>
        <v>1.2236926996501906E-3</v>
      </c>
      <c r="P100" s="16" cm="1">
        <f t="array" ref="P100">INDEX(asset_mu,1,P$3)+INDEX(asset_rets_norm,$A100,P$3)</f>
        <v>3.6445060219501436E-3</v>
      </c>
      <c r="Q100" s="16" cm="1">
        <f t="array" ref="Q100">INDEX(asset_mu,1,Q$3)+INDEX(asset_rets_norm,$A100,Q$3)</f>
        <v>6.919990419927924E-3</v>
      </c>
      <c r="R100" s="16" cm="1">
        <f t="array" ref="R100">INDEX(asset_mu,1,R$3)+INDEX(asset_rets_norm,$A100,R$3)</f>
        <v>-2.3039667967736613E-2</v>
      </c>
      <c r="S100" s="16" cm="1">
        <f t="array" ref="S100">INDEX(asset_mu,1,S$3)+INDEX(asset_rets_norm,$A100,S$3)</f>
        <v>-1.2815733134588947E-2</v>
      </c>
      <c r="T100" s="16" cm="1">
        <f t="array" ref="T100">INDEX(asset_mu,1,T$3)+INDEX(asset_rets_norm,$A100,T$3)</f>
        <v>-4.8995872133695217E-2</v>
      </c>
      <c r="U100" s="16" cm="1">
        <f t="array" ref="U100">INDEX(asset_mu,1,U$3)+INDEX(asset_rets_norm,$A100,U$3)</f>
        <v>-4.425973397953907E-2</v>
      </c>
      <c r="V100" s="16" cm="1">
        <f t="array" ref="V100">INDEX(asset_mu,1,V$3)+INDEX(asset_rets_norm,$A100,V$3)</f>
        <v>3.79464537290499E-3</v>
      </c>
      <c r="W100" s="16" cm="1">
        <f t="array" ref="W100">INDEX(asset_mu,1,W$3)+INDEX(asset_rets_norm,$A100,W$3)</f>
        <v>1.3584231941196545E-3</v>
      </c>
      <c r="X100" s="16" cm="1">
        <f t="array" ref="X100">INDEX(asset_mu,1,X$3)+INDEX(asset_rets_norm,$A100,X$3)</f>
        <v>2.562543510563931E-3</v>
      </c>
      <c r="Y100" s="16" cm="1">
        <f t="array" ref="Y100">INDEX(asset_mu,1,Y$3)+INDEX(asset_rets_norm,$A100,Y$3)</f>
        <v>9.8518555280453302E-4</v>
      </c>
      <c r="Z100" s="19">
        <v>95</v>
      </c>
      <c r="AA100" s="16" cm="1">
        <f t="array" ref="AA100">INDEX(fx_mu,1,AA$3)+INDEX(fx_rets_norm,$A100,AA$3)</f>
        <v>0</v>
      </c>
      <c r="AB100" s="16" cm="1">
        <f t="array" ref="AB100">INDEX(fx_mu,1,AB$3)+INDEX(fx_rets_norm,$A100,AB$3)</f>
        <v>-7.4345909867357084E-3</v>
      </c>
      <c r="AC100" s="16" cm="1">
        <f t="array" ref="AC100">INDEX(fx_mu,1,AC$3)+INDEX(fx_rets_norm,$A100,AC$3)</f>
        <v>9.9754048510995773E-4</v>
      </c>
      <c r="AD100" s="16" cm="1">
        <f t="array" ref="AD100">INDEX(fx_mu,1,AD$3)+INDEX(fx_rets_norm,$A100,AD$3)</f>
        <v>2.7129041558652797E-2</v>
      </c>
      <c r="AE100" s="19">
        <v>95</v>
      </c>
      <c r="AF100" s="18" cm="1">
        <f t="array" ref="AF100">(1+B100)*(1+INDEX(fx_rets,$AE100,INDEX(fx_ix,1,AF$3)))-1</f>
        <v>4.8973698232985807E-3</v>
      </c>
      <c r="AG100" s="18" cm="1">
        <f t="array" ref="AG100">(1+C100)*(1+INDEX(fx_rets,$AE100,INDEX(fx_ix,1,AG$3)))-1</f>
        <v>1.0806534033518389E-2</v>
      </c>
      <c r="AH100" s="18" cm="1">
        <f t="array" ref="AH100">(1+D100)*(1+INDEX(fx_rets,$AE100,INDEX(fx_ix,1,AH$3)))-1</f>
        <v>2.0550899782878718E-2</v>
      </c>
      <c r="AI100" s="18" cm="1">
        <f t="array" ref="AI100">(1+E100)*(1+INDEX(fx_rets,$AE100,INDEX(fx_ix,1,AI$3)))-1</f>
        <v>9.6482161601150196E-3</v>
      </c>
      <c r="AJ100" s="18" cm="1">
        <f t="array" ref="AJ100">(1+F100)*(1+INDEX(fx_rets,$AE100,INDEX(fx_ix,1,AJ$3)))-1</f>
        <v>1.5707911473870295E-2</v>
      </c>
      <c r="AK100" s="18" cm="1">
        <f t="array" ref="AK100">(1+G100)*(1+INDEX(fx_rets,$AE100,INDEX(fx_ix,1,AK$3)))-1</f>
        <v>-5.6925428701185554E-3</v>
      </c>
      <c r="AL100" s="18" cm="1">
        <f t="array" ref="AL100">(1+H100)*(1+INDEX(fx_rets,$AE100,INDEX(fx_ix,1,AL$3)))-1</f>
        <v>-2.6295011129373602E-3</v>
      </c>
      <c r="AM100" s="18" cm="1">
        <f t="array" ref="AM100">(1+I100)*(1+INDEX(fx_rets,$AE100,INDEX(fx_ix,1,AM$3)))-1</f>
        <v>1.9673962619388696E-3</v>
      </c>
      <c r="AN100" s="18" cm="1">
        <f t="array" ref="AN100">(1+J100)*(1+INDEX(fx_rets,$AE100,INDEX(fx_ix,1,AN$3)))-1</f>
        <v>3.7619864007447656E-3</v>
      </c>
      <c r="AO100" s="18" cm="1">
        <f t="array" ref="AO100">(1+K100)*(1+INDEX(fx_rets,$AE100,INDEX(fx_ix,1,AO$3)))-1</f>
        <v>5.8919118935072401E-3</v>
      </c>
      <c r="AP100" s="18" cm="1">
        <f t="array" ref="AP100">(1+L100)*(1+INDEX(fx_rets,$AE100,INDEX(fx_ix,1,AP$3)))-1</f>
        <v>8.9319303282038298E-3</v>
      </c>
      <c r="AQ100" s="18" cm="1">
        <f t="array" ref="AQ100">(1+M100)*(1+INDEX(fx_rets,$AE100,INDEX(fx_ix,1,AQ$3)))-1</f>
        <v>4.8470368672504094E-3</v>
      </c>
      <c r="AR100" s="18" cm="1">
        <f t="array" ref="AR100">(1+N100)*(1+INDEX(fx_rets,$AE100,INDEX(fx_ix,1,AR$3)))-1</f>
        <v>6.5525498194938248E-3</v>
      </c>
      <c r="AS100" s="18" cm="1">
        <f t="array" ref="AS100">(1+O100)*(1+INDEX(fx_rets,$AE100,INDEX(fx_ix,1,AS$3)))-1</f>
        <v>2.8385931868406766E-2</v>
      </c>
      <c r="AT100" s="18" cm="1">
        <f t="array" ref="AT100">(1+P100)*(1+INDEX(fx_rets,$AE100,INDEX(fx_ix,1,AT$3)))-1</f>
        <v>3.0872419535933115E-2</v>
      </c>
      <c r="AU100" s="18" cm="1">
        <f t="array" ref="AU100">(1+Q100)*(1+INDEX(fx_rets,$AE100,INDEX(fx_ix,1,AU$3)))-1</f>
        <v>3.4236764686268462E-2</v>
      </c>
      <c r="AV100" s="18" cm="1">
        <f t="array" ref="AV100">(1+R100)*(1+INDEX(fx_rets,$AE100,INDEX(fx_ix,1,AV$3)))-1</f>
        <v>-2.3039667967736599E-2</v>
      </c>
      <c r="AW100" s="18" cm="1">
        <f t="array" ref="AW100">(1+S100)*(1+INDEX(fx_rets,$AE100,INDEX(fx_ix,1,AW$3)))-1</f>
        <v>-2.0155044387273779E-2</v>
      </c>
      <c r="AX100" s="18" cm="1">
        <f t="array" ref="AX100">(1+T100)*(1+INDEX(fx_rets,$AE100,INDEX(fx_ix,1,AX$3)))-1</f>
        <v>-4.8047207014641824E-2</v>
      </c>
      <c r="AY100" s="18" cm="1">
        <f t="array" ref="AY100">(1+U100)*(1+INDEX(fx_rets,$AE100,INDEX(fx_ix,1,AY$3)))-1</f>
        <v>-1.8331416583392213E-2</v>
      </c>
      <c r="AZ100" s="18" cm="1">
        <f t="array" ref="AZ100">(1+V100)*(1+INDEX(fx_rets,$AE100,INDEX(fx_ix,1,AZ$3)))-1</f>
        <v>3.7946453729049701E-3</v>
      </c>
      <c r="BA100" s="18" cm="1">
        <f t="array" ref="BA100">(1+W100)*(1+INDEX(fx_rets,$AE100,INDEX(fx_ix,1,BA$3)))-1</f>
        <v>-6.0862671134511714E-3</v>
      </c>
      <c r="BB100" s="18" cm="1">
        <f t="array" ref="BB100">(1+X100)*(1+INDEX(fx_rets,$AE100,INDEX(fx_ix,1,BB$3)))-1</f>
        <v>3.5626402365704912E-3</v>
      </c>
      <c r="BC100" s="18" cm="1">
        <f t="array" ref="BC100">(1+Y100)*(1+INDEX(fx_rets,$AE100,INDEX(fx_ix,1,BC$3)))-1</f>
        <v>2.8140954251262285E-2</v>
      </c>
      <c r="BD100" s="19">
        <v>95</v>
      </c>
      <c r="BE100" s="16">
        <f t="shared" si="32"/>
        <v>0</v>
      </c>
      <c r="BF100" s="19">
        <v>95</v>
      </c>
      <c r="BG100" s="18">
        <f t="shared" si="33"/>
        <v>4.8973698232985807E-3</v>
      </c>
      <c r="BH100" s="18">
        <f t="shared" si="34"/>
        <v>1.0806534033518389E-2</v>
      </c>
      <c r="BI100" s="18">
        <f t="shared" si="35"/>
        <v>2.0550899782878718E-2</v>
      </c>
      <c r="BJ100" s="18">
        <f t="shared" si="36"/>
        <v>9.6482161601150196E-3</v>
      </c>
      <c r="BK100" s="18">
        <f t="shared" si="37"/>
        <v>1.5707911473870295E-2</v>
      </c>
      <c r="BL100" s="18">
        <f t="shared" si="38"/>
        <v>-5.6925428701185554E-3</v>
      </c>
      <c r="BM100" s="18">
        <f t="shared" si="39"/>
        <v>-2.6295011129373602E-3</v>
      </c>
      <c r="BN100" s="18">
        <f t="shared" si="40"/>
        <v>1.9673962619388696E-3</v>
      </c>
      <c r="BO100" s="18">
        <f t="shared" si="41"/>
        <v>3.7619864007447656E-3</v>
      </c>
      <c r="BP100" s="18">
        <f t="shared" si="42"/>
        <v>5.8919118935072401E-3</v>
      </c>
      <c r="BQ100" s="18">
        <f t="shared" si="43"/>
        <v>8.9319303282038298E-3</v>
      </c>
      <c r="BR100" s="18">
        <f t="shared" si="44"/>
        <v>4.8470368672504094E-3</v>
      </c>
      <c r="BS100" s="18">
        <f t="shared" si="45"/>
        <v>6.5525498194938248E-3</v>
      </c>
      <c r="BT100" s="18">
        <f t="shared" si="46"/>
        <v>2.8385931868406766E-2</v>
      </c>
      <c r="BU100" s="18">
        <f t="shared" si="47"/>
        <v>3.0872419535933115E-2</v>
      </c>
      <c r="BV100" s="18">
        <f t="shared" si="48"/>
        <v>3.4236764686268462E-2</v>
      </c>
      <c r="BW100" s="18">
        <f t="shared" si="49"/>
        <v>-2.3039667967736599E-2</v>
      </c>
      <c r="BX100" s="18">
        <f t="shared" si="50"/>
        <v>-2.0155044387273779E-2</v>
      </c>
      <c r="BY100" s="18">
        <f t="shared" si="51"/>
        <v>-4.8047207014641824E-2</v>
      </c>
      <c r="BZ100" s="18">
        <f t="shared" si="52"/>
        <v>-1.8331416583392213E-2</v>
      </c>
      <c r="CA100" s="18">
        <f t="shared" si="53"/>
        <v>3.7946453729049701E-3</v>
      </c>
      <c r="CB100" s="18">
        <f t="shared" si="54"/>
        <v>-6.0862671134511714E-3</v>
      </c>
      <c r="CC100" s="18">
        <f t="shared" si="55"/>
        <v>3.5626402365704912E-3</v>
      </c>
      <c r="CD100" s="18">
        <f t="shared" si="56"/>
        <v>2.8140954251262285E-2</v>
      </c>
      <c r="CE100" s="19">
        <v>95</v>
      </c>
      <c r="CF100" s="18">
        <f t="shared" si="59"/>
        <v>1.0806534033518389E-2</v>
      </c>
      <c r="CG100" s="18">
        <f t="shared" si="59"/>
        <v>1.0806534033518389E-2</v>
      </c>
      <c r="CH100" s="18">
        <f t="shared" si="59"/>
        <v>1.0806534033518389E-2</v>
      </c>
      <c r="CI100" s="18">
        <f t="shared" si="59"/>
        <v>0</v>
      </c>
      <c r="CJ100" s="18">
        <f t="shared" si="59"/>
        <v>0</v>
      </c>
      <c r="CK100" s="24">
        <f t="shared" si="59"/>
        <v>1.0806534033518389E-2</v>
      </c>
      <c r="CL100" s="24">
        <f t="shared" si="59"/>
        <v>0</v>
      </c>
    </row>
    <row r="101" spans="1:90" x14ac:dyDescent="0.2">
      <c r="A101" s="19">
        <v>96</v>
      </c>
      <c r="B101" s="16" cm="1">
        <f t="array" ref="B101">INDEX(asset_mu,1,B$3)+INDEX(asset_rets_norm,$A101,B$3)</f>
        <v>3.5122747276604858E-3</v>
      </c>
      <c r="C101" s="16" cm="1">
        <f t="array" ref="C101">INDEX(asset_mu,1,C$3)+INDEX(asset_rets_norm,$A101,C$3)</f>
        <v>1.6324983738976685E-3</v>
      </c>
      <c r="D101" s="16" cm="1">
        <f t="array" ref="D101">INDEX(asset_mu,1,D$3)+INDEX(asset_rets_norm,$A101,D$3)</f>
        <v>-1.4116479452270531E-3</v>
      </c>
      <c r="E101" s="16" cm="1">
        <f t="array" ref="E101">INDEX(asset_mu,1,E$3)+INDEX(asset_rets_norm,$A101,E$3)</f>
        <v>3.2306593699603162E-3</v>
      </c>
      <c r="F101" s="16" cm="1">
        <f t="array" ref="F101">INDEX(asset_mu,1,F$3)+INDEX(asset_rets_norm,$A101,F$3)</f>
        <v>1.0530378914134935E-3</v>
      </c>
      <c r="G101" s="16" cm="1">
        <f t="array" ref="G101">INDEX(asset_mu,1,G$3)+INDEX(asset_rets_norm,$A101,G$3)</f>
        <v>8.6634235849172587E-4</v>
      </c>
      <c r="H101" s="16" cm="1">
        <f t="array" ref="H101">INDEX(asset_mu,1,H$3)+INDEX(asset_rets_norm,$A101,H$3)</f>
        <v>-4.2756364222382897E-4</v>
      </c>
      <c r="I101" s="16" cm="1">
        <f t="array" ref="I101">INDEX(asset_mu,1,I$3)+INDEX(asset_rets_norm,$A101,I$3)</f>
        <v>-3.3785681710530435E-3</v>
      </c>
      <c r="J101" s="16" cm="1">
        <f t="array" ref="J101">INDEX(asset_mu,1,J$3)+INDEX(asset_rets_norm,$A101,J$3)</f>
        <v>2.3581255729652182E-3</v>
      </c>
      <c r="K101" s="16" cm="1">
        <f t="array" ref="K101">INDEX(asset_mu,1,K$3)+INDEX(asset_rets_norm,$A101,K$3)</f>
        <v>5.3115240020355217E-3</v>
      </c>
      <c r="L101" s="16" cm="1">
        <f t="array" ref="L101">INDEX(asset_mu,1,L$3)+INDEX(asset_rets_norm,$A101,L$3)</f>
        <v>8.4248512467478432E-3</v>
      </c>
      <c r="M101" s="16" cm="1">
        <f t="array" ref="M101">INDEX(asset_mu,1,M$3)+INDEX(asset_rets_norm,$A101,M$3)</f>
        <v>4.7030039530593813E-3</v>
      </c>
      <c r="N101" s="16" cm="1">
        <f t="array" ref="N101">INDEX(asset_mu,1,N$3)+INDEX(asset_rets_norm,$A101,N$3)</f>
        <v>7.1830562246858517E-3</v>
      </c>
      <c r="O101" s="16" cm="1">
        <f t="array" ref="O101">INDEX(asset_mu,1,O$3)+INDEX(asset_rets_norm,$A101,O$3)</f>
        <v>1.1170436139235284E-3</v>
      </c>
      <c r="P101" s="16" cm="1">
        <f t="array" ref="P101">INDEX(asset_mu,1,P$3)+INDEX(asset_rets_norm,$A101,P$3)</f>
        <v>2.1877336928615588E-3</v>
      </c>
      <c r="Q101" s="16" cm="1">
        <f t="array" ref="Q101">INDEX(asset_mu,1,Q$3)+INDEX(asset_rets_norm,$A101,Q$3)</f>
        <v>3.2043135963763627E-3</v>
      </c>
      <c r="R101" s="16" cm="1">
        <f t="array" ref="R101">INDEX(asset_mu,1,R$3)+INDEX(asset_rets_norm,$A101,R$3)</f>
        <v>1.1727686297053107E-2</v>
      </c>
      <c r="S101" s="16" cm="1">
        <f t="array" ref="S101">INDEX(asset_mu,1,S$3)+INDEX(asset_rets_norm,$A101,S$3)</f>
        <v>4.0387994817118744E-2</v>
      </c>
      <c r="T101" s="16" cm="1">
        <f t="array" ref="T101">INDEX(asset_mu,1,T$3)+INDEX(asset_rets_norm,$A101,T$3)</f>
        <v>2.8931547608990582E-2</v>
      </c>
      <c r="U101" s="16" cm="1">
        <f t="array" ref="U101">INDEX(asset_mu,1,U$3)+INDEX(asset_rets_norm,$A101,U$3)</f>
        <v>4.4494616391601252E-2</v>
      </c>
      <c r="V101" s="16" cm="1">
        <f t="array" ref="V101">INDEX(asset_mu,1,V$3)+INDEX(asset_rets_norm,$A101,V$3)</f>
        <v>3.6769787062383235E-3</v>
      </c>
      <c r="W101" s="16" cm="1">
        <f t="array" ref="W101">INDEX(asset_mu,1,W$3)+INDEX(asset_rets_norm,$A101,W$3)</f>
        <v>1.2647565274529877E-3</v>
      </c>
      <c r="X101" s="16" cm="1">
        <f t="array" ref="X101">INDEX(asset_mu,1,X$3)+INDEX(asset_rets_norm,$A101,X$3)</f>
        <v>2.5866268438972644E-3</v>
      </c>
      <c r="Y101" s="16" cm="1">
        <f t="array" ref="Y101">INDEX(asset_mu,1,Y$3)+INDEX(asset_rets_norm,$A101,Y$3)</f>
        <v>7.867688861378664E-4</v>
      </c>
      <c r="Z101" s="19">
        <v>96</v>
      </c>
      <c r="AA101" s="16" cm="1">
        <f t="array" ref="AA101">INDEX(fx_mu,1,AA$3)+INDEX(fx_rets_norm,$A101,AA$3)</f>
        <v>0</v>
      </c>
      <c r="AB101" s="16" cm="1">
        <f t="array" ref="AB101">INDEX(fx_mu,1,AB$3)+INDEX(fx_rets_norm,$A101,AB$3)</f>
        <v>-7.3690258149550179E-3</v>
      </c>
      <c r="AC101" s="16" cm="1">
        <f t="array" ref="AC101">INDEX(fx_mu,1,AC$3)+INDEX(fx_rets_norm,$A101,AC$3)</f>
        <v>1.1327195568231516E-2</v>
      </c>
      <c r="AD101" s="16" cm="1">
        <f t="array" ref="AD101">INDEX(fx_mu,1,AD$3)+INDEX(fx_rets_norm,$A101,AD$3)</f>
        <v>-1.3048058608579952E-2</v>
      </c>
      <c r="AE101" s="19">
        <v>96</v>
      </c>
      <c r="AF101" s="18" cm="1">
        <f t="array" ref="AF101">(1+B101)*(1+INDEX(fx_rets,$AE101,INDEX(fx_ix,1,AF$3)))-1</f>
        <v>3.5122747276605804E-3</v>
      </c>
      <c r="AG101" s="18" cm="1">
        <f t="array" ref="AG101">(1+C101)*(1+INDEX(fx_rets,$AE101,INDEX(fx_ix,1,AG$3)))-1</f>
        <v>1.6324983738975618E-3</v>
      </c>
      <c r="AH101" s="18" cm="1">
        <f t="array" ref="AH101">(1+D101)*(1+INDEX(fx_rets,$AE101,INDEX(fx_ix,1,AH$3)))-1</f>
        <v>-1.4116479452270791E-3</v>
      </c>
      <c r="AI101" s="18" cm="1">
        <f t="array" ref="AI101">(1+E101)*(1+INDEX(fx_rets,$AE101,INDEX(fx_ix,1,AI$3)))-1</f>
        <v>3.2306593699602537E-3</v>
      </c>
      <c r="AJ101" s="18" cm="1">
        <f t="array" ref="AJ101">(1+F101)*(1+INDEX(fx_rets,$AE101,INDEX(fx_ix,1,AJ$3)))-1</f>
        <v>1.053037891413533E-3</v>
      </c>
      <c r="AK101" s="18" cm="1">
        <f t="array" ref="AK101">(1+G101)*(1+INDEX(fx_rets,$AE101,INDEX(fx_ix,1,AK$3)))-1</f>
        <v>-6.5090675556674915E-3</v>
      </c>
      <c r="AL101" s="18" cm="1">
        <f t="array" ref="AL101">(1+H101)*(1+INDEX(fx_rets,$AE101,INDEX(fx_ix,1,AL$3)))-1</f>
        <v>-7.7934387296617613E-3</v>
      </c>
      <c r="AM101" s="18" cm="1">
        <f t="array" ref="AM101">(1+I101)*(1+INDEX(fx_rets,$AE101,INDEX(fx_ix,1,AM$3)))-1</f>
        <v>-1.0722697229938016E-2</v>
      </c>
      <c r="AN101" s="18" cm="1">
        <f t="array" ref="AN101">(1+J101)*(1+INDEX(fx_rets,$AE101,INDEX(fx_ix,1,AN$3)))-1</f>
        <v>1.3712032090736015E-2</v>
      </c>
      <c r="AO101" s="18" cm="1">
        <f t="array" ref="AO101">(1+K101)*(1+INDEX(fx_rets,$AE101,INDEX(fx_ix,1,AO$3)))-1</f>
        <v>1.6698884241403533E-2</v>
      </c>
      <c r="AP101" s="18" cm="1">
        <f t="array" ref="AP101">(1+L101)*(1+INDEX(fx_rets,$AE101,INDEX(fx_ix,1,AP$3)))-1</f>
        <v>1.984747675268439E-2</v>
      </c>
      <c r="AQ101" s="18" cm="1">
        <f t="array" ref="AQ101">(1+M101)*(1+INDEX(fx_rets,$AE101,INDEX(fx_ix,1,AQ$3)))-1</f>
        <v>1.6083471366825197E-2</v>
      </c>
      <c r="AR101" s="18" cm="1">
        <f t="array" ref="AR101">(1+N101)*(1+INDEX(fx_rets,$AE101,INDEX(fx_ix,1,AR$3)))-1</f>
        <v>1.859161567555212E-2</v>
      </c>
      <c r="AS101" s="18" cm="1">
        <f t="array" ref="AS101">(1+O101)*(1+INDEX(fx_rets,$AE101,INDEX(fx_ix,1,AS$3)))-1</f>
        <v>-1.1945590245199145E-2</v>
      </c>
      <c r="AT101" s="18" cm="1">
        <f t="array" ref="AT101">(1+P101)*(1+INDEX(fx_rets,$AE101,INDEX(fx_ix,1,AT$3)))-1</f>
        <v>-1.0888870593162792E-2</v>
      </c>
      <c r="AU101" s="18" cm="1">
        <f t="array" ref="AU101">(1+Q101)*(1+INDEX(fx_rets,$AE101,INDEX(fx_ix,1,AU$3)))-1</f>
        <v>-9.8855550838092832E-3</v>
      </c>
      <c r="AV101" s="18" cm="1">
        <f t="array" ref="AV101">(1+R101)*(1+INDEX(fx_rets,$AE101,INDEX(fx_ix,1,AV$3)))-1</f>
        <v>1.1727686297053008E-2</v>
      </c>
      <c r="AW101" s="18" cm="1">
        <f t="array" ref="AW101">(1+S101)*(1+INDEX(fx_rets,$AE101,INDEX(fx_ix,1,AW$3)))-1</f>
        <v>3.2721348825742291E-2</v>
      </c>
      <c r="AX101" s="18" cm="1">
        <f t="array" ref="AX101">(1+T101)*(1+INDEX(fx_rets,$AE101,INDEX(fx_ix,1,AX$3)))-1</f>
        <v>4.0586456475080857E-2</v>
      </c>
      <c r="AY101" s="18" cm="1">
        <f t="array" ref="AY101">(1+U101)*(1+INDEX(fx_rets,$AE101,INDEX(fx_ix,1,AY$3)))-1</f>
        <v>3.0865989420577611E-2</v>
      </c>
      <c r="AZ101" s="18" cm="1">
        <f t="array" ref="AZ101">(1+V101)*(1+INDEX(fx_rets,$AE101,INDEX(fx_ix,1,AZ$3)))-1</f>
        <v>3.6769787062382875E-3</v>
      </c>
      <c r="BA101" s="18" cm="1">
        <f t="array" ref="BA101">(1+W101)*(1+INDEX(fx_rets,$AE101,INDEX(fx_ix,1,BA$3)))-1</f>
        <v>-6.1135893110023654E-3</v>
      </c>
      <c r="BB101" s="18" cm="1">
        <f t="array" ref="BB101">(1+X101)*(1+INDEX(fx_rets,$AE101,INDEX(fx_ix,1,BB$3)))-1</f>
        <v>1.3943121640251466E-2</v>
      </c>
      <c r="BC101" s="18" cm="1">
        <f t="array" ref="BC101">(1+Y101)*(1+INDEX(fx_rets,$AE101,INDEX(fx_ix,1,BC$3)))-1</f>
        <v>-1.2271555528979849E-2</v>
      </c>
      <c r="BD101" s="19">
        <v>96</v>
      </c>
      <c r="BE101" s="16">
        <f t="shared" si="32"/>
        <v>0</v>
      </c>
      <c r="BF101" s="19">
        <v>96</v>
      </c>
      <c r="BG101" s="18">
        <f t="shared" si="33"/>
        <v>3.5122747276605804E-3</v>
      </c>
      <c r="BH101" s="18">
        <f t="shared" si="34"/>
        <v>1.6324983738975618E-3</v>
      </c>
      <c r="BI101" s="18">
        <f t="shared" si="35"/>
        <v>-1.4116479452270791E-3</v>
      </c>
      <c r="BJ101" s="18">
        <f t="shared" si="36"/>
        <v>3.2306593699602537E-3</v>
      </c>
      <c r="BK101" s="18">
        <f t="shared" si="37"/>
        <v>1.053037891413533E-3</v>
      </c>
      <c r="BL101" s="18">
        <f t="shared" si="38"/>
        <v>-6.5090675556674915E-3</v>
      </c>
      <c r="BM101" s="18">
        <f t="shared" si="39"/>
        <v>-7.7934387296617613E-3</v>
      </c>
      <c r="BN101" s="18">
        <f t="shared" si="40"/>
        <v>-1.0722697229938016E-2</v>
      </c>
      <c r="BO101" s="18">
        <f t="shared" si="41"/>
        <v>1.3712032090736015E-2</v>
      </c>
      <c r="BP101" s="18">
        <f t="shared" si="42"/>
        <v>1.6698884241403533E-2</v>
      </c>
      <c r="BQ101" s="18">
        <f t="shared" si="43"/>
        <v>1.984747675268439E-2</v>
      </c>
      <c r="BR101" s="18">
        <f t="shared" si="44"/>
        <v>1.6083471366825197E-2</v>
      </c>
      <c r="BS101" s="18">
        <f t="shared" si="45"/>
        <v>1.859161567555212E-2</v>
      </c>
      <c r="BT101" s="18">
        <f t="shared" si="46"/>
        <v>-1.1945590245199145E-2</v>
      </c>
      <c r="BU101" s="18">
        <f t="shared" si="47"/>
        <v>-1.0888870593162792E-2</v>
      </c>
      <c r="BV101" s="18">
        <f t="shared" si="48"/>
        <v>-9.8855550838092832E-3</v>
      </c>
      <c r="BW101" s="18">
        <f t="shared" si="49"/>
        <v>1.1727686297053008E-2</v>
      </c>
      <c r="BX101" s="18">
        <f t="shared" si="50"/>
        <v>3.2721348825742291E-2</v>
      </c>
      <c r="BY101" s="18">
        <f t="shared" si="51"/>
        <v>4.0586456475080857E-2</v>
      </c>
      <c r="BZ101" s="18">
        <f t="shared" si="52"/>
        <v>3.0865989420577611E-2</v>
      </c>
      <c r="CA101" s="18">
        <f t="shared" si="53"/>
        <v>3.6769787062382875E-3</v>
      </c>
      <c r="CB101" s="18">
        <f t="shared" si="54"/>
        <v>-6.1135893110023654E-3</v>
      </c>
      <c r="CC101" s="18">
        <f t="shared" si="55"/>
        <v>1.3943121640251466E-2</v>
      </c>
      <c r="CD101" s="18">
        <f t="shared" si="56"/>
        <v>-1.2271555528979849E-2</v>
      </c>
      <c r="CE101" s="19">
        <v>96</v>
      </c>
      <c r="CF101" s="18">
        <f t="shared" si="59"/>
        <v>1.6324983738975618E-3</v>
      </c>
      <c r="CG101" s="18">
        <f t="shared" si="59"/>
        <v>1.6324983738975618E-3</v>
      </c>
      <c r="CH101" s="18">
        <f t="shared" si="59"/>
        <v>1.6324983738975618E-3</v>
      </c>
      <c r="CI101" s="18">
        <f t="shared" si="59"/>
        <v>0</v>
      </c>
      <c r="CJ101" s="18">
        <f t="shared" si="59"/>
        <v>0</v>
      </c>
      <c r="CK101" s="24">
        <f t="shared" si="59"/>
        <v>1.6324983738975618E-3</v>
      </c>
      <c r="CL101" s="24">
        <f t="shared" si="59"/>
        <v>0</v>
      </c>
    </row>
    <row r="102" spans="1:90" x14ac:dyDescent="0.2">
      <c r="A102" s="19">
        <v>97</v>
      </c>
      <c r="B102" s="16" cm="1">
        <f t="array" ref="B102">INDEX(asset_mu,1,B$3)+INDEX(asset_rets_norm,$A102,B$3)</f>
        <v>4.6572073203904494E-3</v>
      </c>
      <c r="C102" s="16" cm="1">
        <f t="array" ref="C102">INDEX(asset_mu,1,C$3)+INDEX(asset_rets_norm,$A102,C$3)</f>
        <v>6.0355368375644104E-3</v>
      </c>
      <c r="D102" s="16" cm="1">
        <f t="array" ref="D102">INDEX(asset_mu,1,D$3)+INDEX(asset_rets_norm,$A102,D$3)</f>
        <v>6.0452315597047373E-3</v>
      </c>
      <c r="E102" s="16" cm="1">
        <f t="array" ref="E102">INDEX(asset_mu,1,E$3)+INDEX(asset_rets_norm,$A102,E$3)</f>
        <v>6.4719051555406984E-3</v>
      </c>
      <c r="F102" s="16" cm="1">
        <f t="array" ref="F102">INDEX(asset_mu,1,F$3)+INDEX(asset_rets_norm,$A102,F$3)</f>
        <v>7.5963186676839146E-3</v>
      </c>
      <c r="G102" s="16" cm="1">
        <f t="array" ref="G102">INDEX(asset_mu,1,G$3)+INDEX(asset_rets_norm,$A102,G$3)</f>
        <v>1.0715195117654537E-3</v>
      </c>
      <c r="H102" s="16" cm="1">
        <f t="array" ref="H102">INDEX(asset_mu,1,H$3)+INDEX(asset_rets_norm,$A102,H$3)</f>
        <v>2.7441336278457391E-4</v>
      </c>
      <c r="I102" s="16" cm="1">
        <f t="array" ref="I102">INDEX(asset_mu,1,I$3)+INDEX(asset_rets_norm,$A102,I$3)</f>
        <v>-2.7066501722665236E-3</v>
      </c>
      <c r="J102" s="16" cm="1">
        <f t="array" ref="J102">INDEX(asset_mu,1,J$3)+INDEX(asset_rets_norm,$A102,J$3)</f>
        <v>1.9731543766188229E-3</v>
      </c>
      <c r="K102" s="16" cm="1">
        <f t="array" ref="K102">INDEX(asset_mu,1,K$3)+INDEX(asset_rets_norm,$A102,K$3)</f>
        <v>1.8471444238209725E-3</v>
      </c>
      <c r="L102" s="16" cm="1">
        <f t="array" ref="L102">INDEX(asset_mu,1,L$3)+INDEX(asset_rets_norm,$A102,L$3)</f>
        <v>5.4850424177842368E-4</v>
      </c>
      <c r="M102" s="16" cm="1">
        <f t="array" ref="M102">INDEX(asset_mu,1,M$3)+INDEX(asset_rets_norm,$A102,M$3)</f>
        <v>3.2578096888017825E-3</v>
      </c>
      <c r="N102" s="16" cm="1">
        <f t="array" ref="N102">INDEX(asset_mu,1,N$3)+INDEX(asset_rets_norm,$A102,N$3)</f>
        <v>4.7315574174743354E-3</v>
      </c>
      <c r="O102" s="16" cm="1">
        <f t="array" ref="O102">INDEX(asset_mu,1,O$3)+INDEX(asset_rets_norm,$A102,O$3)</f>
        <v>4.8691167398953056E-4</v>
      </c>
      <c r="P102" s="16" cm="1">
        <f t="array" ref="P102">INDEX(asset_mu,1,P$3)+INDEX(asset_rets_norm,$A102,P$3)</f>
        <v>4.0134963499126449E-5</v>
      </c>
      <c r="Q102" s="16" cm="1">
        <f t="array" ref="Q102">INDEX(asset_mu,1,Q$3)+INDEX(asset_rets_norm,$A102,Q$3)</f>
        <v>-1.2621684144574095E-3</v>
      </c>
      <c r="R102" s="16" cm="1">
        <f t="array" ref="R102">INDEX(asset_mu,1,R$3)+INDEX(asset_rets_norm,$A102,R$3)</f>
        <v>1.4768105484109883E-2</v>
      </c>
      <c r="S102" s="16" cm="1">
        <f t="array" ref="S102">INDEX(asset_mu,1,S$3)+INDEX(asset_rets_norm,$A102,S$3)</f>
        <v>8.5423043958136047E-3</v>
      </c>
      <c r="T102" s="16" cm="1">
        <f t="array" ref="T102">INDEX(asset_mu,1,T$3)+INDEX(asset_rets_norm,$A102,T$3)</f>
        <v>-2.0536182567065075E-2</v>
      </c>
      <c r="U102" s="16" cm="1">
        <f t="array" ref="U102">INDEX(asset_mu,1,U$3)+INDEX(asset_rets_norm,$A102,U$3)</f>
        <v>4.7543506652575021E-2</v>
      </c>
      <c r="V102" s="16" cm="1">
        <f t="array" ref="V102">INDEX(asset_mu,1,V$3)+INDEX(asset_rets_norm,$A102,V$3)</f>
        <v>3.5600620395716568E-3</v>
      </c>
      <c r="W102" s="16" cm="1">
        <f t="array" ref="W102">INDEX(asset_mu,1,W$3)+INDEX(asset_rets_norm,$A102,W$3)</f>
        <v>1.3400065274529877E-3</v>
      </c>
      <c r="X102" s="16" cm="1">
        <f t="array" ref="X102">INDEX(asset_mu,1,X$3)+INDEX(asset_rets_norm,$A102,X$3)</f>
        <v>2.6409601772305977E-3</v>
      </c>
      <c r="Y102" s="16" cm="1">
        <f t="array" ref="Y102">INDEX(asset_mu,1,Y$3)+INDEX(asset_rets_norm,$A102,Y$3)</f>
        <v>1.0337688861378664E-3</v>
      </c>
      <c r="Z102" s="19">
        <v>97</v>
      </c>
      <c r="AA102" s="16" cm="1">
        <f t="array" ref="AA102">INDEX(fx_mu,1,AA$3)+INDEX(fx_rets_norm,$A102,AA$3)</f>
        <v>0</v>
      </c>
      <c r="AB102" s="16" cm="1">
        <f t="array" ref="AB102">INDEX(fx_mu,1,AB$3)+INDEX(fx_rets_norm,$A102,AB$3)</f>
        <v>2.4003174043306433E-2</v>
      </c>
      <c r="AC102" s="16" cm="1">
        <f t="array" ref="AC102">INDEX(fx_mu,1,AC$3)+INDEX(fx_rets_norm,$A102,AC$3)</f>
        <v>5.3298297228745281E-2</v>
      </c>
      <c r="AD102" s="16" cm="1">
        <f t="array" ref="AD102">INDEX(fx_mu,1,AD$3)+INDEX(fx_rets_norm,$A102,AD$3)</f>
        <v>4.0691059151051054E-3</v>
      </c>
      <c r="AE102" s="19">
        <v>97</v>
      </c>
      <c r="AF102" s="18" cm="1">
        <f t="array" ref="AF102">(1+B102)*(1+INDEX(fx_rets,$AE102,INDEX(fx_ix,1,AF$3)))-1</f>
        <v>4.657207320390544E-3</v>
      </c>
      <c r="AG102" s="18" cm="1">
        <f t="array" ref="AG102">(1+C102)*(1+INDEX(fx_rets,$AE102,INDEX(fx_ix,1,AG$3)))-1</f>
        <v>6.0355368375644147E-3</v>
      </c>
      <c r="AH102" s="18" cm="1">
        <f t="array" ref="AH102">(1+D102)*(1+INDEX(fx_rets,$AE102,INDEX(fx_ix,1,AH$3)))-1</f>
        <v>6.0452315597048223E-3</v>
      </c>
      <c r="AI102" s="18" cm="1">
        <f t="array" ref="AI102">(1+E102)*(1+INDEX(fx_rets,$AE102,INDEX(fx_ix,1,AI$3)))-1</f>
        <v>6.4719051555406359E-3</v>
      </c>
      <c r="AJ102" s="18" cm="1">
        <f t="array" ref="AJ102">(1+F102)*(1+INDEX(fx_rets,$AE102,INDEX(fx_ix,1,AJ$3)))-1</f>
        <v>7.5963186676839545E-3</v>
      </c>
      <c r="AK102" s="18" cm="1">
        <f t="array" ref="AK102">(1+G102)*(1+INDEX(fx_rets,$AE102,INDEX(fx_ix,1,AK$3)))-1</f>
        <v>2.51004134244035E-2</v>
      </c>
      <c r="AL102" s="18" cm="1">
        <f t="array" ref="AL102">(1+H102)*(1+INDEX(fx_rets,$AE102,INDEX(fx_ix,1,AL$3)))-1</f>
        <v>2.4284174197797714E-2</v>
      </c>
      <c r="AM102" s="18" cm="1">
        <f t="array" ref="AM102">(1+I102)*(1+INDEX(fx_rets,$AE102,INDEX(fx_ix,1,AM$3)))-1</f>
        <v>2.1231555675880642E-2</v>
      </c>
      <c r="AN102" s="18" cm="1">
        <f t="array" ref="AN102">(1+J102)*(1+INDEX(fx_rets,$AE102,INDEX(fx_ix,1,AN$3)))-1</f>
        <v>5.537661737380728E-2</v>
      </c>
      <c r="AO102" s="18" cm="1">
        <f t="array" ref="AO102">(1+K102)*(1+INDEX(fx_rets,$AE102,INDEX(fx_ix,1,AO$3)))-1</f>
        <v>5.5243891305091442E-2</v>
      </c>
      <c r="AP102" s="18" cm="1">
        <f t="array" ref="AP102">(1+L102)*(1+INDEX(fx_rets,$AE102,INDEX(fx_ix,1,AP$3)))-1</f>
        <v>5.3876035812633116E-2</v>
      </c>
      <c r="AQ102" s="18" cm="1">
        <f t="array" ref="AQ102">(1+M102)*(1+INDEX(fx_rets,$AE102,INDEX(fx_ix,1,AQ$3)))-1</f>
        <v>5.6729742626655533E-2</v>
      </c>
      <c r="AR102" s="18" cm="1">
        <f t="array" ref="AR102">(1+N102)*(1+INDEX(fx_rets,$AE102,INDEX(fx_ix,1,AR$3)))-1</f>
        <v>5.828203859981107E-2</v>
      </c>
      <c r="AS102" s="18" cm="1">
        <f t="array" ref="AS102">(1+O102)*(1+INDEX(fx_rets,$AE102,INDEX(fx_ix,1,AS$3)))-1</f>
        <v>4.5579988842674446E-3</v>
      </c>
      <c r="AT102" s="18" cm="1">
        <f t="array" ref="AT102">(1+P102)*(1+INDEX(fx_rets,$AE102,INDEX(fx_ix,1,AT$3)))-1</f>
        <v>4.1094041920215485E-3</v>
      </c>
      <c r="AU102" s="18" cm="1">
        <f t="array" ref="AU102">(1+Q102)*(1+INDEX(fx_rets,$AE102,INDEX(fx_ix,1,AU$3)))-1</f>
        <v>2.8018016036865934E-3</v>
      </c>
      <c r="AV102" s="18" cm="1">
        <f t="array" ref="AV102">(1+R102)*(1+INDEX(fx_rets,$AE102,INDEX(fx_ix,1,AV$3)))-1</f>
        <v>1.4768105484109784E-2</v>
      </c>
      <c r="AW102" s="18" cm="1">
        <f t="array" ref="AW102">(1+S102)*(1+INDEX(fx_rets,$AE102,INDEX(fx_ix,1,AW$3)))-1</f>
        <v>3.2750520858263688E-2</v>
      </c>
      <c r="AX102" s="18" cm="1">
        <f t="array" ref="AX102">(1+T102)*(1+INDEX(fx_rets,$AE102,INDEX(fx_ix,1,AX$3)))-1</f>
        <v>3.166757109927687E-2</v>
      </c>
      <c r="AY102" s="18" cm="1">
        <f t="array" ref="AY102">(1+U102)*(1+INDEX(fx_rets,$AE102,INDEX(fx_ix,1,AY$3)))-1</f>
        <v>5.1806072131824976E-2</v>
      </c>
      <c r="AZ102" s="18" cm="1">
        <f t="array" ref="AZ102">(1+V102)*(1+INDEX(fx_rets,$AE102,INDEX(fx_ix,1,AZ$3)))-1</f>
        <v>3.5600620395717097E-3</v>
      </c>
      <c r="BA102" s="18" cm="1">
        <f t="array" ref="BA102">(1+W102)*(1+INDEX(fx_rets,$AE102,INDEX(fx_ix,1,BA$3)))-1</f>
        <v>2.5375344980657077E-2</v>
      </c>
      <c r="BB102" s="18" cm="1">
        <f t="array" ref="BB102">(1+X102)*(1+INDEX(fx_rets,$AE102,INDEX(fx_ix,1,BB$3)))-1</f>
        <v>5.6080016086471174E-2</v>
      </c>
      <c r="BC102" s="18" cm="1">
        <f t="array" ref="BC102">(1+Y102)*(1+INDEX(fx_rets,$AE102,INDEX(fx_ix,1,BC$3)))-1</f>
        <v>5.107081316332307E-3</v>
      </c>
      <c r="BD102" s="19">
        <v>97</v>
      </c>
      <c r="BE102" s="16">
        <f t="shared" si="32"/>
        <v>0</v>
      </c>
      <c r="BF102" s="19">
        <v>97</v>
      </c>
      <c r="BG102" s="18">
        <f t="shared" si="33"/>
        <v>4.657207320390544E-3</v>
      </c>
      <c r="BH102" s="18">
        <f t="shared" si="34"/>
        <v>6.0355368375644147E-3</v>
      </c>
      <c r="BI102" s="18">
        <f t="shared" si="35"/>
        <v>6.0452315597048223E-3</v>
      </c>
      <c r="BJ102" s="18">
        <f t="shared" si="36"/>
        <v>6.4719051555406359E-3</v>
      </c>
      <c r="BK102" s="18">
        <f t="shared" si="37"/>
        <v>7.5963186676839545E-3</v>
      </c>
      <c r="BL102" s="18">
        <f t="shared" si="38"/>
        <v>2.51004134244035E-2</v>
      </c>
      <c r="BM102" s="18">
        <f t="shared" si="39"/>
        <v>2.4284174197797714E-2</v>
      </c>
      <c r="BN102" s="18">
        <f t="shared" si="40"/>
        <v>2.1231555675880642E-2</v>
      </c>
      <c r="BO102" s="18">
        <f t="shared" si="41"/>
        <v>5.537661737380728E-2</v>
      </c>
      <c r="BP102" s="18">
        <f t="shared" si="42"/>
        <v>5.5243891305091442E-2</v>
      </c>
      <c r="BQ102" s="18">
        <f t="shared" si="43"/>
        <v>5.3876035812633116E-2</v>
      </c>
      <c r="BR102" s="18">
        <f t="shared" si="44"/>
        <v>5.6729742626655533E-2</v>
      </c>
      <c r="BS102" s="18">
        <f t="shared" si="45"/>
        <v>5.828203859981107E-2</v>
      </c>
      <c r="BT102" s="18">
        <f t="shared" si="46"/>
        <v>4.5579988842674446E-3</v>
      </c>
      <c r="BU102" s="18">
        <f t="shared" si="47"/>
        <v>4.1094041920215485E-3</v>
      </c>
      <c r="BV102" s="18">
        <f t="shared" si="48"/>
        <v>2.8018016036865934E-3</v>
      </c>
      <c r="BW102" s="18">
        <f t="shared" si="49"/>
        <v>1.4768105484109784E-2</v>
      </c>
      <c r="BX102" s="18">
        <f t="shared" si="50"/>
        <v>3.2750520858263688E-2</v>
      </c>
      <c r="BY102" s="18">
        <f t="shared" si="51"/>
        <v>3.166757109927687E-2</v>
      </c>
      <c r="BZ102" s="18">
        <f t="shared" si="52"/>
        <v>5.1806072131824976E-2</v>
      </c>
      <c r="CA102" s="18">
        <f t="shared" si="53"/>
        <v>3.5600620395717097E-3</v>
      </c>
      <c r="CB102" s="18">
        <f t="shared" si="54"/>
        <v>2.5375344980657077E-2</v>
      </c>
      <c r="CC102" s="18">
        <f t="shared" si="55"/>
        <v>5.6080016086471174E-2</v>
      </c>
      <c r="CD102" s="18">
        <f t="shared" si="56"/>
        <v>5.107081316332307E-3</v>
      </c>
      <c r="CE102" s="19">
        <v>97</v>
      </c>
      <c r="CF102" s="18">
        <f t="shared" si="59"/>
        <v>6.0355368375644147E-3</v>
      </c>
      <c r="CG102" s="18">
        <f t="shared" si="59"/>
        <v>6.0355368375644147E-3</v>
      </c>
      <c r="CH102" s="18">
        <f t="shared" si="59"/>
        <v>6.0355368375644147E-3</v>
      </c>
      <c r="CI102" s="18">
        <f t="shared" si="59"/>
        <v>0</v>
      </c>
      <c r="CJ102" s="18">
        <f t="shared" si="59"/>
        <v>0</v>
      </c>
      <c r="CK102" s="24">
        <f t="shared" si="59"/>
        <v>6.0355368375644147E-3</v>
      </c>
      <c r="CL102" s="24">
        <f t="shared" si="59"/>
        <v>0</v>
      </c>
    </row>
    <row r="103" spans="1:90" x14ac:dyDescent="0.2">
      <c r="A103" s="19">
        <v>98</v>
      </c>
      <c r="B103" s="16" cm="1">
        <f t="array" ref="B103">INDEX(asset_mu,1,B$3)+INDEX(asset_rets_norm,$A103,B$3)</f>
        <v>3.1123576901429693E-3</v>
      </c>
      <c r="C103" s="16" cm="1">
        <f t="array" ref="C103">INDEX(asset_mu,1,C$3)+INDEX(asset_rets_norm,$A103,C$3)</f>
        <v>2.4214876156087818E-3</v>
      </c>
      <c r="D103" s="16" cm="1">
        <f t="array" ref="D103">INDEX(asset_mu,1,D$3)+INDEX(asset_rets_norm,$A103,D$3)</f>
        <v>8.1858925643621275E-4</v>
      </c>
      <c r="E103" s="16" cm="1">
        <f t="array" ref="E103">INDEX(asset_mu,1,E$3)+INDEX(asset_rets_norm,$A103,E$3)</f>
        <v>2.9611909473564249E-3</v>
      </c>
      <c r="F103" s="16" cm="1">
        <f t="array" ref="F103">INDEX(asset_mu,1,F$3)+INDEX(asset_rets_norm,$A103,F$3)</f>
        <v>2.0371660990947276E-3</v>
      </c>
      <c r="G103" s="16" cm="1">
        <f t="array" ref="G103">INDEX(asset_mu,1,G$3)+INDEX(asset_rets_norm,$A103,G$3)</f>
        <v>1.348536853045282E-3</v>
      </c>
      <c r="H103" s="16" cm="1">
        <f t="array" ref="H103">INDEX(asset_mu,1,H$3)+INDEX(asset_rets_norm,$A103,H$3)</f>
        <v>1.6619440599000761E-3</v>
      </c>
      <c r="I103" s="16" cm="1">
        <f t="array" ref="I103">INDEX(asset_mu,1,I$3)+INDEX(asset_rets_norm,$A103,I$3)</f>
        <v>1.0425296557540647E-3</v>
      </c>
      <c r="J103" s="16" cm="1">
        <f t="array" ref="J103">INDEX(asset_mu,1,J$3)+INDEX(asset_rets_norm,$A103,J$3)</f>
        <v>2.5965271204417815E-3</v>
      </c>
      <c r="K103" s="16" cm="1">
        <f t="array" ref="K103">INDEX(asset_mu,1,K$3)+INDEX(asset_rets_norm,$A103,K$3)</f>
        <v>3.4980089872133349E-3</v>
      </c>
      <c r="L103" s="16" cm="1">
        <f t="array" ref="L103">INDEX(asset_mu,1,L$3)+INDEX(asset_rets_norm,$A103,L$3)</f>
        <v>3.3059679504033757E-3</v>
      </c>
      <c r="M103" s="16" cm="1">
        <f t="array" ref="M103">INDEX(asset_mu,1,M$3)+INDEX(asset_rets_norm,$A103,M$3)</f>
        <v>4.3570440889453719E-3</v>
      </c>
      <c r="N103" s="16" cm="1">
        <f t="array" ref="N103">INDEX(asset_mu,1,N$3)+INDEX(asset_rets_norm,$A103,N$3)</f>
        <v>5.1570412517077998E-3</v>
      </c>
      <c r="O103" s="16" cm="1">
        <f t="array" ref="O103">INDEX(asset_mu,1,O$3)+INDEX(asset_rets_norm,$A103,O$3)</f>
        <v>7.290256098882108E-4</v>
      </c>
      <c r="P103" s="16" cm="1">
        <f t="array" ref="P103">INDEX(asset_mu,1,P$3)+INDEX(asset_rets_norm,$A103,P$3)</f>
        <v>8.2892950868933431E-4</v>
      </c>
      <c r="Q103" s="16" cm="1">
        <f t="array" ref="Q103">INDEX(asset_mu,1,Q$3)+INDEX(asset_rets_norm,$A103,Q$3)</f>
        <v>1.4030092001011702E-4</v>
      </c>
      <c r="R103" s="16" cm="1">
        <f t="array" ref="R103">INDEX(asset_mu,1,R$3)+INDEX(asset_rets_norm,$A103,R$3)</f>
        <v>2.9098913059356732E-2</v>
      </c>
      <c r="S103" s="16" cm="1">
        <f t="array" ref="S103">INDEX(asset_mu,1,S$3)+INDEX(asset_rets_norm,$A103,S$3)</f>
        <v>2.6261596557082156E-2</v>
      </c>
      <c r="T103" s="16" cm="1">
        <f t="array" ref="T103">INDEX(asset_mu,1,T$3)+INDEX(asset_rets_norm,$A103,T$3)</f>
        <v>1.457948655076774E-2</v>
      </c>
      <c r="U103" s="16" cm="1">
        <f t="array" ref="U103">INDEX(asset_mu,1,U$3)+INDEX(asset_rets_norm,$A103,U$3)</f>
        <v>9.7113149978175339E-3</v>
      </c>
      <c r="V103" s="16" cm="1">
        <f t="array" ref="V103">INDEX(asset_mu,1,V$3)+INDEX(asset_rets_norm,$A103,V$3)</f>
        <v>3.3381453729049901E-3</v>
      </c>
      <c r="W103" s="16" cm="1">
        <f t="array" ref="W103">INDEX(asset_mu,1,W$3)+INDEX(asset_rets_norm,$A103,W$3)</f>
        <v>1.505839860786321E-3</v>
      </c>
      <c r="X103" s="16" cm="1">
        <f t="array" ref="X103">INDEX(asset_mu,1,X$3)+INDEX(asset_rets_norm,$A103,X$3)</f>
        <v>2.7950435105639311E-3</v>
      </c>
      <c r="Y103" s="16" cm="1">
        <f t="array" ref="Y103">INDEX(asset_mu,1,Y$3)+INDEX(asset_rets_norm,$A103,Y$3)</f>
        <v>1.1257688861378665E-3</v>
      </c>
      <c r="Z103" s="19">
        <v>98</v>
      </c>
      <c r="AA103" s="16" cm="1">
        <f t="array" ref="AA103">INDEX(fx_mu,1,AA$3)+INDEX(fx_rets_norm,$A103,AA$3)</f>
        <v>0</v>
      </c>
      <c r="AB103" s="16" cm="1">
        <f t="array" ref="AB103">INDEX(fx_mu,1,AB$3)+INDEX(fx_rets_norm,$A103,AB$3)</f>
        <v>-1.1314205587200751E-2</v>
      </c>
      <c r="AC103" s="16" cm="1">
        <f t="array" ref="AC103">INDEX(fx_mu,1,AC$3)+INDEX(fx_rets_norm,$A103,AC$3)</f>
        <v>-1.3913835181858188E-5</v>
      </c>
      <c r="AD103" s="16" cm="1">
        <f t="array" ref="AD103">INDEX(fx_mu,1,AD$3)+INDEX(fx_rets_norm,$A103,AD$3)</f>
        <v>-9.7282795833042585E-3</v>
      </c>
      <c r="AE103" s="19">
        <v>98</v>
      </c>
      <c r="AF103" s="18" cm="1">
        <f t="array" ref="AF103">(1+B103)*(1+INDEX(fx_rets,$AE103,INDEX(fx_ix,1,AF$3)))-1</f>
        <v>3.1123576901430638E-3</v>
      </c>
      <c r="AG103" s="18" cm="1">
        <f t="array" ref="AG103">(1+C103)*(1+INDEX(fx_rets,$AE103,INDEX(fx_ix,1,AG$3)))-1</f>
        <v>2.4214876156087861E-3</v>
      </c>
      <c r="AH103" s="18" cm="1">
        <f t="array" ref="AH103">(1+D103)*(1+INDEX(fx_rets,$AE103,INDEX(fx_ix,1,AH$3)))-1</f>
        <v>8.1858925643629732E-4</v>
      </c>
      <c r="AI103" s="18" cm="1">
        <f t="array" ref="AI103">(1+E103)*(1+INDEX(fx_rets,$AE103,INDEX(fx_ix,1,AI$3)))-1</f>
        <v>2.9611909473563625E-3</v>
      </c>
      <c r="AJ103" s="18" cm="1">
        <f t="array" ref="AJ103">(1+F103)*(1+INDEX(fx_rets,$AE103,INDEX(fx_ix,1,AJ$3)))-1</f>
        <v>2.0371660990947671E-3</v>
      </c>
      <c r="AK103" s="18" cm="1">
        <f t="array" ref="AK103">(1+G103)*(1+INDEX(fx_rets,$AE103,INDEX(fx_ix,1,AK$3)))-1</f>
        <v>-9.9809263573528151E-3</v>
      </c>
      <c r="AL103" s="18" cm="1">
        <f t="array" ref="AL103">(1+H103)*(1+INDEX(fx_rets,$AE103,INDEX(fx_ix,1,AL$3)))-1</f>
        <v>-9.6710651040686768E-3</v>
      </c>
      <c r="AM103" s="18" cm="1">
        <f t="array" ref="AM103">(1+I103)*(1+INDEX(fx_rets,$AE103,INDEX(fx_ix,1,AM$3)))-1</f>
        <v>-1.0283471326302585E-2</v>
      </c>
      <c r="AN103" s="18" cm="1">
        <f t="array" ref="AN103">(1+J103)*(1+INDEX(fx_rets,$AE103,INDEX(fx_ix,1,AN$3)))-1</f>
        <v>2.5825771576095669E-3</v>
      </c>
      <c r="AO103" s="18" cm="1">
        <f t="array" ref="AO103">(1+K103)*(1+INDEX(fx_rets,$AE103,INDEX(fx_ix,1,AO$3)))-1</f>
        <v>3.484046481311065E-3</v>
      </c>
      <c r="AP103" s="18" cm="1">
        <f t="array" ref="AP103">(1+L103)*(1+INDEX(fx_rets,$AE103,INDEX(fx_ix,1,AP$3)))-1</f>
        <v>3.2920081165281889E-3</v>
      </c>
      <c r="AQ103" s="18" cm="1">
        <f t="array" ref="AQ103">(1+M103)*(1+INDEX(fx_rets,$AE103,INDEX(fx_ix,1,AQ$3)))-1</f>
        <v>4.3430696305701844E-3</v>
      </c>
      <c r="AR103" s="18" cm="1">
        <f t="array" ref="AR103">(1+N103)*(1+INDEX(fx_rets,$AE103,INDEX(fx_ix,1,AR$3)))-1</f>
        <v>5.1430556623039969E-3</v>
      </c>
      <c r="AS103" s="18" cm="1">
        <f t="array" ref="AS103">(1+O103)*(1+INDEX(fx_rets,$AE103,INDEX(fx_ix,1,AS$3)))-1</f>
        <v>-9.0063461383724785E-3</v>
      </c>
      <c r="AT103" s="18" cm="1">
        <f t="array" ref="AT103">(1+P103)*(1+INDEX(fx_rets,$AE103,INDEX(fx_ix,1,AT$3)))-1</f>
        <v>-8.907414132630187E-3</v>
      </c>
      <c r="AU103" s="18" cm="1">
        <f t="array" ref="AU103">(1+Q103)*(1+INDEX(fx_rets,$AE103,INDEX(fx_ix,1,AU$3)))-1</f>
        <v>-9.5893435498698443E-3</v>
      </c>
      <c r="AV103" s="18" cm="1">
        <f t="array" ref="AV103">(1+R103)*(1+INDEX(fx_rets,$AE103,INDEX(fx_ix,1,AV$3)))-1</f>
        <v>2.9098913059356635E-2</v>
      </c>
      <c r="AW103" s="18" cm="1">
        <f t="array" ref="AW103">(1+S103)*(1+INDEX(fx_rets,$AE103,INDEX(fx_ix,1,AW$3)))-1</f>
        <v>1.4650261867386494E-2</v>
      </c>
      <c r="AX103" s="18" cm="1">
        <f t="array" ref="AX103">(1+T103)*(1+INDEX(fx_rets,$AE103,INDEX(fx_ix,1,AX$3)))-1</f>
        <v>1.4565369859012911E-2</v>
      </c>
      <c r="AY103" s="18" cm="1">
        <f t="array" ref="AY103">(1+U103)*(1+INDEX(fx_rets,$AE103,INDEX(fx_ix,1,AY$3)))-1</f>
        <v>-1.1143897290688543E-4</v>
      </c>
      <c r="AZ103" s="18" cm="1">
        <f t="array" ref="AZ103">(1+V103)*(1+INDEX(fx_rets,$AE103,INDEX(fx_ix,1,AZ$3)))-1</f>
        <v>3.3381453729048882E-3</v>
      </c>
      <c r="BA103" s="18" cm="1">
        <f t="array" ref="BA103">(1+W103)*(1+INDEX(fx_rets,$AE103,INDEX(fx_ix,1,BA$3)))-1</f>
        <v>-9.825403108180808E-3</v>
      </c>
      <c r="BB103" s="18" cm="1">
        <f t="array" ref="BB103">(1+X103)*(1+INDEX(fx_rets,$AE103,INDEX(fx_ix,1,BB$3)))-1</f>
        <v>2.7810907856073985E-3</v>
      </c>
      <c r="BC103" s="18" cm="1">
        <f t="array" ref="BC103">(1+Y103)*(1+INDEX(fx_rets,$AE103,INDEX(fx_ix,1,BC$3)))-1</f>
        <v>-8.6134624916368585E-3</v>
      </c>
      <c r="BD103" s="19">
        <v>98</v>
      </c>
      <c r="BE103" s="16">
        <f t="shared" si="32"/>
        <v>0</v>
      </c>
      <c r="BF103" s="19">
        <v>98</v>
      </c>
      <c r="BG103" s="18">
        <f t="shared" si="33"/>
        <v>3.1123576901430638E-3</v>
      </c>
      <c r="BH103" s="18">
        <f t="shared" si="34"/>
        <v>2.4214876156087861E-3</v>
      </c>
      <c r="BI103" s="18">
        <f t="shared" si="35"/>
        <v>8.1858925643629732E-4</v>
      </c>
      <c r="BJ103" s="18">
        <f t="shared" si="36"/>
        <v>2.9611909473563625E-3</v>
      </c>
      <c r="BK103" s="18">
        <f t="shared" si="37"/>
        <v>2.0371660990947671E-3</v>
      </c>
      <c r="BL103" s="18">
        <f t="shared" si="38"/>
        <v>-9.9809263573528151E-3</v>
      </c>
      <c r="BM103" s="18">
        <f t="shared" si="39"/>
        <v>-9.6710651040686768E-3</v>
      </c>
      <c r="BN103" s="18">
        <f t="shared" si="40"/>
        <v>-1.0283471326302585E-2</v>
      </c>
      <c r="BO103" s="18">
        <f t="shared" si="41"/>
        <v>2.5825771576095669E-3</v>
      </c>
      <c r="BP103" s="18">
        <f t="shared" si="42"/>
        <v>3.484046481311065E-3</v>
      </c>
      <c r="BQ103" s="18">
        <f t="shared" si="43"/>
        <v>3.2920081165281889E-3</v>
      </c>
      <c r="BR103" s="18">
        <f t="shared" si="44"/>
        <v>4.3430696305701844E-3</v>
      </c>
      <c r="BS103" s="18">
        <f t="shared" si="45"/>
        <v>5.1430556623039969E-3</v>
      </c>
      <c r="BT103" s="18">
        <f t="shared" si="46"/>
        <v>-9.0063461383724785E-3</v>
      </c>
      <c r="BU103" s="18">
        <f t="shared" si="47"/>
        <v>-8.907414132630187E-3</v>
      </c>
      <c r="BV103" s="18">
        <f t="shared" si="48"/>
        <v>-9.5893435498698443E-3</v>
      </c>
      <c r="BW103" s="18">
        <f t="shared" si="49"/>
        <v>2.9098913059356635E-2</v>
      </c>
      <c r="BX103" s="18">
        <f t="shared" si="50"/>
        <v>1.4650261867386494E-2</v>
      </c>
      <c r="BY103" s="18">
        <f t="shared" si="51"/>
        <v>1.4565369859012911E-2</v>
      </c>
      <c r="BZ103" s="18">
        <f t="shared" si="52"/>
        <v>-1.1143897290688543E-4</v>
      </c>
      <c r="CA103" s="18">
        <f t="shared" si="53"/>
        <v>3.3381453729048882E-3</v>
      </c>
      <c r="CB103" s="18">
        <f t="shared" si="54"/>
        <v>-9.825403108180808E-3</v>
      </c>
      <c r="CC103" s="18">
        <f t="shared" si="55"/>
        <v>2.7810907856073985E-3</v>
      </c>
      <c r="CD103" s="18">
        <f t="shared" si="56"/>
        <v>-8.6134624916368585E-3</v>
      </c>
      <c r="CE103" s="19">
        <v>98</v>
      </c>
      <c r="CF103" s="18">
        <f t="shared" si="59"/>
        <v>2.4214876156087861E-3</v>
      </c>
      <c r="CG103" s="18">
        <f t="shared" si="59"/>
        <v>2.4214876156087861E-3</v>
      </c>
      <c r="CH103" s="18">
        <f t="shared" si="59"/>
        <v>2.4214876156087861E-3</v>
      </c>
      <c r="CI103" s="18">
        <f t="shared" si="59"/>
        <v>0</v>
      </c>
      <c r="CJ103" s="18">
        <f t="shared" si="59"/>
        <v>0</v>
      </c>
      <c r="CK103" s="24">
        <f t="shared" si="59"/>
        <v>2.4214876156087861E-3</v>
      </c>
      <c r="CL103" s="24">
        <f t="shared" si="59"/>
        <v>0</v>
      </c>
    </row>
    <row r="104" spans="1:90" x14ac:dyDescent="0.2">
      <c r="A104" s="19">
        <v>99</v>
      </c>
      <c r="B104" s="16" cm="1">
        <f t="array" ref="B104">INDEX(asset_mu,1,B$3)+INDEX(asset_rets_norm,$A104,B$3)</f>
        <v>3.5923723811483064E-3</v>
      </c>
      <c r="C104" s="16" cm="1">
        <f t="array" ref="C104">INDEX(asset_mu,1,C$3)+INDEX(asset_rets_norm,$A104,C$3)</f>
        <v>4.8618549576611115E-3</v>
      </c>
      <c r="D104" s="16" cm="1">
        <f t="array" ref="D104">INDEX(asset_mu,1,D$3)+INDEX(asset_rets_norm,$A104,D$3)</f>
        <v>3.3106094463752054E-3</v>
      </c>
      <c r="E104" s="16" cm="1">
        <f t="array" ref="E104">INDEX(asset_mu,1,E$3)+INDEX(asset_rets_norm,$A104,E$3)</f>
        <v>5.5260256674596955E-3</v>
      </c>
      <c r="F104" s="16" cm="1">
        <f t="array" ref="F104">INDEX(asset_mu,1,F$3)+INDEX(asset_rets_norm,$A104,F$3)</f>
        <v>6.5682836348448115E-3</v>
      </c>
      <c r="G104" s="16" cm="1">
        <f t="array" ref="G104">INDEX(asset_mu,1,G$3)+INDEX(asset_rets_norm,$A104,G$3)</f>
        <v>1.697437517486214E-3</v>
      </c>
      <c r="H104" s="16" cm="1">
        <f t="array" ref="H104">INDEX(asset_mu,1,H$3)+INDEX(asset_rets_norm,$A104,H$3)</f>
        <v>1.9423576638788668E-3</v>
      </c>
      <c r="I104" s="16" cm="1">
        <f t="array" ref="I104">INDEX(asset_mu,1,I$3)+INDEX(asset_rets_norm,$A104,I$3)</f>
        <v>-5.5966420515425434E-4</v>
      </c>
      <c r="J104" s="16" cm="1">
        <f t="array" ref="J104">INDEX(asset_mu,1,J$3)+INDEX(asset_rets_norm,$A104,J$3)</f>
        <v>3.3571731931871782E-3</v>
      </c>
      <c r="K104" s="16" cm="1">
        <f t="array" ref="K104">INDEX(asset_mu,1,K$3)+INDEX(asset_rets_norm,$A104,K$3)</f>
        <v>5.0345758071698435E-3</v>
      </c>
      <c r="L104" s="16" cm="1">
        <f t="array" ref="L104">INDEX(asset_mu,1,L$3)+INDEX(asset_rets_norm,$A104,L$3)</f>
        <v>3.9816745592888714E-3</v>
      </c>
      <c r="M104" s="16" cm="1">
        <f t="array" ref="M104">INDEX(asset_mu,1,M$3)+INDEX(asset_rets_norm,$A104,M$3)</f>
        <v>6.7304673858100015E-3</v>
      </c>
      <c r="N104" s="16" cm="1">
        <f t="array" ref="N104">INDEX(asset_mu,1,N$3)+INDEX(asset_rets_norm,$A104,N$3)</f>
        <v>8.006089457380022E-3</v>
      </c>
      <c r="O104" s="16" cm="1">
        <f t="array" ref="O104">INDEX(asset_mu,1,O$3)+INDEX(asset_rets_norm,$A104,O$3)</f>
        <v>8.5502979512066418E-4</v>
      </c>
      <c r="P104" s="16" cm="1">
        <f t="array" ref="P104">INDEX(asset_mu,1,P$3)+INDEX(asset_rets_norm,$A104,P$3)</f>
        <v>1.0748689767281926E-3</v>
      </c>
      <c r="Q104" s="16" cm="1">
        <f t="array" ref="Q104">INDEX(asset_mu,1,Q$3)+INDEX(asset_rets_norm,$A104,Q$3)</f>
        <v>6.9196662146726613E-4</v>
      </c>
      <c r="R104" s="16" cm="1">
        <f t="array" ref="R104">INDEX(asset_mu,1,R$3)+INDEX(asset_rets_norm,$A104,R$3)</f>
        <v>2.3180196283968266E-2</v>
      </c>
      <c r="S104" s="16" cm="1">
        <f t="array" ref="S104">INDEX(asset_mu,1,S$3)+INDEX(asset_rets_norm,$A104,S$3)</f>
        <v>9.9723532853902563E-3</v>
      </c>
      <c r="T104" s="16" cm="1">
        <f t="array" ref="T104">INDEX(asset_mu,1,T$3)+INDEX(asset_rets_norm,$A104,T$3)</f>
        <v>2.7705541313516269E-2</v>
      </c>
      <c r="U104" s="16" cm="1">
        <f t="array" ref="U104">INDEX(asset_mu,1,U$3)+INDEX(asset_rets_norm,$A104,U$3)</f>
        <v>9.2807081215619102E-3</v>
      </c>
      <c r="V104" s="16" cm="1">
        <f t="array" ref="V104">INDEX(asset_mu,1,V$3)+INDEX(asset_rets_norm,$A104,V$3)</f>
        <v>3.3328120395716568E-3</v>
      </c>
      <c r="W104" s="16" cm="1">
        <f t="array" ref="W104">INDEX(asset_mu,1,W$3)+INDEX(asset_rets_norm,$A104,W$3)</f>
        <v>1.0170065274529877E-3</v>
      </c>
      <c r="X104" s="16" cm="1">
        <f t="array" ref="X104">INDEX(asset_mu,1,X$3)+INDEX(asset_rets_norm,$A104,X$3)</f>
        <v>2.5052101772305973E-3</v>
      </c>
      <c r="Y104" s="16" cm="1">
        <f t="array" ref="Y104">INDEX(asset_mu,1,Y$3)+INDEX(asset_rets_norm,$A104,Y$3)</f>
        <v>3.2685221947119987E-4</v>
      </c>
      <c r="Z104" s="19">
        <v>99</v>
      </c>
      <c r="AA104" s="16" cm="1">
        <f t="array" ref="AA104">INDEX(fx_mu,1,AA$3)+INDEX(fx_rets_norm,$A104,AA$3)</f>
        <v>0</v>
      </c>
      <c r="AB104" s="16" cm="1">
        <f t="array" ref="AB104">INDEX(fx_mu,1,AB$3)+INDEX(fx_rets_norm,$A104,AB$3)</f>
        <v>1.8298360591014088E-2</v>
      </c>
      <c r="AC104" s="16" cm="1">
        <f t="array" ref="AC104">INDEX(fx_mu,1,AC$3)+INDEX(fx_rets_norm,$A104,AC$3)</f>
        <v>2.5821582635340554E-2</v>
      </c>
      <c r="AD104" s="16" cm="1">
        <f t="array" ref="AD104">INDEX(fx_mu,1,AD$3)+INDEX(fx_rets_norm,$A104,AD$3)</f>
        <v>1.1708656196379827E-2</v>
      </c>
      <c r="AE104" s="19">
        <v>99</v>
      </c>
      <c r="AF104" s="18" cm="1">
        <f t="array" ref="AF104">(1+B104)*(1+INDEX(fx_rets,$AE104,INDEX(fx_ix,1,AF$3)))-1</f>
        <v>3.592372381148401E-3</v>
      </c>
      <c r="AG104" s="18" cm="1">
        <f t="array" ref="AG104">(1+C104)*(1+INDEX(fx_rets,$AE104,INDEX(fx_ix,1,AG$3)))-1</f>
        <v>4.8618549576611159E-3</v>
      </c>
      <c r="AH104" s="18" cm="1">
        <f t="array" ref="AH104">(1+D104)*(1+INDEX(fx_rets,$AE104,INDEX(fx_ix,1,AH$3)))-1</f>
        <v>3.31060944637529E-3</v>
      </c>
      <c r="AI104" s="18" cm="1">
        <f t="array" ref="AI104">(1+E104)*(1+INDEX(fx_rets,$AE104,INDEX(fx_ix,1,AI$3)))-1</f>
        <v>5.5260256674596331E-3</v>
      </c>
      <c r="AJ104" s="18" cm="1">
        <f t="array" ref="AJ104">(1+F104)*(1+INDEX(fx_rets,$AE104,INDEX(fx_ix,1,AJ$3)))-1</f>
        <v>6.5682836348448514E-3</v>
      </c>
      <c r="AK104" s="18" cm="1">
        <f t="array" ref="AK104">(1+G104)*(1+INDEX(fx_rets,$AE104,INDEX(fx_ix,1,AK$3)))-1</f>
        <v>2.0026858432276029E-2</v>
      </c>
      <c r="AL104" s="18" cm="1">
        <f t="array" ref="AL104">(1+H104)*(1+INDEX(fx_rets,$AE104,INDEX(fx_ix,1,AL$3)))-1</f>
        <v>2.0276260215823294E-2</v>
      </c>
      <c r="AM104" s="18" cm="1">
        <f t="array" ref="AM104">(1+I104)*(1+INDEX(fx_rets,$AE104,INDEX(fx_ix,1,AM$3)))-1</f>
        <v>1.7728455448424052E-2</v>
      </c>
      <c r="AN104" s="18" cm="1">
        <f t="array" ref="AN104">(1+J104)*(1+INDEX(fx_rets,$AE104,INDEX(fx_ix,1,AN$3)))-1</f>
        <v>2.9265443353556631E-2</v>
      </c>
      <c r="AO104" s="18" cm="1">
        <f t="array" ref="AO104">(1+K104)*(1+INDEX(fx_rets,$AE104,INDEX(fx_ix,1,AO$3)))-1</f>
        <v>3.098615915774916E-2</v>
      </c>
      <c r="AP104" s="18" cm="1">
        <f t="array" ref="AP104">(1+L104)*(1+INDEX(fx_rets,$AE104,INDEX(fx_ix,1,AP$3)))-1</f>
        <v>2.9906070333289181E-2</v>
      </c>
      <c r="AQ104" s="18" cm="1">
        <f t="array" ref="AQ104">(1+M104)*(1+INDEX(fx_rets,$AE104,INDEX(fx_ix,1,AQ$3)))-1</f>
        <v>3.2725841340927708E-2</v>
      </c>
      <c r="AR104" s="18" cm="1">
        <f t="array" ref="AR104">(1+N104)*(1+INDEX(fx_rets,$AE104,INDEX(fx_ix,1,AR$3)))-1</f>
        <v>3.4034401993230379E-2</v>
      </c>
      <c r="AS104" s="18" cm="1">
        <f t="array" ref="AS104">(1+O104)*(1+INDEX(fx_rets,$AE104,INDEX(fx_ix,1,AS$3)))-1</f>
        <v>1.2573697241408999E-2</v>
      </c>
      <c r="AT104" s="18" cm="1">
        <f t="array" ref="AT104">(1+P104)*(1+INDEX(fx_rets,$AE104,INDEX(fx_ix,1,AT$3)))-1</f>
        <v>1.2796110444412534E-2</v>
      </c>
      <c r="AU104" s="18" cm="1">
        <f t="array" ref="AU104">(1+Q104)*(1+INDEX(fx_rets,$AE104,INDEX(fx_ix,1,AU$3)))-1</f>
        <v>1.2408724817117189E-2</v>
      </c>
      <c r="AV104" s="18" cm="1">
        <f t="array" ref="AV104">(1+R104)*(1+INDEX(fx_rets,$AE104,INDEX(fx_ix,1,AV$3)))-1</f>
        <v>2.3180196283968169E-2</v>
      </c>
      <c r="AW104" s="18" cm="1">
        <f t="array" ref="AW104">(1+S104)*(1+INDEX(fx_rets,$AE104,INDEX(fx_ix,1,AW$3)))-1</f>
        <v>2.8453191592761273E-2</v>
      </c>
      <c r="AX104" s="18" cm="1">
        <f t="array" ref="AX104">(1+T104)*(1+INDEX(fx_rets,$AE104,INDEX(fx_ix,1,AX$3)))-1</f>
        <v>5.4242524873340692E-2</v>
      </c>
      <c r="AY104" s="18" cm="1">
        <f t="array" ref="AY104">(1+U104)*(1+INDEX(fx_rets,$AE104,INDEX(fx_ix,1,AY$3)))-1</f>
        <v>2.1098028938596025E-2</v>
      </c>
      <c r="AZ104" s="18" cm="1">
        <f t="array" ref="AZ104">(1+V104)*(1+INDEX(fx_rets,$AE104,INDEX(fx_ix,1,AZ$3)))-1</f>
        <v>3.3328120395716976E-3</v>
      </c>
      <c r="BA104" s="18" cm="1">
        <f t="array" ref="BA104">(1+W104)*(1+INDEX(fx_rets,$AE104,INDEX(fx_ix,1,BA$3)))-1</f>
        <v>1.9333976670629971E-2</v>
      </c>
      <c r="BB104" s="18" cm="1">
        <f t="array" ref="BB104">(1+X104)*(1+INDEX(fx_rets,$AE104,INDEX(fx_ix,1,BB$3)))-1</f>
        <v>2.8391481304181232E-2</v>
      </c>
      <c r="BC104" s="18" cm="1">
        <f t="array" ref="BC104">(1+Y104)*(1+INDEX(fx_rets,$AE104,INDEX(fx_ix,1,BC$3)))-1</f>
        <v>1.2039335416115904E-2</v>
      </c>
      <c r="BD104" s="19">
        <v>99</v>
      </c>
      <c r="BE104" s="16">
        <f t="shared" si="32"/>
        <v>0</v>
      </c>
      <c r="BF104" s="19">
        <v>99</v>
      </c>
      <c r="BG104" s="18">
        <f t="shared" si="33"/>
        <v>3.592372381148401E-3</v>
      </c>
      <c r="BH104" s="18">
        <f t="shared" si="34"/>
        <v>4.8618549576611159E-3</v>
      </c>
      <c r="BI104" s="18">
        <f t="shared" si="35"/>
        <v>3.31060944637529E-3</v>
      </c>
      <c r="BJ104" s="18">
        <f t="shared" si="36"/>
        <v>5.5260256674596331E-3</v>
      </c>
      <c r="BK104" s="18">
        <f t="shared" si="37"/>
        <v>6.5682836348448514E-3</v>
      </c>
      <c r="BL104" s="18">
        <f t="shared" si="38"/>
        <v>2.0026858432276029E-2</v>
      </c>
      <c r="BM104" s="18">
        <f t="shared" si="39"/>
        <v>2.0276260215823294E-2</v>
      </c>
      <c r="BN104" s="18">
        <f t="shared" si="40"/>
        <v>1.7728455448424052E-2</v>
      </c>
      <c r="BO104" s="18">
        <f t="shared" si="41"/>
        <v>2.9265443353556631E-2</v>
      </c>
      <c r="BP104" s="18">
        <f t="shared" si="42"/>
        <v>3.098615915774916E-2</v>
      </c>
      <c r="BQ104" s="18">
        <f t="shared" si="43"/>
        <v>2.9906070333289181E-2</v>
      </c>
      <c r="BR104" s="18">
        <f t="shared" si="44"/>
        <v>3.2725841340927708E-2</v>
      </c>
      <c r="BS104" s="18">
        <f t="shared" si="45"/>
        <v>3.4034401993230379E-2</v>
      </c>
      <c r="BT104" s="18">
        <f t="shared" si="46"/>
        <v>1.2573697241408999E-2</v>
      </c>
      <c r="BU104" s="18">
        <f t="shared" si="47"/>
        <v>1.2796110444412534E-2</v>
      </c>
      <c r="BV104" s="18">
        <f t="shared" si="48"/>
        <v>1.2408724817117189E-2</v>
      </c>
      <c r="BW104" s="18">
        <f t="shared" si="49"/>
        <v>2.3180196283968169E-2</v>
      </c>
      <c r="BX104" s="18">
        <f t="shared" si="50"/>
        <v>2.8453191592761273E-2</v>
      </c>
      <c r="BY104" s="18">
        <f t="shared" si="51"/>
        <v>5.4242524873340692E-2</v>
      </c>
      <c r="BZ104" s="18">
        <f t="shared" si="52"/>
        <v>2.1098028938596025E-2</v>
      </c>
      <c r="CA104" s="18">
        <f t="shared" si="53"/>
        <v>3.3328120395716976E-3</v>
      </c>
      <c r="CB104" s="18">
        <f t="shared" si="54"/>
        <v>1.9333976670629971E-2</v>
      </c>
      <c r="CC104" s="18">
        <f t="shared" si="55"/>
        <v>2.8391481304181232E-2</v>
      </c>
      <c r="CD104" s="18">
        <f t="shared" si="56"/>
        <v>1.2039335416115904E-2</v>
      </c>
      <c r="CE104" s="19">
        <v>99</v>
      </c>
      <c r="CF104" s="18">
        <f t="shared" si="59"/>
        <v>4.8618549576611159E-3</v>
      </c>
      <c r="CG104" s="18">
        <f t="shared" si="59"/>
        <v>4.8618549576611159E-3</v>
      </c>
      <c r="CH104" s="18">
        <f t="shared" si="59"/>
        <v>4.8618549576611159E-3</v>
      </c>
      <c r="CI104" s="18">
        <f t="shared" si="59"/>
        <v>0</v>
      </c>
      <c r="CJ104" s="18">
        <f t="shared" si="59"/>
        <v>0</v>
      </c>
      <c r="CK104" s="24">
        <f t="shared" si="59"/>
        <v>4.8618549576611159E-3</v>
      </c>
      <c r="CL104" s="24">
        <f t="shared" si="59"/>
        <v>0</v>
      </c>
    </row>
    <row r="105" spans="1:90" x14ac:dyDescent="0.2">
      <c r="A105" s="19">
        <v>100</v>
      </c>
      <c r="B105" s="16" cm="1">
        <f t="array" ref="B105">INDEX(asset_mu,1,B$3)+INDEX(asset_rets_norm,$A105,B$3)</f>
        <v>3.6453244689270857E-3</v>
      </c>
      <c r="C105" s="16" cm="1">
        <f t="array" ref="C105">INDEX(asset_mu,1,C$3)+INDEX(asset_rets_norm,$A105,C$3)</f>
        <v>8.1511390443651487E-3</v>
      </c>
      <c r="D105" s="16" cm="1">
        <f t="array" ref="D105">INDEX(asset_mu,1,D$3)+INDEX(asset_rets_norm,$A105,D$3)</f>
        <v>1.6956862088521568E-2</v>
      </c>
      <c r="E105" s="16" cm="1">
        <f t="array" ref="E105">INDEX(asset_mu,1,E$3)+INDEX(asset_rets_norm,$A105,E$3)</f>
        <v>7.7682358237232754E-3</v>
      </c>
      <c r="F105" s="16" cm="1">
        <f t="array" ref="F105">INDEX(asset_mu,1,F$3)+INDEX(asset_rets_norm,$A105,F$3)</f>
        <v>1.468375796959394E-2</v>
      </c>
      <c r="G105" s="16" cm="1">
        <f t="array" ref="G105">INDEX(asset_mu,1,G$3)+INDEX(asset_rets_norm,$A105,G$3)</f>
        <v>1.0627519525519243E-3</v>
      </c>
      <c r="H105" s="16" cm="1">
        <f t="array" ref="H105">INDEX(asset_mu,1,H$3)+INDEX(asset_rets_norm,$A105,H$3)</f>
        <v>3.3530567820279282E-3</v>
      </c>
      <c r="I105" s="16" cm="1">
        <f t="array" ref="I105">INDEX(asset_mu,1,I$3)+INDEX(asset_rets_norm,$A105,I$3)</f>
        <v>9.1353268893347595E-3</v>
      </c>
      <c r="J105" s="16" cm="1">
        <f t="array" ref="J105">INDEX(asset_mu,1,J$3)+INDEX(asset_rets_norm,$A105,J$3)</f>
        <v>2.568610347929877E-3</v>
      </c>
      <c r="K105" s="16" cm="1">
        <f t="array" ref="K105">INDEX(asset_mu,1,K$3)+INDEX(asset_rets_norm,$A105,K$3)</f>
        <v>6.025989380914836E-3</v>
      </c>
      <c r="L105" s="16" cm="1">
        <f t="array" ref="L105">INDEX(asset_mu,1,L$3)+INDEX(asset_rets_norm,$A105,L$3)</f>
        <v>1.324127016970965E-2</v>
      </c>
      <c r="M105" s="16" cm="1">
        <f t="array" ref="M105">INDEX(asset_mu,1,M$3)+INDEX(asset_rets_norm,$A105,M$3)</f>
        <v>7.0105684604742534E-3</v>
      </c>
      <c r="N105" s="16" cm="1">
        <f t="array" ref="N105">INDEX(asset_mu,1,N$3)+INDEX(asset_rets_norm,$A105,N$3)</f>
        <v>1.4243168896873498E-2</v>
      </c>
      <c r="O105" s="16" cm="1">
        <f t="array" ref="O105">INDEX(asset_mu,1,O$3)+INDEX(asset_rets_norm,$A105,O$3)</f>
        <v>1.049096302210305E-3</v>
      </c>
      <c r="P105" s="16" cm="1">
        <f t="array" ref="P105">INDEX(asset_mu,1,P$3)+INDEX(asset_rets_norm,$A105,P$3)</f>
        <v>2.4205007020797076E-3</v>
      </c>
      <c r="Q105" s="16" cm="1">
        <f t="array" ref="Q105">INDEX(asset_mu,1,Q$3)+INDEX(asset_rets_norm,$A105,Q$3)</f>
        <v>4.5607733500622862E-3</v>
      </c>
      <c r="R105" s="16" cm="1">
        <f t="array" ref="R105">INDEX(asset_mu,1,R$3)+INDEX(asset_rets_norm,$A105,R$3)</f>
        <v>-7.28657444602533E-3</v>
      </c>
      <c r="S105" s="16" cm="1">
        <f t="array" ref="S105">INDEX(asset_mu,1,S$3)+INDEX(asset_rets_norm,$A105,S$3)</f>
        <v>-2.9085252713624499E-2</v>
      </c>
      <c r="T105" s="16" cm="1">
        <f t="array" ref="T105">INDEX(asset_mu,1,T$3)+INDEX(asset_rets_norm,$A105,T$3)</f>
        <v>-3.2959751910307256E-2</v>
      </c>
      <c r="U105" s="16" cm="1">
        <f t="array" ref="U105">INDEX(asset_mu,1,U$3)+INDEX(asset_rets_norm,$A105,U$3)</f>
        <v>-2.5373344977401499E-2</v>
      </c>
      <c r="V105" s="16" cm="1">
        <f t="array" ref="V105">INDEX(asset_mu,1,V$3)+INDEX(asset_rets_norm,$A105,V$3)</f>
        <v>3.2766453729049898E-3</v>
      </c>
      <c r="W105" s="16" cm="1">
        <f t="array" ref="W105">INDEX(asset_mu,1,W$3)+INDEX(asset_rets_norm,$A105,W$3)</f>
        <v>1.584089860786321E-3</v>
      </c>
      <c r="X105" s="16" cm="1">
        <f t="array" ref="X105">INDEX(asset_mu,1,X$3)+INDEX(asset_rets_norm,$A105,X$3)</f>
        <v>2.8549601772305975E-3</v>
      </c>
      <c r="Y105" s="16" cm="1">
        <f t="array" ref="Y105">INDEX(asset_mu,1,Y$3)+INDEX(asset_rets_norm,$A105,Y$3)</f>
        <v>1.2005188861378665E-3</v>
      </c>
      <c r="Z105" s="19">
        <v>100</v>
      </c>
      <c r="AA105" s="16" cm="1">
        <f t="array" ref="AA105">INDEX(fx_mu,1,AA$3)+INDEX(fx_rets_norm,$A105,AA$3)</f>
        <v>0</v>
      </c>
      <c r="AB105" s="16" cm="1">
        <f t="array" ref="AB105">INDEX(fx_mu,1,AB$3)+INDEX(fx_rets_norm,$A105,AB$3)</f>
        <v>-9.953428155140661E-3</v>
      </c>
      <c r="AC105" s="16" cm="1">
        <f t="array" ref="AC105">INDEX(fx_mu,1,AC$3)+INDEX(fx_rets_norm,$A105,AC$3)</f>
        <v>-3.1972338714505023E-3</v>
      </c>
      <c r="AD105" s="16" cm="1">
        <f t="array" ref="AD105">INDEX(fx_mu,1,AD$3)+INDEX(fx_rets_norm,$A105,AD$3)</f>
        <v>6.0059023432795641E-3</v>
      </c>
      <c r="AE105" s="19">
        <v>100</v>
      </c>
      <c r="AF105" s="18" cm="1">
        <f t="array" ref="AF105">(1+B105)*(1+INDEX(fx_rets,$AE105,INDEX(fx_ix,1,AF$3)))-1</f>
        <v>3.6453244689271802E-3</v>
      </c>
      <c r="AG105" s="18" cm="1">
        <f t="array" ref="AG105">(1+C105)*(1+INDEX(fx_rets,$AE105,INDEX(fx_ix,1,AG$3)))-1</f>
        <v>8.1511390443651521E-3</v>
      </c>
      <c r="AH105" s="18" cm="1">
        <f t="array" ref="AH105">(1+D105)*(1+INDEX(fx_rets,$AE105,INDEX(fx_ix,1,AH$3)))-1</f>
        <v>1.6956862088521651E-2</v>
      </c>
      <c r="AI105" s="18" cm="1">
        <f t="array" ref="AI105">(1+E105)*(1+INDEX(fx_rets,$AE105,INDEX(fx_ix,1,AI$3)))-1</f>
        <v>7.768235823723213E-3</v>
      </c>
      <c r="AJ105" s="18" cm="1">
        <f t="array" ref="AJ105">(1+F105)*(1+INDEX(fx_rets,$AE105,INDEX(fx_ix,1,AJ$3)))-1</f>
        <v>1.468375796959398E-2</v>
      </c>
      <c r="AK105" s="18" cm="1">
        <f t="array" ref="AK105">(1+G105)*(1+INDEX(fx_rets,$AE105,INDEX(fx_ix,1,AK$3)))-1</f>
        <v>-8.9012542277951967E-3</v>
      </c>
      <c r="AL105" s="18" cm="1">
        <f t="array" ref="AL105">(1+H105)*(1+INDEX(fx_rets,$AE105,INDEX(fx_ix,1,AL$3)))-1</f>
        <v>-6.6337457828927748E-3</v>
      </c>
      <c r="AM105" s="18" cm="1">
        <f t="array" ref="AM105">(1+I105)*(1+INDEX(fx_rets,$AE105,INDEX(fx_ix,1,AM$3)))-1</f>
        <v>-9.0902908567258578E-4</v>
      </c>
      <c r="AN105" s="18" cm="1">
        <f t="array" ref="AN105">(1+J105)*(1+INDEX(fx_rets,$AE105,INDEX(fx_ix,1,AN$3)))-1</f>
        <v>-6.3683597152763838E-4</v>
      </c>
      <c r="AO105" s="18" cm="1">
        <f t="array" ref="AO105">(1+K105)*(1+INDEX(fx_rets,$AE105,INDEX(fx_ix,1,AO$3)))-1</f>
        <v>2.8094890121066474E-3</v>
      </c>
      <c r="AP105" s="18" cm="1">
        <f t="array" ref="AP105">(1+L105)*(1+INDEX(fx_rets,$AE105,INDEX(fx_ix,1,AP$3)))-1</f>
        <v>1.0001700860771345E-2</v>
      </c>
      <c r="AQ105" s="18" cm="1">
        <f t="array" ref="AQ105">(1+M105)*(1+INDEX(fx_rets,$AE105,INDEX(fx_ix,1,AQ$3)))-1</f>
        <v>3.7909201620838218E-3</v>
      </c>
      <c r="AR105" s="18" cm="1">
        <f t="array" ref="AR105">(1+N105)*(1+INDEX(fx_rets,$AE105,INDEX(fx_ix,1,AR$3)))-1</f>
        <v>1.1000396283389113E-2</v>
      </c>
      <c r="AS105" s="18" cm="1">
        <f t="array" ref="AS105">(1+O105)*(1+INDEX(fx_rets,$AE105,INDEX(fx_ix,1,AS$3)))-1</f>
        <v>7.061299415429545E-3</v>
      </c>
      <c r="AT105" s="18" cm="1">
        <f t="array" ref="AT105">(1+P105)*(1+INDEX(fx_rets,$AE105,INDEX(fx_ix,1,AT$3)))-1</f>
        <v>8.4409403361975777E-3</v>
      </c>
      <c r="AU105" s="18" cm="1">
        <f t="array" ref="AU105">(1+Q105)*(1+INDEX(fx_rets,$AE105,INDEX(fx_ix,1,AU$3)))-1</f>
        <v>1.0594067252692074E-2</v>
      </c>
      <c r="AV105" s="18" cm="1">
        <f t="array" ref="AV105">(1+R105)*(1+INDEX(fx_rets,$AE105,INDEX(fx_ix,1,AV$3)))-1</f>
        <v>-7.2865744460253179E-3</v>
      </c>
      <c r="AW105" s="18" cm="1">
        <f t="array" ref="AW105">(1+S105)*(1+INDEX(fx_rets,$AE105,INDEX(fx_ix,1,AW$3)))-1</f>
        <v>-3.8749182895505996E-2</v>
      </c>
      <c r="AX105" s="18" cm="1">
        <f t="array" ref="AX105">(1+T105)*(1+INDEX(fx_rets,$AE105,INDEX(fx_ix,1,AX$3)))-1</f>
        <v>-3.6051605746555637E-2</v>
      </c>
      <c r="AY105" s="18" cm="1">
        <f t="array" ref="AY105">(1+U105)*(1+INDEX(fx_rets,$AE105,INDEX(fx_ix,1,AY$3)))-1</f>
        <v>-1.951983246617861E-2</v>
      </c>
      <c r="AZ105" s="18" cm="1">
        <f t="array" ref="AZ105">(1+V105)*(1+INDEX(fx_rets,$AE105,INDEX(fx_ix,1,AZ$3)))-1</f>
        <v>3.2766453729049516E-3</v>
      </c>
      <c r="BA105" s="18" cm="1">
        <f t="array" ref="BA105">(1+W105)*(1+INDEX(fx_rets,$AE105,INDEX(fx_ix,1,BA$3)))-1</f>
        <v>-8.3851054189748586E-3</v>
      </c>
      <c r="BB105" s="18" cm="1">
        <f t="array" ref="BB105">(1+X105)*(1+INDEX(fx_rets,$AE105,INDEX(fx_ix,1,BB$3)))-1</f>
        <v>-3.5140166960034858E-4</v>
      </c>
      <c r="BC105" s="18" cm="1">
        <f t="array" ref="BC105">(1+Y105)*(1+INDEX(fx_rets,$AE105,INDEX(fx_ix,1,BC$3)))-1</f>
        <v>7.2136314286088687E-3</v>
      </c>
      <c r="BD105" s="19">
        <v>100</v>
      </c>
      <c r="BE105" s="16">
        <f t="shared" si="32"/>
        <v>0</v>
      </c>
      <c r="BF105" s="19">
        <v>100</v>
      </c>
      <c r="BG105" s="18">
        <f t="shared" si="33"/>
        <v>3.6453244689271802E-3</v>
      </c>
      <c r="BH105" s="18">
        <f t="shared" si="34"/>
        <v>8.1511390443651521E-3</v>
      </c>
      <c r="BI105" s="18">
        <f t="shared" si="35"/>
        <v>1.6956862088521651E-2</v>
      </c>
      <c r="BJ105" s="18">
        <f t="shared" si="36"/>
        <v>7.768235823723213E-3</v>
      </c>
      <c r="BK105" s="18">
        <f t="shared" si="37"/>
        <v>1.468375796959398E-2</v>
      </c>
      <c r="BL105" s="18">
        <f t="shared" si="38"/>
        <v>-8.9012542277951967E-3</v>
      </c>
      <c r="BM105" s="18">
        <f t="shared" si="39"/>
        <v>-6.6337457828927748E-3</v>
      </c>
      <c r="BN105" s="18">
        <f t="shared" si="40"/>
        <v>-9.0902908567258578E-4</v>
      </c>
      <c r="BO105" s="18">
        <f t="shared" si="41"/>
        <v>-6.3683597152763838E-4</v>
      </c>
      <c r="BP105" s="18">
        <f t="shared" si="42"/>
        <v>2.8094890121066474E-3</v>
      </c>
      <c r="BQ105" s="18">
        <f t="shared" si="43"/>
        <v>1.0001700860771345E-2</v>
      </c>
      <c r="BR105" s="18">
        <f t="shared" si="44"/>
        <v>3.7909201620838218E-3</v>
      </c>
      <c r="BS105" s="18">
        <f t="shared" si="45"/>
        <v>1.1000396283389113E-2</v>
      </c>
      <c r="BT105" s="18">
        <f t="shared" si="46"/>
        <v>7.061299415429545E-3</v>
      </c>
      <c r="BU105" s="18">
        <f t="shared" si="47"/>
        <v>8.4409403361975777E-3</v>
      </c>
      <c r="BV105" s="18">
        <f t="shared" si="48"/>
        <v>1.0594067252692074E-2</v>
      </c>
      <c r="BW105" s="18">
        <f t="shared" si="49"/>
        <v>-7.2865744460253179E-3</v>
      </c>
      <c r="BX105" s="18">
        <f t="shared" si="50"/>
        <v>-3.8749182895505996E-2</v>
      </c>
      <c r="BY105" s="18">
        <f t="shared" si="51"/>
        <v>-3.6051605746555637E-2</v>
      </c>
      <c r="BZ105" s="18">
        <f t="shared" si="52"/>
        <v>-1.951983246617861E-2</v>
      </c>
      <c r="CA105" s="18">
        <f t="shared" si="53"/>
        <v>3.2766453729049516E-3</v>
      </c>
      <c r="CB105" s="18">
        <f t="shared" si="54"/>
        <v>-8.3851054189748586E-3</v>
      </c>
      <c r="CC105" s="18">
        <f t="shared" si="55"/>
        <v>-3.5140166960034858E-4</v>
      </c>
      <c r="CD105" s="18">
        <f t="shared" si="56"/>
        <v>7.2136314286088687E-3</v>
      </c>
      <c r="CE105" s="19">
        <v>100</v>
      </c>
      <c r="CF105" s="18">
        <f t="shared" si="59"/>
        <v>8.1511390443651521E-3</v>
      </c>
      <c r="CG105" s="18">
        <f t="shared" si="59"/>
        <v>8.1511390443651521E-3</v>
      </c>
      <c r="CH105" s="18">
        <f t="shared" si="59"/>
        <v>8.1511390443651521E-3</v>
      </c>
      <c r="CI105" s="18">
        <f t="shared" si="59"/>
        <v>0</v>
      </c>
      <c r="CJ105" s="18">
        <f t="shared" si="59"/>
        <v>0</v>
      </c>
      <c r="CK105" s="24">
        <f t="shared" si="59"/>
        <v>8.1511390443651521E-3</v>
      </c>
      <c r="CL105" s="24">
        <f t="shared" si="59"/>
        <v>0</v>
      </c>
    </row>
    <row r="106" spans="1:90" x14ac:dyDescent="0.2">
      <c r="A106" s="19">
        <v>101</v>
      </c>
      <c r="B106" s="16" cm="1">
        <f t="array" ref="B106">INDEX(asset_mu,1,B$3)+INDEX(asset_rets_norm,$A106,B$3)</f>
        <v>4.7034962019524449E-3</v>
      </c>
      <c r="C106" s="16" cm="1">
        <f t="array" ref="C106">INDEX(asset_mu,1,C$3)+INDEX(asset_rets_norm,$A106,C$3)</f>
        <v>1.1449115342125445E-2</v>
      </c>
      <c r="D106" s="16" cm="1">
        <f t="array" ref="D106">INDEX(asset_mu,1,D$3)+INDEX(asset_rets_norm,$A106,D$3)</f>
        <v>1.9402796347771117E-2</v>
      </c>
      <c r="E106" s="16" cm="1">
        <f t="array" ref="E106">INDEX(asset_mu,1,E$3)+INDEX(asset_rets_norm,$A106,E$3)</f>
        <v>7.8212964649209751E-3</v>
      </c>
      <c r="F106" s="16" cm="1">
        <f t="array" ref="F106">INDEX(asset_mu,1,F$3)+INDEX(asset_rets_norm,$A106,F$3)</f>
        <v>1.084866716798079E-2</v>
      </c>
      <c r="G106" s="16" cm="1">
        <f t="array" ref="G106">INDEX(asset_mu,1,G$3)+INDEX(asset_rets_norm,$A106,G$3)</f>
        <v>1.8469819836530984E-3</v>
      </c>
      <c r="H106" s="16" cm="1">
        <f t="array" ref="H106">INDEX(asset_mu,1,H$3)+INDEX(asset_rets_norm,$A106,H$3)</f>
        <v>4.2549016712003715E-3</v>
      </c>
      <c r="I106" s="16" cm="1">
        <f t="array" ref="I106">INDEX(asset_mu,1,I$3)+INDEX(asset_rets_norm,$A106,I$3)</f>
        <v>6.7465354120607602E-3</v>
      </c>
      <c r="J106" s="16" cm="1">
        <f t="array" ref="J106">INDEX(asset_mu,1,J$3)+INDEX(asset_rets_norm,$A106,J$3)</f>
        <v>3.3007698722777854E-3</v>
      </c>
      <c r="K106" s="16" cm="1">
        <f t="array" ref="K106">INDEX(asset_mu,1,K$3)+INDEX(asset_rets_norm,$A106,K$3)</f>
        <v>7.1664123049163522E-3</v>
      </c>
      <c r="L106" s="16" cm="1">
        <f t="array" ref="L106">INDEX(asset_mu,1,L$3)+INDEX(asset_rets_norm,$A106,L$3)</f>
        <v>1.0417692690085955E-2</v>
      </c>
      <c r="M106" s="16" cm="1">
        <f t="array" ref="M106">INDEX(asset_mu,1,M$3)+INDEX(asset_rets_norm,$A106,M$3)</f>
        <v>3.4953525867953859E-3</v>
      </c>
      <c r="N106" s="16" cm="1">
        <f t="array" ref="N106">INDEX(asset_mu,1,N$3)+INDEX(asset_rets_norm,$A106,N$3)</f>
        <v>3.5799703482987163E-3</v>
      </c>
      <c r="O106" s="16" cm="1">
        <f t="array" ref="O106">INDEX(asset_mu,1,O$3)+INDEX(asset_rets_norm,$A106,O$3)</f>
        <v>1.2432400532424103E-3</v>
      </c>
      <c r="P106" s="16" cm="1">
        <f t="array" ref="P106">INDEX(asset_mu,1,P$3)+INDEX(asset_rets_norm,$A106,P$3)</f>
        <v>3.5704264270737685E-3</v>
      </c>
      <c r="Q106" s="16" cm="1">
        <f t="array" ref="Q106">INDEX(asset_mu,1,Q$3)+INDEX(asset_rets_norm,$A106,Q$3)</f>
        <v>6.5523281235084331E-3</v>
      </c>
      <c r="R106" s="16" cm="1">
        <f t="array" ref="R106">INDEX(asset_mu,1,R$3)+INDEX(asset_rets_norm,$A106,R$3)</f>
        <v>-8.9380414624780316E-2</v>
      </c>
      <c r="S106" s="16" cm="1">
        <f t="array" ref="S106">INDEX(asset_mu,1,S$3)+INDEX(asset_rets_norm,$A106,S$3)</f>
        <v>-8.6785483269920083E-2</v>
      </c>
      <c r="T106" s="16" cm="1">
        <f t="array" ref="T106">INDEX(asset_mu,1,T$3)+INDEX(asset_rets_norm,$A106,T$3)</f>
        <v>-9.5777148452759253E-2</v>
      </c>
      <c r="U106" s="16" cm="1">
        <f t="array" ref="U106">INDEX(asset_mu,1,U$3)+INDEX(asset_rets_norm,$A106,U$3)</f>
        <v>-9.5159265330964291E-2</v>
      </c>
      <c r="V106" s="16" cm="1">
        <f t="array" ref="V106">INDEX(asset_mu,1,V$3)+INDEX(asset_rets_norm,$A106,V$3)</f>
        <v>3.2941453729049899E-3</v>
      </c>
      <c r="W106" s="16" cm="1">
        <f t="array" ref="W106">INDEX(asset_mu,1,W$3)+INDEX(asset_rets_norm,$A106,W$3)</f>
        <v>1.4855898607863212E-3</v>
      </c>
      <c r="X106" s="16" cm="1">
        <f t="array" ref="X106">INDEX(asset_mu,1,X$3)+INDEX(asset_rets_norm,$A106,X$3)</f>
        <v>2.7966268438972641E-3</v>
      </c>
      <c r="Y106" s="16" cm="1">
        <f t="array" ref="Y106">INDEX(asset_mu,1,Y$3)+INDEX(asset_rets_norm,$A106,Y$3)</f>
        <v>1.1309355528045331E-3</v>
      </c>
      <c r="Z106" s="19">
        <v>101</v>
      </c>
      <c r="AA106" s="16" cm="1">
        <f t="array" ref="AA106">INDEX(fx_mu,1,AA$3)+INDEX(fx_rets_norm,$A106,AA$3)</f>
        <v>0</v>
      </c>
      <c r="AB106" s="16" cm="1">
        <f t="array" ref="AB106">INDEX(fx_mu,1,AB$3)+INDEX(fx_rets_norm,$A106,AB$3)</f>
        <v>-5.2588596693829946E-3</v>
      </c>
      <c r="AC106" s="16" cm="1">
        <f t="array" ref="AC106">INDEX(fx_mu,1,AC$3)+INDEX(fx_rets_norm,$A106,AC$3)</f>
        <v>-2.8722545111635148E-2</v>
      </c>
      <c r="AD106" s="16" cm="1">
        <f t="array" ref="AD106">INDEX(fx_mu,1,AD$3)+INDEX(fx_rets_norm,$A106,AD$3)</f>
        <v>7.8698733339178512E-3</v>
      </c>
      <c r="AE106" s="19">
        <v>101</v>
      </c>
      <c r="AF106" s="18" cm="1">
        <f t="array" ref="AF106">(1+B106)*(1+INDEX(fx_rets,$AE106,INDEX(fx_ix,1,AF$3)))-1</f>
        <v>4.7034962019525395E-3</v>
      </c>
      <c r="AG106" s="18" cm="1">
        <f t="array" ref="AG106">(1+C106)*(1+INDEX(fx_rets,$AE106,INDEX(fx_ix,1,AG$3)))-1</f>
        <v>1.1449115342125449E-2</v>
      </c>
      <c r="AH106" s="18" cm="1">
        <f t="array" ref="AH106">(1+D106)*(1+INDEX(fx_rets,$AE106,INDEX(fx_ix,1,AH$3)))-1</f>
        <v>1.9402796347771201E-2</v>
      </c>
      <c r="AI106" s="18" cm="1">
        <f t="array" ref="AI106">(1+E106)*(1+INDEX(fx_rets,$AE106,INDEX(fx_ix,1,AI$3)))-1</f>
        <v>7.8212964649209127E-3</v>
      </c>
      <c r="AJ106" s="18" cm="1">
        <f t="array" ref="AJ106">(1+F106)*(1+INDEX(fx_rets,$AE106,INDEX(fx_ix,1,AJ$3)))-1</f>
        <v>1.084866716798083E-2</v>
      </c>
      <c r="AK106" s="18" cm="1">
        <f t="array" ref="AK106">(1+G106)*(1+INDEX(fx_rets,$AE106,INDEX(fx_ix,1,AK$3)))-1</f>
        <v>-3.4215907047938643E-3</v>
      </c>
      <c r="AL106" s="18" cm="1">
        <f t="array" ref="AL106">(1+H106)*(1+INDEX(fx_rets,$AE106,INDEX(fx_ix,1,AL$3)))-1</f>
        <v>-1.0263339289785511E-3</v>
      </c>
      <c r="AM106" s="18" cm="1">
        <f t="array" ref="AM106">(1+I106)*(1+INDEX(fx_rets,$AE106,INDEX(fx_ix,1,AM$3)))-1</f>
        <v>1.4521966596912073E-3</v>
      </c>
      <c r="AN106" s="18" cm="1">
        <f t="array" ref="AN106">(1+J106)*(1+INDEX(fx_rets,$AE106,INDEX(fx_ix,1,AN$3)))-1</f>
        <v>-2.5516581750916978E-2</v>
      </c>
      <c r="AO106" s="18" cm="1">
        <f t="array" ref="AO106">(1+K106)*(1+INDEX(fx_rets,$AE106,INDEX(fx_ix,1,AO$3)))-1</f>
        <v>-2.1761970407435327E-2</v>
      </c>
      <c r="AP106" s="18" cm="1">
        <f t="array" ref="AP106">(1+L106)*(1+INDEX(fx_rets,$AE106,INDEX(fx_ix,1,AP$3)))-1</f>
        <v>-1.8604075069799442E-2</v>
      </c>
      <c r="AQ106" s="18" cm="1">
        <f t="array" ref="AQ106">(1+M106)*(1+INDEX(fx_rets,$AE106,INDEX(fx_ix,1,AQ$3)))-1</f>
        <v>-2.532758794719514E-2</v>
      </c>
      <c r="AR106" s="18" cm="1">
        <f t="array" ref="AR106">(1+N106)*(1+INDEX(fx_rets,$AE106,INDEX(fx_ix,1,AR$3)))-1</f>
        <v>-2.5245400623163716E-2</v>
      </c>
      <c r="AS106" s="18" cm="1">
        <f t="array" ref="AS106">(1+O106)*(1+INDEX(fx_rets,$AE106,INDEX(fx_ix,1,AS$3)))-1</f>
        <v>9.1228975289028291E-3</v>
      </c>
      <c r="AT106" s="18" cm="1">
        <f t="array" ref="AT106">(1+P106)*(1+INDEX(fx_rets,$AE106,INDEX(fx_ix,1,AT$3)))-1</f>
        <v>1.1468398564720594E-2</v>
      </c>
      <c r="AU106" s="18" cm="1">
        <f t="array" ref="AU106">(1+Q106)*(1+INDEX(fx_rets,$AE106,INDEX(fx_ix,1,AU$3)))-1</f>
        <v>1.4473767449800556E-2</v>
      </c>
      <c r="AV106" s="18" cm="1">
        <f t="array" ref="AV106">(1+R106)*(1+INDEX(fx_rets,$AE106,INDEX(fx_ix,1,AV$3)))-1</f>
        <v>-8.9380414624780302E-2</v>
      </c>
      <c r="AW106" s="18" cm="1">
        <f t="array" ref="AW106">(1+S106)*(1+INDEX(fx_rets,$AE106,INDEX(fx_ix,1,AW$3)))-1</f>
        <v>-9.1587950261446949E-2</v>
      </c>
      <c r="AX106" s="18" cm="1">
        <f t="array" ref="AX106">(1+T106)*(1+INDEX(fx_rets,$AE106,INDEX(fx_ix,1,AX$3)))-1</f>
        <v>-0.12174873009729625</v>
      </c>
      <c r="AY106" s="18" cm="1">
        <f t="array" ref="AY106">(1+U106)*(1+INDEX(fx_rets,$AE106,INDEX(fx_ix,1,AY$3)))-1</f>
        <v>-8.8038283361749903E-2</v>
      </c>
      <c r="AZ106" s="18" cm="1">
        <f t="array" ref="AZ106">(1+V106)*(1+INDEX(fx_rets,$AE106,INDEX(fx_ix,1,AZ$3)))-1</f>
        <v>3.2941453729049552E-3</v>
      </c>
      <c r="BA106" s="18" cm="1">
        <f t="array" ref="BA106">(1+W106)*(1+INDEX(fx_rets,$AE106,INDEX(fx_ix,1,BA$3)))-1</f>
        <v>-3.7810823172007568E-3</v>
      </c>
      <c r="BB106" s="18" cm="1">
        <f t="array" ref="BB106">(1+X106)*(1+INDEX(fx_rets,$AE106,INDEX(fx_ix,1,BB$3)))-1</f>
        <v>-2.6006244508422149E-2</v>
      </c>
      <c r="BC106" s="18" cm="1">
        <f t="array" ref="BC106">(1+Y106)*(1+INDEX(fx_rets,$AE106,INDEX(fx_ix,1,BC$3)))-1</f>
        <v>9.0097092062717543E-3</v>
      </c>
      <c r="BD106" s="19">
        <v>101</v>
      </c>
      <c r="BE106" s="16">
        <f t="shared" si="32"/>
        <v>0</v>
      </c>
      <c r="BF106" s="19">
        <v>101</v>
      </c>
      <c r="BG106" s="18">
        <f t="shared" si="33"/>
        <v>4.7034962019525395E-3</v>
      </c>
      <c r="BH106" s="18">
        <f t="shared" si="34"/>
        <v>1.1449115342125449E-2</v>
      </c>
      <c r="BI106" s="18">
        <f t="shared" si="35"/>
        <v>1.9402796347771201E-2</v>
      </c>
      <c r="BJ106" s="18">
        <f t="shared" si="36"/>
        <v>7.8212964649209127E-3</v>
      </c>
      <c r="BK106" s="18">
        <f t="shared" si="37"/>
        <v>1.084866716798083E-2</v>
      </c>
      <c r="BL106" s="18">
        <f t="shared" si="38"/>
        <v>-3.4215907047938643E-3</v>
      </c>
      <c r="BM106" s="18">
        <f t="shared" si="39"/>
        <v>-1.0263339289785511E-3</v>
      </c>
      <c r="BN106" s="18">
        <f t="shared" si="40"/>
        <v>1.4521966596912073E-3</v>
      </c>
      <c r="BO106" s="18">
        <f t="shared" si="41"/>
        <v>-2.5516581750916978E-2</v>
      </c>
      <c r="BP106" s="18">
        <f t="shared" si="42"/>
        <v>-2.1761970407435327E-2</v>
      </c>
      <c r="BQ106" s="18">
        <f t="shared" si="43"/>
        <v>-1.8604075069799442E-2</v>
      </c>
      <c r="BR106" s="18">
        <f t="shared" si="44"/>
        <v>-2.532758794719514E-2</v>
      </c>
      <c r="BS106" s="18">
        <f t="shared" si="45"/>
        <v>-2.5245400623163716E-2</v>
      </c>
      <c r="BT106" s="18">
        <f t="shared" si="46"/>
        <v>9.1228975289028291E-3</v>
      </c>
      <c r="BU106" s="18">
        <f t="shared" si="47"/>
        <v>1.1468398564720594E-2</v>
      </c>
      <c r="BV106" s="18">
        <f t="shared" si="48"/>
        <v>1.4473767449800556E-2</v>
      </c>
      <c r="BW106" s="18">
        <f t="shared" si="49"/>
        <v>-8.9380414624780302E-2</v>
      </c>
      <c r="BX106" s="18">
        <f t="shared" si="50"/>
        <v>-9.1587950261446949E-2</v>
      </c>
      <c r="BY106" s="18">
        <f t="shared" si="51"/>
        <v>-0.12174873009729625</v>
      </c>
      <c r="BZ106" s="18">
        <f t="shared" si="52"/>
        <v>-8.8038283361749903E-2</v>
      </c>
      <c r="CA106" s="18">
        <f t="shared" si="53"/>
        <v>3.2941453729049552E-3</v>
      </c>
      <c r="CB106" s="18">
        <f t="shared" si="54"/>
        <v>-3.7810823172007568E-3</v>
      </c>
      <c r="CC106" s="18">
        <f t="shared" si="55"/>
        <v>-2.6006244508422149E-2</v>
      </c>
      <c r="CD106" s="18">
        <f t="shared" si="56"/>
        <v>9.0097092062717543E-3</v>
      </c>
      <c r="CE106" s="19">
        <v>101</v>
      </c>
      <c r="CF106" s="18">
        <f t="shared" ref="CF106:CL115" si="60">SUMPRODUCT(INDEX(port_wts,CF$3,),$BG106:$CD106)</f>
        <v>1.1449115342125449E-2</v>
      </c>
      <c r="CG106" s="18">
        <f t="shared" si="60"/>
        <v>1.1449115342125449E-2</v>
      </c>
      <c r="CH106" s="18">
        <f t="shared" si="60"/>
        <v>1.1449115342125449E-2</v>
      </c>
      <c r="CI106" s="18">
        <f t="shared" si="60"/>
        <v>0</v>
      </c>
      <c r="CJ106" s="18">
        <f t="shared" si="60"/>
        <v>0</v>
      </c>
      <c r="CK106" s="24">
        <f t="shared" si="60"/>
        <v>1.1449115342125449E-2</v>
      </c>
      <c r="CL106" s="24">
        <f t="shared" si="60"/>
        <v>0</v>
      </c>
    </row>
    <row r="107" spans="1:90" x14ac:dyDescent="0.2">
      <c r="A107" s="19">
        <v>102</v>
      </c>
      <c r="B107" s="16" cm="1">
        <f t="array" ref="B107">INDEX(asset_mu,1,B$3)+INDEX(asset_rets_norm,$A107,B$3)</f>
        <v>8.0358282844804792E-3</v>
      </c>
      <c r="C107" s="16" cm="1">
        <f t="array" ref="C107">INDEX(asset_mu,1,C$3)+INDEX(asset_rets_norm,$A107,C$3)</f>
        <v>1.6460025657505147E-2</v>
      </c>
      <c r="D107" s="16" cm="1">
        <f t="array" ref="D107">INDEX(asset_mu,1,D$3)+INDEX(asset_rets_norm,$A107,D$3)</f>
        <v>2.5456954253653491E-2</v>
      </c>
      <c r="E107" s="16" cm="1">
        <f t="array" ref="E107">INDEX(asset_mu,1,E$3)+INDEX(asset_rets_norm,$A107,E$3)</f>
        <v>-2.5882532671002205E-2</v>
      </c>
      <c r="F107" s="16" cm="1">
        <f t="array" ref="F107">INDEX(asset_mu,1,F$3)+INDEX(asset_rets_norm,$A107,F$3)</f>
        <v>-5.1087265055718964E-2</v>
      </c>
      <c r="G107" s="16" cm="1">
        <f t="array" ref="G107">INDEX(asset_mu,1,G$3)+INDEX(asset_rets_norm,$A107,G$3)</f>
        <v>1.3116259302492746E-3</v>
      </c>
      <c r="H107" s="16" cm="1">
        <f t="array" ref="H107">INDEX(asset_mu,1,H$3)+INDEX(asset_rets_norm,$A107,H$3)</f>
        <v>5.7525034740848286E-4</v>
      </c>
      <c r="I107" s="16" cm="1">
        <f t="array" ref="I107">INDEX(asset_mu,1,I$3)+INDEX(asset_rets_norm,$A107,I$3)</f>
        <v>-1.3609214732324803E-3</v>
      </c>
      <c r="J107" s="16" cm="1">
        <f t="array" ref="J107">INDEX(asset_mu,1,J$3)+INDEX(asset_rets_norm,$A107,J$3)</f>
        <v>4.7901420108129571E-3</v>
      </c>
      <c r="K107" s="16" cm="1">
        <f t="array" ref="K107">INDEX(asset_mu,1,K$3)+INDEX(asset_rets_norm,$A107,K$3)</f>
        <v>8.3432427207243143E-3</v>
      </c>
      <c r="L107" s="16" cm="1">
        <f t="array" ref="L107">INDEX(asset_mu,1,L$3)+INDEX(asset_rets_norm,$A107,L$3)</f>
        <v>1.1950399327497961E-2</v>
      </c>
      <c r="M107" s="16" cm="1">
        <f t="array" ref="M107">INDEX(asset_mu,1,M$3)+INDEX(asset_rets_norm,$A107,M$3)</f>
        <v>-2.6755449859614158E-2</v>
      </c>
      <c r="N107" s="16" cm="1">
        <f t="array" ref="N107">INDEX(asset_mu,1,N$3)+INDEX(asset_rets_norm,$A107,N$3)</f>
        <v>-4.9782313036608065E-2</v>
      </c>
      <c r="O107" s="16" cm="1">
        <f t="array" ref="O107">INDEX(asset_mu,1,O$3)+INDEX(asset_rets_norm,$A107,O$3)</f>
        <v>7.0938348599582806E-4</v>
      </c>
      <c r="P107" s="16" cm="1">
        <f t="array" ref="P107">INDEX(asset_mu,1,P$3)+INDEX(asset_rets_norm,$A107,P$3)</f>
        <v>-2.0126492770717978E-4</v>
      </c>
      <c r="Q107" s="16" cm="1">
        <f t="array" ref="Q107">INDEX(asset_mu,1,Q$3)+INDEX(asset_rets_norm,$A107,Q$3)</f>
        <v>-2.744072028897526E-3</v>
      </c>
      <c r="R107" s="16" cm="1">
        <f t="array" ref="R107">INDEX(asset_mu,1,R$3)+INDEX(asset_rets_norm,$A107,R$3)</f>
        <v>-0.13051760189274908</v>
      </c>
      <c r="S107" s="16" cm="1">
        <f t="array" ref="S107">INDEX(asset_mu,1,S$3)+INDEX(asset_rets_norm,$A107,S$3)</f>
        <v>-0.16421682013339378</v>
      </c>
      <c r="T107" s="16" cm="1">
        <f t="array" ref="T107">INDEX(asset_mu,1,T$3)+INDEX(asset_rets_norm,$A107,T$3)</f>
        <v>-0.13704137463369975</v>
      </c>
      <c r="U107" s="16" cm="1">
        <f t="array" ref="U107">INDEX(asset_mu,1,U$3)+INDEX(asset_rets_norm,$A107,U$3)</f>
        <v>-0.11157122126065443</v>
      </c>
      <c r="V107" s="16" cm="1">
        <f t="array" ref="V107">INDEX(asset_mu,1,V$3)+INDEX(asset_rets_norm,$A107,V$3)</f>
        <v>3.2302287062383234E-3</v>
      </c>
      <c r="W107" s="16" cm="1">
        <f t="array" ref="W107">INDEX(asset_mu,1,W$3)+INDEX(asset_rets_norm,$A107,W$3)</f>
        <v>1.2236731941196544E-3</v>
      </c>
      <c r="X107" s="16" cm="1">
        <f t="array" ref="X107">INDEX(asset_mu,1,X$3)+INDEX(asset_rets_norm,$A107,X$3)</f>
        <v>2.5085435105639308E-3</v>
      </c>
      <c r="Y107" s="16" cm="1">
        <f t="array" ref="Y107">INDEX(asset_mu,1,Y$3)+INDEX(asset_rets_norm,$A107,Y$3)</f>
        <v>8.292688861378664E-4</v>
      </c>
      <c r="Z107" s="19">
        <v>102</v>
      </c>
      <c r="AA107" s="16" cm="1">
        <f t="array" ref="AA107">INDEX(fx_mu,1,AA$3)+INDEX(fx_rets_norm,$A107,AA$3)</f>
        <v>0</v>
      </c>
      <c r="AB107" s="16" cm="1">
        <f t="array" ref="AB107">INDEX(fx_mu,1,AB$3)+INDEX(fx_rets_norm,$A107,AB$3)</f>
        <v>1.2471231472634995E-3</v>
      </c>
      <c r="AC107" s="16" cm="1">
        <f t="array" ref="AC107">INDEX(fx_mu,1,AC$3)+INDEX(fx_rets_norm,$A107,AC$3)</f>
        <v>-3.1020760259108673E-2</v>
      </c>
      <c r="AD107" s="16" cm="1">
        <f t="array" ref="AD107">INDEX(fx_mu,1,AD$3)+INDEX(fx_rets_norm,$A107,AD$3)</f>
        <v>6.8608744556942622E-3</v>
      </c>
      <c r="AE107" s="19">
        <v>102</v>
      </c>
      <c r="AF107" s="18" cm="1">
        <f t="array" ref="AF107">(1+B107)*(1+INDEX(fx_rets,$AE107,INDEX(fx_ix,1,AF$3)))-1</f>
        <v>8.0358282844805728E-3</v>
      </c>
      <c r="AG107" s="18" cm="1">
        <f t="array" ref="AG107">(1+C107)*(1+INDEX(fx_rets,$AE107,INDEX(fx_ix,1,AG$3)))-1</f>
        <v>1.6460025657505151E-2</v>
      </c>
      <c r="AH107" s="18" cm="1">
        <f t="array" ref="AH107">(1+D107)*(1+INDEX(fx_rets,$AE107,INDEX(fx_ix,1,AH$3)))-1</f>
        <v>2.5456954253653574E-2</v>
      </c>
      <c r="AI107" s="18" cm="1">
        <f t="array" ref="AI107">(1+E107)*(1+INDEX(fx_rets,$AE107,INDEX(fx_ix,1,AI$3)))-1</f>
        <v>-2.5882532671002156E-2</v>
      </c>
      <c r="AJ107" s="18" cm="1">
        <f t="array" ref="AJ107">(1+F107)*(1+INDEX(fx_rets,$AE107,INDEX(fx_ix,1,AJ$3)))-1</f>
        <v>-5.1087265055718922E-2</v>
      </c>
      <c r="AK107" s="18" cm="1">
        <f t="array" ref="AK107">(1+G107)*(1+INDEX(fx_rets,$AE107,INDEX(fx_ix,1,AK$3)))-1</f>
        <v>2.5603848365709503E-3</v>
      </c>
      <c r="AL107" s="18" cm="1">
        <f t="array" ref="AL107">(1+H107)*(1+INDEX(fx_rets,$AE107,INDEX(fx_ix,1,AL$3)))-1</f>
        <v>1.8230909026957232E-3</v>
      </c>
      <c r="AM107" s="18" cm="1">
        <f t="array" ref="AM107">(1+I107)*(1+INDEX(fx_rets,$AE107,INDEX(fx_ix,1,AM$3)))-1</f>
        <v>-1.1549556263990013E-4</v>
      </c>
      <c r="AN107" s="18" cm="1">
        <f t="array" ref="AN107">(1+J107)*(1+INDEX(fx_rets,$AE107,INDEX(fx_ix,1,AN$3)))-1</f>
        <v>-2.6379212095220317E-2</v>
      </c>
      <c r="AO107" s="18" cm="1">
        <f t="array" ref="AO107">(1+K107)*(1+INDEX(fx_rets,$AE107,INDEX(fx_ix,1,AO$3)))-1</f>
        <v>-2.2936331270607457E-2</v>
      </c>
      <c r="AP107" s="18" cm="1">
        <f t="array" ref="AP107">(1+L107)*(1+INDEX(fx_rets,$AE107,INDEX(fx_ix,1,AP$3)))-1</f>
        <v>-1.9441071404149746E-2</v>
      </c>
      <c r="AQ107" s="18" cm="1">
        <f t="array" ref="AQ107">(1+M107)*(1+INDEX(fx_rets,$AE107,INDEX(fx_ix,1,AQ$3)))-1</f>
        <v>-5.6946235723003169E-2</v>
      </c>
      <c r="AR107" s="18" cm="1">
        <f t="array" ref="AR107">(1+N107)*(1+INDEX(fx_rets,$AE107,INDEX(fx_ix,1,AR$3)))-1</f>
        <v>-7.9258788097864241E-2</v>
      </c>
      <c r="AS107" s="18" cm="1">
        <f t="array" ref="AS107">(1+O107)*(1+INDEX(fx_rets,$AE107,INDEX(fx_ix,1,AS$3)))-1</f>
        <v>7.5751249327284942E-3</v>
      </c>
      <c r="AT107" s="18" cm="1">
        <f t="array" ref="AT107">(1+P107)*(1+INDEX(fx_rets,$AE107,INDEX(fx_ix,1,AT$3)))-1</f>
        <v>6.6582286745855424E-3</v>
      </c>
      <c r="AU107" s="18" cm="1">
        <f t="array" ref="AU107">(1+Q107)*(1+INDEX(fx_rets,$AE107,INDEX(fx_ix,1,AU$3)))-1</f>
        <v>4.0979756931089906E-3</v>
      </c>
      <c r="AV107" s="18" cm="1">
        <f t="array" ref="AV107">(1+R107)*(1+INDEX(fx_rets,$AE107,INDEX(fx_ix,1,AV$3)))-1</f>
        <v>-0.13051760189274908</v>
      </c>
      <c r="AW107" s="18" cm="1">
        <f t="array" ref="AW107">(1+S107)*(1+INDEX(fx_rets,$AE107,INDEX(fx_ix,1,AW$3)))-1</f>
        <v>-0.16317449558368868</v>
      </c>
      <c r="AX107" s="18" cm="1">
        <f t="array" ref="AX107">(1+T107)*(1+INDEX(fx_rets,$AE107,INDEX(fx_ix,1,AX$3)))-1</f>
        <v>-0.16381100726471787</v>
      </c>
      <c r="AY107" s="18" cm="1">
        <f t="array" ref="AY107">(1+U107)*(1+INDEX(fx_rets,$AE107,INDEX(fx_ix,1,AY$3)))-1</f>
        <v>-0.10547582294689806</v>
      </c>
      <c r="AZ107" s="18" cm="1">
        <f t="array" ref="AZ107">(1+V107)*(1+INDEX(fx_rets,$AE107,INDEX(fx_ix,1,AZ$3)))-1</f>
        <v>3.2302287062382362E-3</v>
      </c>
      <c r="BA107" s="18" cm="1">
        <f t="array" ref="BA107">(1+W107)*(1+INDEX(fx_rets,$AE107,INDEX(fx_ix,1,BA$3)))-1</f>
        <v>2.4723224125482446E-3</v>
      </c>
      <c r="BB107" s="18" cm="1">
        <f t="array" ref="BB107">(1+X107)*(1+INDEX(fx_rets,$AE107,INDEX(fx_ix,1,BB$3)))-1</f>
        <v>-2.8590033675385595E-2</v>
      </c>
      <c r="BC107" s="18" cm="1">
        <f t="array" ref="BC107">(1+Y107)*(1+INDEX(fx_rets,$AE107,INDEX(fx_ix,1,BC$3)))-1</f>
        <v>7.6958328515497332E-3</v>
      </c>
      <c r="BD107" s="19">
        <v>102</v>
      </c>
      <c r="BE107" s="16">
        <f t="shared" si="32"/>
        <v>0</v>
      </c>
      <c r="BF107" s="19">
        <v>102</v>
      </c>
      <c r="BG107" s="18">
        <f t="shared" si="33"/>
        <v>8.0358282844805728E-3</v>
      </c>
      <c r="BH107" s="18">
        <f t="shared" si="34"/>
        <v>1.6460025657505151E-2</v>
      </c>
      <c r="BI107" s="18">
        <f t="shared" si="35"/>
        <v>2.5456954253653574E-2</v>
      </c>
      <c r="BJ107" s="18">
        <f t="shared" si="36"/>
        <v>-2.5882532671002156E-2</v>
      </c>
      <c r="BK107" s="18">
        <f t="shared" si="37"/>
        <v>-5.1087265055718922E-2</v>
      </c>
      <c r="BL107" s="18">
        <f t="shared" si="38"/>
        <v>2.5603848365709503E-3</v>
      </c>
      <c r="BM107" s="18">
        <f t="shared" si="39"/>
        <v>1.8230909026957232E-3</v>
      </c>
      <c r="BN107" s="18">
        <f t="shared" si="40"/>
        <v>-1.1549556263990013E-4</v>
      </c>
      <c r="BO107" s="18">
        <f t="shared" si="41"/>
        <v>-2.6379212095220317E-2</v>
      </c>
      <c r="BP107" s="18">
        <f t="shared" si="42"/>
        <v>-2.2936331270607457E-2</v>
      </c>
      <c r="BQ107" s="18">
        <f t="shared" si="43"/>
        <v>-1.9441071404149746E-2</v>
      </c>
      <c r="BR107" s="18">
        <f t="shared" si="44"/>
        <v>-5.6946235723003169E-2</v>
      </c>
      <c r="BS107" s="18">
        <f t="shared" si="45"/>
        <v>-7.9258788097864241E-2</v>
      </c>
      <c r="BT107" s="18">
        <f t="shared" si="46"/>
        <v>7.5751249327284942E-3</v>
      </c>
      <c r="BU107" s="18">
        <f t="shared" si="47"/>
        <v>6.6582286745855424E-3</v>
      </c>
      <c r="BV107" s="18">
        <f t="shared" si="48"/>
        <v>4.0979756931089906E-3</v>
      </c>
      <c r="BW107" s="18">
        <f t="shared" si="49"/>
        <v>-0.13051760189274908</v>
      </c>
      <c r="BX107" s="18">
        <f t="shared" si="50"/>
        <v>-0.16317449558368868</v>
      </c>
      <c r="BY107" s="18">
        <f t="shared" si="51"/>
        <v>-0.16381100726471787</v>
      </c>
      <c r="BZ107" s="18">
        <f t="shared" si="52"/>
        <v>-0.10547582294689806</v>
      </c>
      <c r="CA107" s="18">
        <f t="shared" si="53"/>
        <v>3.2302287062382362E-3</v>
      </c>
      <c r="CB107" s="18">
        <f t="shared" si="54"/>
        <v>2.4723224125482446E-3</v>
      </c>
      <c r="CC107" s="18">
        <f t="shared" si="55"/>
        <v>-2.8590033675385595E-2</v>
      </c>
      <c r="CD107" s="18">
        <f t="shared" si="56"/>
        <v>7.6958328515497332E-3</v>
      </c>
      <c r="CE107" s="19">
        <v>102</v>
      </c>
      <c r="CF107" s="18">
        <f t="shared" si="60"/>
        <v>1.6460025657505151E-2</v>
      </c>
      <c r="CG107" s="18">
        <f t="shared" si="60"/>
        <v>1.6460025657505151E-2</v>
      </c>
      <c r="CH107" s="18">
        <f t="shared" si="60"/>
        <v>1.6460025657505151E-2</v>
      </c>
      <c r="CI107" s="18">
        <f t="shared" si="60"/>
        <v>0</v>
      </c>
      <c r="CJ107" s="18">
        <f t="shared" si="60"/>
        <v>0</v>
      </c>
      <c r="CK107" s="24">
        <f t="shared" si="60"/>
        <v>1.6460025657505151E-2</v>
      </c>
      <c r="CL107" s="24">
        <f t="shared" si="60"/>
        <v>0</v>
      </c>
    </row>
    <row r="108" spans="1:90" x14ac:dyDescent="0.2">
      <c r="A108" s="19">
        <v>103</v>
      </c>
      <c r="B108" s="16" cm="1">
        <f t="array" ref="B108">INDEX(asset_mu,1,B$3)+INDEX(asset_rets_norm,$A108,B$3)</f>
        <v>1.9139380647859195E-3</v>
      </c>
      <c r="C108" s="16" cm="1">
        <f t="array" ref="C108">INDEX(asset_mu,1,C$3)+INDEX(asset_rets_norm,$A108,C$3)</f>
        <v>3.1596421413959642E-3</v>
      </c>
      <c r="D108" s="16" cm="1">
        <f t="array" ref="D108">INDEX(asset_mu,1,D$3)+INDEX(asset_rets_norm,$A108,D$3)</f>
        <v>4.5360608522770057E-3</v>
      </c>
      <c r="E108" s="16" cm="1">
        <f t="array" ref="E108">INDEX(asset_mu,1,E$3)+INDEX(asset_rets_norm,$A108,E$3)</f>
        <v>2.5784336548588201E-2</v>
      </c>
      <c r="F108" s="16" cm="1">
        <f t="array" ref="F108">INDEX(asset_mu,1,F$3)+INDEX(asset_rets_norm,$A108,F$3)</f>
        <v>4.0290339699322344E-2</v>
      </c>
      <c r="G108" s="16" cm="1">
        <f t="array" ref="G108">INDEX(asset_mu,1,G$3)+INDEX(asset_rets_norm,$A108,G$3)</f>
        <v>1.0469087033170539E-3</v>
      </c>
      <c r="H108" s="16" cm="1">
        <f t="array" ref="H108">INDEX(asset_mu,1,H$3)+INDEX(asset_rets_norm,$A108,H$3)</f>
        <v>2.7661162493663109E-3</v>
      </c>
      <c r="I108" s="16" cm="1">
        <f t="array" ref="I108">INDEX(asset_mu,1,I$3)+INDEX(asset_rets_norm,$A108,I$3)</f>
        <v>5.74361324771837E-3</v>
      </c>
      <c r="J108" s="16" cm="1">
        <f t="array" ref="J108">INDEX(asset_mu,1,J$3)+INDEX(asset_rets_norm,$A108,J$3)</f>
        <v>2.6039737164538211E-3</v>
      </c>
      <c r="K108" s="16" cm="1">
        <f t="array" ref="K108">INDEX(asset_mu,1,K$3)+INDEX(asset_rets_norm,$A108,K$3)</f>
        <v>6.4624292833474197E-3</v>
      </c>
      <c r="L108" s="16" cm="1">
        <f t="array" ref="L108">INDEX(asset_mu,1,L$3)+INDEX(asset_rets_norm,$A108,L$3)</f>
        <v>1.0092204295449979E-2</v>
      </c>
      <c r="M108" s="16" cm="1">
        <f t="array" ref="M108">INDEX(asset_mu,1,M$3)+INDEX(asset_rets_norm,$A108,M$3)</f>
        <v>1.8816642233715531E-2</v>
      </c>
      <c r="N108" s="16" cm="1">
        <f t="array" ref="N108">INDEX(asset_mu,1,N$3)+INDEX(asset_rets_norm,$A108,N$3)</f>
        <v>3.3005779864089146E-2</v>
      </c>
      <c r="O108" s="16" cm="1">
        <f t="array" ref="O108">INDEX(asset_mu,1,O$3)+INDEX(asset_rets_norm,$A108,O$3)</f>
        <v>1.1267537658873549E-3</v>
      </c>
      <c r="P108" s="16" cm="1">
        <f t="array" ref="P108">INDEX(asset_mu,1,P$3)+INDEX(asset_rets_norm,$A108,P$3)</f>
        <v>2.8128585524449957E-3</v>
      </c>
      <c r="Q108" s="16" cm="1">
        <f t="array" ref="Q108">INDEX(asset_mu,1,Q$3)+INDEX(asset_rets_norm,$A108,Q$3)</f>
        <v>4.9142489364503829E-3</v>
      </c>
      <c r="R108" s="16" cm="1">
        <f t="array" ref="R108">INDEX(asset_mu,1,R$3)+INDEX(asset_rets_norm,$A108,R$3)</f>
        <v>0.12126517859263385</v>
      </c>
      <c r="S108" s="16" cm="1">
        <f t="array" ref="S108">INDEX(asset_mu,1,S$3)+INDEX(asset_rets_norm,$A108,S$3)</f>
        <v>4.9352692840767598E-2</v>
      </c>
      <c r="T108" s="16" cm="1">
        <f t="array" ref="T108">INDEX(asset_mu,1,T$3)+INDEX(asset_rets_norm,$A108,T$3)</f>
        <v>4.1456656880035136E-2</v>
      </c>
      <c r="U108" s="16" cm="1">
        <f t="array" ref="U108">INDEX(asset_mu,1,U$3)+INDEX(asset_rets_norm,$A108,U$3)</f>
        <v>6.1198152210030568E-2</v>
      </c>
      <c r="V108" s="16" cm="1">
        <f t="array" ref="V108">INDEX(asset_mu,1,V$3)+INDEX(asset_rets_norm,$A108,V$3)</f>
        <v>2.0138953729049898E-3</v>
      </c>
      <c r="W108" s="16" cm="1">
        <f t="array" ref="W108">INDEX(asset_mu,1,W$3)+INDEX(asset_rets_norm,$A108,W$3)</f>
        <v>1.909339860786321E-3</v>
      </c>
      <c r="X108" s="16" cm="1">
        <f t="array" ref="X108">INDEX(asset_mu,1,X$3)+INDEX(asset_rets_norm,$A108,X$3)</f>
        <v>2.704293510563931E-3</v>
      </c>
      <c r="Y108" s="16" cm="1">
        <f t="array" ref="Y108">INDEX(asset_mu,1,Y$3)+INDEX(asset_rets_norm,$A108,Y$3)</f>
        <v>1.0839355528045331E-3</v>
      </c>
      <c r="Z108" s="19">
        <v>103</v>
      </c>
      <c r="AA108" s="16" cm="1">
        <f t="array" ref="AA108">INDEX(fx_mu,1,AA$3)+INDEX(fx_rets_norm,$A108,AA$3)</f>
        <v>0</v>
      </c>
      <c r="AB108" s="16" cm="1">
        <f t="array" ref="AB108">INDEX(fx_mu,1,AB$3)+INDEX(fx_rets_norm,$A108,AB$3)</f>
        <v>-6.6421506890987879E-3</v>
      </c>
      <c r="AC108" s="16" cm="1">
        <f t="array" ref="AC108">INDEX(fx_mu,1,AC$3)+INDEX(fx_rets_norm,$A108,AC$3)</f>
        <v>1.5242237547179058E-2</v>
      </c>
      <c r="AD108" s="16" cm="1">
        <f t="array" ref="AD108">INDEX(fx_mu,1,AD$3)+INDEX(fx_rets_norm,$A108,AD$3)</f>
        <v>6.9651071209101264E-3</v>
      </c>
      <c r="AE108" s="19">
        <v>103</v>
      </c>
      <c r="AF108" s="18" cm="1">
        <f t="array" ref="AF108">(1+B108)*(1+INDEX(fx_rets,$AE108,INDEX(fx_ix,1,AF$3)))-1</f>
        <v>1.9139380647859028E-3</v>
      </c>
      <c r="AG108" s="18" cm="1">
        <f t="array" ref="AG108">(1+C108)*(1+INDEX(fx_rets,$AE108,INDEX(fx_ix,1,AG$3)))-1</f>
        <v>3.1596421413959686E-3</v>
      </c>
      <c r="AH108" s="18" cm="1">
        <f t="array" ref="AH108">(1+D108)*(1+INDEX(fx_rets,$AE108,INDEX(fx_ix,1,AH$3)))-1</f>
        <v>4.5360608522770907E-3</v>
      </c>
      <c r="AI108" s="18" cm="1">
        <f t="array" ref="AI108">(1+E108)*(1+INDEX(fx_rets,$AE108,INDEX(fx_ix,1,AI$3)))-1</f>
        <v>2.5784336548588138E-2</v>
      </c>
      <c r="AJ108" s="18" cm="1">
        <f t="array" ref="AJ108">(1+F108)*(1+INDEX(fx_rets,$AE108,INDEX(fx_ix,1,AJ$3)))-1</f>
        <v>4.0290339699322386E-2</v>
      </c>
      <c r="AK108" s="18" cm="1">
        <f t="array" ref="AK108">(1+G108)*(1+INDEX(fx_rets,$AE108,INDEX(fx_ix,1,AK$3)))-1</f>
        <v>-5.6021957111468401E-3</v>
      </c>
      <c r="AL108" s="18" cm="1">
        <f t="array" ref="AL108">(1+H108)*(1+INDEX(fx_rets,$AE108,INDEX(fx_ix,1,AL$3)))-1</f>
        <v>-3.8944074006842522E-3</v>
      </c>
      <c r="AM108" s="18" cm="1">
        <f t="array" ref="AM108">(1+I108)*(1+INDEX(fx_rets,$AE108,INDEX(fx_ix,1,AM$3)))-1</f>
        <v>-9.3668738607155522E-4</v>
      </c>
      <c r="AN108" s="18" cm="1">
        <f t="array" ref="AN108">(1+J108)*(1+INDEX(fx_rets,$AE108,INDEX(fx_ix,1,AN$3)))-1</f>
        <v>1.7885901649585589E-2</v>
      </c>
      <c r="AO108" s="18" cm="1">
        <f t="array" ref="AO108">(1+K108)*(1+INDEX(fx_rets,$AE108,INDEX(fx_ix,1,AO$3)))-1</f>
        <v>2.1803168712795085E-2</v>
      </c>
      <c r="AP108" s="18" cm="1">
        <f t="array" ref="AP108">(1+L108)*(1+INDEX(fx_rets,$AE108,INDEX(fx_ix,1,AP$3)))-1</f>
        <v>2.548826961787487E-2</v>
      </c>
      <c r="AQ108" s="18" cm="1">
        <f t="array" ref="AQ108">(1+M108)*(1+INDEX(fx_rets,$AE108,INDEX(fx_ix,1,AQ$3)))-1</f>
        <v>3.4345687511661005E-2</v>
      </c>
      <c r="AR108" s="18" cm="1">
        <f t="array" ref="AR108">(1+N108)*(1+INDEX(fx_rets,$AE108,INDEX(fx_ix,1,AR$3)))-1</f>
        <v>4.8751099348386395E-2</v>
      </c>
      <c r="AS108" s="18" cm="1">
        <f t="array" ref="AS108">(1+O108)*(1+INDEX(fx_rets,$AE108,INDEX(fx_ix,1,AS$3)))-1</f>
        <v>8.099708847475684E-3</v>
      </c>
      <c r="AT108" s="18" cm="1">
        <f t="array" ref="AT108">(1+P108)*(1+INDEX(fx_rets,$AE108,INDEX(fx_ix,1,AT$3)))-1</f>
        <v>9.7975575344886323E-3</v>
      </c>
      <c r="AU108" s="18" cm="1">
        <f t="array" ref="AU108">(1+Q108)*(1+INDEX(fx_rets,$AE108,INDEX(fx_ix,1,AU$3)))-1</f>
        <v>1.1913584327621685E-2</v>
      </c>
      <c r="AV108" s="18" cm="1">
        <f t="array" ref="AV108">(1+R108)*(1+INDEX(fx_rets,$AE108,INDEX(fx_ix,1,AV$3)))-1</f>
        <v>0.12126517859263375</v>
      </c>
      <c r="AW108" s="18" cm="1">
        <f t="array" ref="AW108">(1+S108)*(1+INDEX(fx_rets,$AE108,INDEX(fx_ix,1,AW$3)))-1</f>
        <v>4.2382734128907806E-2</v>
      </c>
      <c r="AX108" s="18" cm="1">
        <f t="array" ref="AX108">(1+T108)*(1+INDEX(fx_rets,$AE108,INDEX(fx_ix,1,AX$3)))-1</f>
        <v>5.7330786639291587E-2</v>
      </c>
      <c r="AY108" s="18" cm="1">
        <f t="array" ref="AY108">(1+U108)*(1+INDEX(fx_rets,$AE108,INDEX(fx_ix,1,AY$3)))-1</f>
        <v>6.8589511016685423E-2</v>
      </c>
      <c r="AZ108" s="18" cm="1">
        <f t="array" ref="AZ108">(1+V108)*(1+INDEX(fx_rets,$AE108,INDEX(fx_ix,1,AZ$3)))-1</f>
        <v>2.0138953729049724E-3</v>
      </c>
      <c r="BA108" s="18" cm="1">
        <f t="array" ref="BA108">(1+W108)*(1+INDEX(fx_rets,$AE108,INDEX(fx_ix,1,BA$3)))-1</f>
        <v>-4.745492951384489E-3</v>
      </c>
      <c r="BB108" s="18" cm="1">
        <f t="array" ref="BB108">(1+X108)*(1+INDEX(fx_rets,$AE108,INDEX(fx_ix,1,BB$3)))-1</f>
        <v>1.7987750541828218E-2</v>
      </c>
      <c r="BC108" s="18" cm="1">
        <f t="array" ref="BC108">(1+Y108)*(1+INDEX(fx_rets,$AE108,INDEX(fx_ix,1,BC$3)))-1</f>
        <v>8.0565924009519119E-3</v>
      </c>
      <c r="BD108" s="19">
        <v>103</v>
      </c>
      <c r="BE108" s="16">
        <f t="shared" si="32"/>
        <v>0</v>
      </c>
      <c r="BF108" s="19">
        <v>103</v>
      </c>
      <c r="BG108" s="18">
        <f t="shared" si="33"/>
        <v>1.9139380647859028E-3</v>
      </c>
      <c r="BH108" s="18">
        <f t="shared" si="34"/>
        <v>3.1596421413959686E-3</v>
      </c>
      <c r="BI108" s="18">
        <f t="shared" si="35"/>
        <v>4.5360608522770907E-3</v>
      </c>
      <c r="BJ108" s="18">
        <f t="shared" si="36"/>
        <v>2.5784336548588138E-2</v>
      </c>
      <c r="BK108" s="18">
        <f t="shared" si="37"/>
        <v>4.0290339699322386E-2</v>
      </c>
      <c r="BL108" s="18">
        <f t="shared" si="38"/>
        <v>-5.6021957111468401E-3</v>
      </c>
      <c r="BM108" s="18">
        <f t="shared" si="39"/>
        <v>-3.8944074006842522E-3</v>
      </c>
      <c r="BN108" s="18">
        <f t="shared" si="40"/>
        <v>-9.3668738607155522E-4</v>
      </c>
      <c r="BO108" s="18">
        <f t="shared" si="41"/>
        <v>1.7885901649585589E-2</v>
      </c>
      <c r="BP108" s="18">
        <f t="shared" si="42"/>
        <v>2.1803168712795085E-2</v>
      </c>
      <c r="BQ108" s="18">
        <f t="shared" si="43"/>
        <v>2.548826961787487E-2</v>
      </c>
      <c r="BR108" s="18">
        <f t="shared" si="44"/>
        <v>3.4345687511661005E-2</v>
      </c>
      <c r="BS108" s="18">
        <f t="shared" si="45"/>
        <v>4.8751099348386395E-2</v>
      </c>
      <c r="BT108" s="18">
        <f t="shared" si="46"/>
        <v>8.099708847475684E-3</v>
      </c>
      <c r="BU108" s="18">
        <f t="shared" si="47"/>
        <v>9.7975575344886323E-3</v>
      </c>
      <c r="BV108" s="18">
        <f t="shared" si="48"/>
        <v>1.1913584327621685E-2</v>
      </c>
      <c r="BW108" s="18">
        <f t="shared" si="49"/>
        <v>0.12126517859263375</v>
      </c>
      <c r="BX108" s="18">
        <f t="shared" si="50"/>
        <v>4.2382734128907806E-2</v>
      </c>
      <c r="BY108" s="18">
        <f t="shared" si="51"/>
        <v>5.7330786639291587E-2</v>
      </c>
      <c r="BZ108" s="18">
        <f t="shared" si="52"/>
        <v>6.8589511016685423E-2</v>
      </c>
      <c r="CA108" s="18">
        <f t="shared" si="53"/>
        <v>2.0138953729049724E-3</v>
      </c>
      <c r="CB108" s="18">
        <f t="shared" si="54"/>
        <v>-4.745492951384489E-3</v>
      </c>
      <c r="CC108" s="18">
        <f t="shared" si="55"/>
        <v>1.7987750541828218E-2</v>
      </c>
      <c r="CD108" s="18">
        <f t="shared" si="56"/>
        <v>8.0565924009519119E-3</v>
      </c>
      <c r="CE108" s="19">
        <v>103</v>
      </c>
      <c r="CF108" s="18">
        <f t="shared" si="60"/>
        <v>3.1596421413959686E-3</v>
      </c>
      <c r="CG108" s="18">
        <f t="shared" si="60"/>
        <v>3.1596421413959686E-3</v>
      </c>
      <c r="CH108" s="18">
        <f t="shared" si="60"/>
        <v>3.1596421413959686E-3</v>
      </c>
      <c r="CI108" s="18">
        <f t="shared" si="60"/>
        <v>0</v>
      </c>
      <c r="CJ108" s="18">
        <f t="shared" si="60"/>
        <v>0</v>
      </c>
      <c r="CK108" s="24">
        <f t="shared" si="60"/>
        <v>3.1596421413959686E-3</v>
      </c>
      <c r="CL108" s="24">
        <f t="shared" si="60"/>
        <v>0</v>
      </c>
    </row>
    <row r="109" spans="1:90" x14ac:dyDescent="0.2">
      <c r="A109" s="19">
        <v>104</v>
      </c>
      <c r="B109" s="16" cm="1">
        <f t="array" ref="B109">INDEX(asset_mu,1,B$3)+INDEX(asset_rets_norm,$A109,B$3)</f>
        <v>1.8590537440060951E-3</v>
      </c>
      <c r="C109" s="16" cm="1">
        <f t="array" ref="C109">INDEX(asset_mu,1,C$3)+INDEX(asset_rets_norm,$A109,C$3)</f>
        <v>3.3946639041197947E-3</v>
      </c>
      <c r="D109" s="16" cm="1">
        <f t="array" ref="D109">INDEX(asset_mu,1,D$3)+INDEX(asset_rets_norm,$A109,D$3)</f>
        <v>5.580712545827508E-3</v>
      </c>
      <c r="E109" s="16" cm="1">
        <f t="array" ref="E109">INDEX(asset_mu,1,E$3)+INDEX(asset_rets_norm,$A109,E$3)</f>
        <v>1.3567791556478755E-2</v>
      </c>
      <c r="F109" s="16" cm="1">
        <f t="array" ref="F109">INDEX(asset_mu,1,F$3)+INDEX(asset_rets_norm,$A109,F$3)</f>
        <v>2.1340916861485721E-2</v>
      </c>
      <c r="G109" s="16" cm="1">
        <f t="array" ref="G109">INDEX(asset_mu,1,G$3)+INDEX(asset_rets_norm,$A109,G$3)</f>
        <v>1.6966265944724753E-3</v>
      </c>
      <c r="H109" s="16" cm="1">
        <f t="array" ref="H109">INDEX(asset_mu,1,H$3)+INDEX(asset_rets_norm,$A109,H$3)</f>
        <v>7.0495457728516437E-4</v>
      </c>
      <c r="I109" s="16" cm="1">
        <f t="array" ref="I109">INDEX(asset_mu,1,I$3)+INDEX(asset_rets_norm,$A109,I$3)</f>
        <v>-1.6279395102935645E-3</v>
      </c>
      <c r="J109" s="16" cm="1">
        <f t="array" ref="J109">INDEX(asset_mu,1,J$3)+INDEX(asset_rets_norm,$A109,J$3)</f>
        <v>2.4397461689185094E-3</v>
      </c>
      <c r="K109" s="16" cm="1">
        <f t="array" ref="K109">INDEX(asset_mu,1,K$3)+INDEX(asset_rets_norm,$A109,K$3)</f>
        <v>5.4575871483037155E-3</v>
      </c>
      <c r="L109" s="16" cm="1">
        <f t="array" ref="L109">INDEX(asset_mu,1,L$3)+INDEX(asset_rets_norm,$A109,L$3)</f>
        <v>1.0138309791058441E-2</v>
      </c>
      <c r="M109" s="16" cm="1">
        <f t="array" ref="M109">INDEX(asset_mu,1,M$3)+INDEX(asset_rets_norm,$A109,M$3)</f>
        <v>1.0714556197416947E-2</v>
      </c>
      <c r="N109" s="16" cm="1">
        <f t="array" ref="N109">INDEX(asset_mu,1,N$3)+INDEX(asset_rets_norm,$A109,N$3)</f>
        <v>1.7027729675559107E-2</v>
      </c>
      <c r="O109" s="16" cm="1">
        <f t="array" ref="O109">INDEX(asset_mu,1,O$3)+INDEX(asset_rets_norm,$A109,O$3)</f>
        <v>8.937122873353897E-4</v>
      </c>
      <c r="P109" s="16" cm="1">
        <f t="array" ref="P109">INDEX(asset_mu,1,P$3)+INDEX(asset_rets_norm,$A109,P$3)</f>
        <v>1.4353535824795248E-3</v>
      </c>
      <c r="Q109" s="16" cm="1">
        <f t="array" ref="Q109">INDEX(asset_mu,1,Q$3)+INDEX(asset_rets_norm,$A109,Q$3)</f>
        <v>1.7795463007381329E-3</v>
      </c>
      <c r="R109" s="16" cm="1">
        <f t="array" ref="R109">INDEX(asset_mu,1,R$3)+INDEX(asset_rets_norm,$A109,R$3)</f>
        <v>4.0398333003326722E-2</v>
      </c>
      <c r="S109" s="16" cm="1">
        <f t="array" ref="S109">INDEX(asset_mu,1,S$3)+INDEX(asset_rets_norm,$A109,S$3)</f>
        <v>4.0507956533772149E-2</v>
      </c>
      <c r="T109" s="16" cm="1">
        <f t="array" ref="T109">INDEX(asset_mu,1,T$3)+INDEX(asset_rets_norm,$A109,T$3)</f>
        <v>3.0759553128405892E-2</v>
      </c>
      <c r="U109" s="16" cm="1">
        <f t="array" ref="U109">INDEX(asset_mu,1,U$3)+INDEX(asset_rets_norm,$A109,U$3)</f>
        <v>7.7111975998363738E-2</v>
      </c>
      <c r="V109" s="16" cm="1">
        <f t="array" ref="V109">INDEX(asset_mu,1,V$3)+INDEX(asset_rets_norm,$A109,V$3)</f>
        <v>1.9887953729049901E-3</v>
      </c>
      <c r="W109" s="16" cm="1">
        <f t="array" ref="W109">INDEX(asset_mu,1,W$3)+INDEX(asset_rets_norm,$A109,W$3)</f>
        <v>1.7507565274529878E-3</v>
      </c>
      <c r="X109" s="16" cm="1">
        <f t="array" ref="X109">INDEX(asset_mu,1,X$3)+INDEX(asset_rets_norm,$A109,X$3)</f>
        <v>2.4855435105639312E-3</v>
      </c>
      <c r="Y109" s="16" cm="1">
        <f t="array" ref="Y109">INDEX(asset_mu,1,Y$3)+INDEX(asset_rets_norm,$A109,Y$3)</f>
        <v>1.3335188861378663E-3</v>
      </c>
      <c r="Z109" s="19">
        <v>104</v>
      </c>
      <c r="AA109" s="16" cm="1">
        <f t="array" ref="AA109">INDEX(fx_mu,1,AA$3)+INDEX(fx_rets_norm,$A109,AA$3)</f>
        <v>0</v>
      </c>
      <c r="AB109" s="16" cm="1">
        <f t="array" ref="AB109">INDEX(fx_mu,1,AB$3)+INDEX(fx_rets_norm,$A109,AB$3)</f>
        <v>1.4575126112434059E-2</v>
      </c>
      <c r="AC109" s="16" cm="1">
        <f t="array" ref="AC109">INDEX(fx_mu,1,AC$3)+INDEX(fx_rets_norm,$A109,AC$3)</f>
        <v>-1.8514956230115856E-2</v>
      </c>
      <c r="AD109" s="16" cm="1">
        <f t="array" ref="AD109">INDEX(fx_mu,1,AD$3)+INDEX(fx_rets_norm,$A109,AD$3)</f>
        <v>-2.4217355308784475E-3</v>
      </c>
      <c r="AE109" s="19">
        <v>104</v>
      </c>
      <c r="AF109" s="18" cm="1">
        <f t="array" ref="AF109">(1+B109)*(1+INDEX(fx_rets,$AE109,INDEX(fx_ix,1,AF$3)))-1</f>
        <v>1.8590537440061894E-3</v>
      </c>
      <c r="AG109" s="18" cm="1">
        <f t="array" ref="AG109">(1+C109)*(1+INDEX(fx_rets,$AE109,INDEX(fx_ix,1,AG$3)))-1</f>
        <v>3.394663904119799E-3</v>
      </c>
      <c r="AH109" s="18" cm="1">
        <f t="array" ref="AH109">(1+D109)*(1+INDEX(fx_rets,$AE109,INDEX(fx_ix,1,AH$3)))-1</f>
        <v>5.580712545827593E-3</v>
      </c>
      <c r="AI109" s="18" cm="1">
        <f t="array" ref="AI109">(1+E109)*(1+INDEX(fx_rets,$AE109,INDEX(fx_ix,1,AI$3)))-1</f>
        <v>1.3567791556478692E-2</v>
      </c>
      <c r="AJ109" s="18" cm="1">
        <f t="array" ref="AJ109">(1+F109)*(1+INDEX(fx_rets,$AE109,INDEX(fx_ix,1,AJ$3)))-1</f>
        <v>2.1340916861485759E-2</v>
      </c>
      <c r="AK109" s="18" cm="1">
        <f t="array" ref="AK109">(1+G109)*(1+INDEX(fx_rets,$AE109,INDEX(fx_ix,1,AK$3)))-1</f>
        <v>1.6296481253486705E-2</v>
      </c>
      <c r="AL109" s="18" cm="1">
        <f t="array" ref="AL109">(1+H109)*(1+INDEX(fx_rets,$AE109,INDEX(fx_ix,1,AL$3)))-1</f>
        <v>1.529035549158686E-2</v>
      </c>
      <c r="AM109" s="18" cm="1">
        <f t="array" ref="AM109">(1+I109)*(1+INDEX(fx_rets,$AE109,INDEX(fx_ix,1,AM$3)))-1</f>
        <v>1.2923459178474594E-2</v>
      </c>
      <c r="AN109" s="18" cm="1">
        <f t="array" ref="AN109">(1+J109)*(1+INDEX(fx_rets,$AE109,INDEX(fx_ix,1,AN$3)))-1</f>
        <v>-1.6120381854727528E-2</v>
      </c>
      <c r="AO109" s="18" cm="1">
        <f t="array" ref="AO109">(1+K109)*(1+INDEX(fx_rets,$AE109,INDEX(fx_ix,1,AO$3)))-1</f>
        <v>-1.3158416068984935E-2</v>
      </c>
      <c r="AP109" s="18" cm="1">
        <f t="array" ref="AP109">(1+L109)*(1+INDEX(fx_rets,$AE109,INDEX(fx_ix,1,AP$3)))-1</f>
        <v>-8.5643568010863591E-3</v>
      </c>
      <c r="AQ109" s="18" cm="1">
        <f t="array" ref="AQ109">(1+M109)*(1+INDEX(fx_rets,$AE109,INDEX(fx_ix,1,AQ$3)))-1</f>
        <v>-7.9987795717192389E-3</v>
      </c>
      <c r="AR109" s="18" cm="1">
        <f t="array" ref="AR109">(1+N109)*(1+INDEX(fx_rets,$AE109,INDEX(fx_ix,1,AR$3)))-1</f>
        <v>-1.8024942241978703E-3</v>
      </c>
      <c r="AS109" s="18" cm="1">
        <f t="array" ref="AS109">(1+O109)*(1+INDEX(fx_rets,$AE109,INDEX(fx_ix,1,AS$3)))-1</f>
        <v>-1.5301875783436669E-3</v>
      </c>
      <c r="AT109" s="18" cm="1">
        <f t="array" ref="AT109">(1+P109)*(1+INDEX(fx_rets,$AE109,INDEX(fx_ix,1,AT$3)))-1</f>
        <v>-9.8985799516893014E-4</v>
      </c>
      <c r="AU109" s="18" cm="1">
        <f t="array" ref="AU109">(1+Q109)*(1+INDEX(fx_rets,$AE109,INDEX(fx_ix,1,AU$3)))-1</f>
        <v>-6.4649882064560238E-4</v>
      </c>
      <c r="AV109" s="18" cm="1">
        <f t="array" ref="AV109">(1+R109)*(1+INDEX(fx_rets,$AE109,INDEX(fx_ix,1,AV$3)))-1</f>
        <v>4.0398333003326625E-2</v>
      </c>
      <c r="AW109" s="18" cm="1">
        <f t="array" ref="AW109">(1+S109)*(1+INDEX(fx_rets,$AE109,INDEX(fx_ix,1,AW$3)))-1</f>
        <v>5.5673491221242877E-2</v>
      </c>
      <c r="AX109" s="18" cm="1">
        <f t="array" ref="AX109">(1+T109)*(1+INDEX(fx_rets,$AE109,INDEX(fx_ix,1,AX$3)))-1</f>
        <v>1.1675085118459716E-2</v>
      </c>
      <c r="AY109" s="18" cm="1">
        <f t="array" ref="AY109">(1+U109)*(1+INDEX(fx_rets,$AE109,INDEX(fx_ix,1,AY$3)))-1</f>
        <v>7.4503495655353857E-2</v>
      </c>
      <c r="AZ109" s="18" cm="1">
        <f t="array" ref="AZ109">(1+V109)*(1+INDEX(fx_rets,$AE109,INDEX(fx_ix,1,AZ$3)))-1</f>
        <v>1.9887953729049723E-3</v>
      </c>
      <c r="BA109" s="18" cm="1">
        <f t="array" ref="BA109">(1+W109)*(1+INDEX(fx_rets,$AE109,INDEX(fx_ix,1,BA$3)))-1</f>
        <v>1.6351400137066818E-2</v>
      </c>
      <c r="BB109" s="18" cm="1">
        <f t="array" ref="BB109">(1+X109)*(1+INDEX(fx_rets,$AE109,INDEX(fx_ix,1,BB$3)))-1</f>
        <v>-1.6075432448858118E-2</v>
      </c>
      <c r="BC109" s="18" cm="1">
        <f t="array" ref="BC109">(1+Y109)*(1+INDEX(fx_rets,$AE109,INDEX(fx_ix,1,BC$3)))-1</f>
        <v>-1.0914460748082666E-3</v>
      </c>
      <c r="BD109" s="19">
        <v>104</v>
      </c>
      <c r="BE109" s="16">
        <f t="shared" si="32"/>
        <v>0</v>
      </c>
      <c r="BF109" s="19">
        <v>104</v>
      </c>
      <c r="BG109" s="18">
        <f t="shared" si="33"/>
        <v>1.8590537440061894E-3</v>
      </c>
      <c r="BH109" s="18">
        <f t="shared" si="34"/>
        <v>3.394663904119799E-3</v>
      </c>
      <c r="BI109" s="18">
        <f t="shared" si="35"/>
        <v>5.580712545827593E-3</v>
      </c>
      <c r="BJ109" s="18">
        <f t="shared" si="36"/>
        <v>1.3567791556478692E-2</v>
      </c>
      <c r="BK109" s="18">
        <f t="shared" si="37"/>
        <v>2.1340916861485759E-2</v>
      </c>
      <c r="BL109" s="18">
        <f t="shared" si="38"/>
        <v>1.6296481253486705E-2</v>
      </c>
      <c r="BM109" s="18">
        <f t="shared" si="39"/>
        <v>1.529035549158686E-2</v>
      </c>
      <c r="BN109" s="18">
        <f t="shared" si="40"/>
        <v>1.2923459178474594E-2</v>
      </c>
      <c r="BO109" s="18">
        <f t="shared" si="41"/>
        <v>-1.6120381854727528E-2</v>
      </c>
      <c r="BP109" s="18">
        <f t="shared" si="42"/>
        <v>-1.3158416068984935E-2</v>
      </c>
      <c r="BQ109" s="18">
        <f t="shared" si="43"/>
        <v>-8.5643568010863591E-3</v>
      </c>
      <c r="BR109" s="18">
        <f t="shared" si="44"/>
        <v>-7.9987795717192389E-3</v>
      </c>
      <c r="BS109" s="18">
        <f t="shared" si="45"/>
        <v>-1.8024942241978703E-3</v>
      </c>
      <c r="BT109" s="18">
        <f t="shared" si="46"/>
        <v>-1.5301875783436669E-3</v>
      </c>
      <c r="BU109" s="18">
        <f t="shared" si="47"/>
        <v>-9.8985799516893014E-4</v>
      </c>
      <c r="BV109" s="18">
        <f t="shared" si="48"/>
        <v>-6.4649882064560238E-4</v>
      </c>
      <c r="BW109" s="18">
        <f t="shared" si="49"/>
        <v>4.0398333003326625E-2</v>
      </c>
      <c r="BX109" s="18">
        <f t="shared" si="50"/>
        <v>5.5673491221242877E-2</v>
      </c>
      <c r="BY109" s="18">
        <f t="shared" si="51"/>
        <v>1.1675085118459716E-2</v>
      </c>
      <c r="BZ109" s="18">
        <f t="shared" si="52"/>
        <v>7.4503495655353857E-2</v>
      </c>
      <c r="CA109" s="18">
        <f t="shared" si="53"/>
        <v>1.9887953729049723E-3</v>
      </c>
      <c r="CB109" s="18">
        <f t="shared" si="54"/>
        <v>1.6351400137066818E-2</v>
      </c>
      <c r="CC109" s="18">
        <f t="shared" si="55"/>
        <v>-1.6075432448858118E-2</v>
      </c>
      <c r="CD109" s="18">
        <f t="shared" si="56"/>
        <v>-1.0914460748082666E-3</v>
      </c>
      <c r="CE109" s="19">
        <v>104</v>
      </c>
      <c r="CF109" s="18">
        <f t="shared" si="60"/>
        <v>3.394663904119799E-3</v>
      </c>
      <c r="CG109" s="18">
        <f t="shared" si="60"/>
        <v>3.394663904119799E-3</v>
      </c>
      <c r="CH109" s="18">
        <f t="shared" si="60"/>
        <v>3.394663904119799E-3</v>
      </c>
      <c r="CI109" s="18">
        <f t="shared" si="60"/>
        <v>0</v>
      </c>
      <c r="CJ109" s="18">
        <f t="shared" si="60"/>
        <v>0</v>
      </c>
      <c r="CK109" s="24">
        <f t="shared" si="60"/>
        <v>3.394663904119799E-3</v>
      </c>
      <c r="CL109" s="24">
        <f t="shared" si="60"/>
        <v>0</v>
      </c>
    </row>
    <row r="110" spans="1:90" x14ac:dyDescent="0.2">
      <c r="A110" s="19">
        <v>105</v>
      </c>
      <c r="B110" s="16" cm="1">
        <f t="array" ref="B110">INDEX(asset_mu,1,B$3)+INDEX(asset_rets_norm,$A110,B$3)</f>
        <v>2.1700317259007061E-3</v>
      </c>
      <c r="C110" s="16" cm="1">
        <f t="array" ref="C110">INDEX(asset_mu,1,C$3)+INDEX(asset_rets_norm,$A110,C$3)</f>
        <v>2.9985418840148227E-3</v>
      </c>
      <c r="D110" s="16" cm="1">
        <f t="array" ref="D110">INDEX(asset_mu,1,D$3)+INDEX(asset_rets_norm,$A110,D$3)</f>
        <v>4.3116825929051788E-3</v>
      </c>
      <c r="E110" s="16" cm="1">
        <f t="array" ref="E110">INDEX(asset_mu,1,E$3)+INDEX(asset_rets_norm,$A110,E$3)</f>
        <v>1.0126648423746838E-2</v>
      </c>
      <c r="F110" s="16" cm="1">
        <f t="array" ref="F110">INDEX(asset_mu,1,F$3)+INDEX(asset_rets_norm,$A110,F$3)</f>
        <v>1.6837677724928127E-2</v>
      </c>
      <c r="G110" s="16" cm="1">
        <f t="array" ref="G110">INDEX(asset_mu,1,G$3)+INDEX(asset_rets_norm,$A110,G$3)</f>
        <v>1.6750951290797319E-3</v>
      </c>
      <c r="H110" s="16" cm="1">
        <f t="array" ref="H110">INDEX(asset_mu,1,H$3)+INDEX(asset_rets_norm,$A110,H$3)</f>
        <v>3.4431656094444855E-3</v>
      </c>
      <c r="I110" s="16" cm="1">
        <f t="array" ref="I110">INDEX(asset_mu,1,I$3)+INDEX(asset_rets_norm,$A110,I$3)</f>
        <v>5.2765136024585536E-3</v>
      </c>
      <c r="J110" s="16" cm="1">
        <f t="array" ref="J110">INDEX(asset_mu,1,J$3)+INDEX(asset_rets_norm,$A110,J$3)</f>
        <v>2.3485565491045955E-3</v>
      </c>
      <c r="K110" s="16" cm="1">
        <f t="array" ref="K110">INDEX(asset_mu,1,K$3)+INDEX(asset_rets_norm,$A110,K$3)</f>
        <v>5.0807341763800242E-3</v>
      </c>
      <c r="L110" s="16" cm="1">
        <f t="array" ref="L110">INDEX(asset_mu,1,L$3)+INDEX(asset_rets_norm,$A110,L$3)</f>
        <v>7.5612671531069976E-3</v>
      </c>
      <c r="M110" s="16" cm="1">
        <f t="array" ref="M110">INDEX(asset_mu,1,M$3)+INDEX(asset_rets_norm,$A110,M$3)</f>
        <v>1.2013910465917422E-2</v>
      </c>
      <c r="N110" s="16" cm="1">
        <f t="array" ref="N110">INDEX(asset_mu,1,N$3)+INDEX(asset_rets_norm,$A110,N$3)</f>
        <v>1.9450244445306082E-2</v>
      </c>
      <c r="O110" s="16" cm="1">
        <f t="array" ref="O110">INDEX(asset_mu,1,O$3)+INDEX(asset_rets_norm,$A110,O$3)</f>
        <v>1.0004968932568958E-3</v>
      </c>
      <c r="P110" s="16" cm="1">
        <f t="array" ref="P110">INDEX(asset_mu,1,P$3)+INDEX(asset_rets_norm,$A110,P$3)</f>
        <v>1.605271467711543E-3</v>
      </c>
      <c r="Q110" s="16" cm="1">
        <f t="array" ref="Q110">INDEX(asset_mu,1,Q$3)+INDEX(asset_rets_norm,$A110,Q$3)</f>
        <v>1.9483340933831971E-3</v>
      </c>
      <c r="R110" s="16" cm="1">
        <f t="array" ref="R110">INDEX(asset_mu,1,R$3)+INDEX(asset_rets_norm,$A110,R$3)</f>
        <v>1.2914624878402991E-2</v>
      </c>
      <c r="S110" s="16" cm="1">
        <f t="array" ref="S110">INDEX(asset_mu,1,S$3)+INDEX(asset_rets_norm,$A110,S$3)</f>
        <v>5.9029371424574317E-2</v>
      </c>
      <c r="T110" s="16" cm="1">
        <f t="array" ref="T110">INDEX(asset_mu,1,T$3)+INDEX(asset_rets_norm,$A110,T$3)</f>
        <v>1.6366180143625397E-2</v>
      </c>
      <c r="U110" s="16" cm="1">
        <f t="array" ref="U110">INDEX(asset_mu,1,U$3)+INDEX(asset_rets_norm,$A110,U$3)</f>
        <v>1.2461493813402348E-2</v>
      </c>
      <c r="V110" s="16" cm="1">
        <f t="array" ref="V110">INDEX(asset_mu,1,V$3)+INDEX(asset_rets_norm,$A110,V$3)</f>
        <v>2.030312039571657E-3</v>
      </c>
      <c r="W110" s="16" cm="1">
        <f t="array" ref="W110">INDEX(asset_mu,1,W$3)+INDEX(asset_rets_norm,$A110,W$3)</f>
        <v>1.5404231941196543E-3</v>
      </c>
      <c r="X110" s="16" cm="1">
        <f t="array" ref="X110">INDEX(asset_mu,1,X$3)+INDEX(asset_rets_norm,$A110,X$3)</f>
        <v>2.2924601772305979E-3</v>
      </c>
      <c r="Y110" s="16" cm="1">
        <f t="array" ref="Y110">INDEX(asset_mu,1,Y$3)+INDEX(asset_rets_norm,$A110,Y$3)</f>
        <v>1.1025188861378665E-3</v>
      </c>
      <c r="Z110" s="19">
        <v>105</v>
      </c>
      <c r="AA110" s="16" cm="1">
        <f t="array" ref="AA110">INDEX(fx_mu,1,AA$3)+INDEX(fx_rets_norm,$A110,AA$3)</f>
        <v>0</v>
      </c>
      <c r="AB110" s="16" cm="1">
        <f t="array" ref="AB110">INDEX(fx_mu,1,AB$3)+INDEX(fx_rets_norm,$A110,AB$3)</f>
        <v>1.2378258231399156E-2</v>
      </c>
      <c r="AC110" s="16" cm="1">
        <f t="array" ref="AC110">INDEX(fx_mu,1,AC$3)+INDEX(fx_rets_norm,$A110,AC$3)</f>
        <v>4.4769117905121697E-3</v>
      </c>
      <c r="AD110" s="16" cm="1">
        <f t="array" ref="AD110">INDEX(fx_mu,1,AD$3)+INDEX(fx_rets_norm,$A110,AD$3)</f>
        <v>2.6797450649225082E-3</v>
      </c>
      <c r="AE110" s="19">
        <v>105</v>
      </c>
      <c r="AF110" s="18" cm="1">
        <f t="array" ref="AF110">(1+B110)*(1+INDEX(fx_rets,$AE110,INDEX(fx_ix,1,AF$3)))-1</f>
        <v>2.1700317259008006E-3</v>
      </c>
      <c r="AG110" s="18" cm="1">
        <f t="array" ref="AG110">(1+C110)*(1+INDEX(fx_rets,$AE110,INDEX(fx_ix,1,AG$3)))-1</f>
        <v>2.998541884014827E-3</v>
      </c>
      <c r="AH110" s="18" cm="1">
        <f t="array" ref="AH110">(1+D110)*(1+INDEX(fx_rets,$AE110,INDEX(fx_ix,1,AH$3)))-1</f>
        <v>4.3116825929052638E-3</v>
      </c>
      <c r="AI110" s="18" cm="1">
        <f t="array" ref="AI110">(1+E110)*(1+INDEX(fx_rets,$AE110,INDEX(fx_ix,1,AI$3)))-1</f>
        <v>1.0126648423746776E-2</v>
      </c>
      <c r="AJ110" s="18" cm="1">
        <f t="array" ref="AJ110">(1+F110)*(1+INDEX(fx_rets,$AE110,INDEX(fx_ix,1,AJ$3)))-1</f>
        <v>1.6837677724928168E-2</v>
      </c>
      <c r="AK110" s="18" cm="1">
        <f t="array" ref="AK110">(1+G110)*(1+INDEX(fx_rets,$AE110,INDEX(fx_ix,1,AK$3)))-1</f>
        <v>1.4074088120548778E-2</v>
      </c>
      <c r="AL110" s="18" cm="1">
        <f t="array" ref="AL110">(1+H110)*(1+INDEX(fx_rets,$AE110,INDEX(fx_ix,1,AL$3)))-1</f>
        <v>1.5864044233890873E-2</v>
      </c>
      <c r="AM110" s="18" cm="1">
        <f t="array" ref="AM110">(1+I110)*(1+INDEX(fx_rets,$AE110,INDEX(fx_ix,1,AM$3)))-1</f>
        <v>1.7720085881790526E-2</v>
      </c>
      <c r="AN110" s="18" cm="1">
        <f t="array" ref="AN110">(1+J110)*(1+INDEX(fx_rets,$AE110,INDEX(fx_ix,1,AN$3)))-1</f>
        <v>6.835982620122083E-3</v>
      </c>
      <c r="AO110" s="18" cm="1">
        <f t="array" ref="AO110">(1+K110)*(1+INDEX(fx_rets,$AE110,INDEX(fx_ix,1,AO$3)))-1</f>
        <v>9.5803919656309855E-3</v>
      </c>
      <c r="AP110" s="18" cm="1">
        <f t="array" ref="AP110">(1+L110)*(1+INDEX(fx_rets,$AE110,INDEX(fx_ix,1,AP$3)))-1</f>
        <v>1.2072030069687933E-2</v>
      </c>
      <c r="AQ110" s="18" cm="1">
        <f t="array" ref="AQ110">(1+M110)*(1+INDEX(fx_rets,$AE110,INDEX(fx_ix,1,AQ$3)))-1</f>
        <v>1.6544607473844453E-2</v>
      </c>
      <c r="AR110" s="18" cm="1">
        <f t="array" ref="AR110">(1+N110)*(1+INDEX(fx_rets,$AE110,INDEX(fx_ix,1,AR$3)))-1</f>
        <v>2.4014233264503915E-2</v>
      </c>
      <c r="AS110" s="18" cm="1">
        <f t="array" ref="AS110">(1+O110)*(1+INDEX(fx_rets,$AE110,INDEX(fx_ix,1,AS$3)))-1</f>
        <v>3.6829230347916742E-3</v>
      </c>
      <c r="AT110" s="18" cm="1">
        <f t="array" ref="AT110">(1+P110)*(1+INDEX(fx_rets,$AE110,INDEX(fx_ix,1,AT$3)))-1</f>
        <v>4.2893182509273764E-3</v>
      </c>
      <c r="AU110" s="18" cm="1">
        <f t="array" ref="AU110">(1+Q110)*(1+INDEX(fx_rets,$AE110,INDEX(fx_ix,1,AU$3)))-1</f>
        <v>4.6333001969773857E-3</v>
      </c>
      <c r="AV110" s="18" cm="1">
        <f t="array" ref="AV110">(1+R110)*(1+INDEX(fx_rets,$AE110,INDEX(fx_ix,1,AV$3)))-1</f>
        <v>1.2914624878402892E-2</v>
      </c>
      <c r="AW110" s="18" cm="1">
        <f t="array" ref="AW110">(1+S110)*(1+INDEX(fx_rets,$AE110,INDEX(fx_ix,1,AW$3)))-1</f>
        <v>7.2138310458704114E-2</v>
      </c>
      <c r="AX110" s="18" cm="1">
        <f t="array" ref="AX110">(1+T110)*(1+INDEX(fx_rets,$AE110,INDEX(fx_ix,1,AX$3)))-1</f>
        <v>2.0916361878988265E-2</v>
      </c>
      <c r="AY110" s="18" cm="1">
        <f t="array" ref="AY110">(1+U110)*(1+INDEX(fx_rets,$AE110,INDEX(fx_ix,1,AY$3)))-1</f>
        <v>1.5174632504872942E-2</v>
      </c>
      <c r="AZ110" s="18" cm="1">
        <f t="array" ref="AZ110">(1+V110)*(1+INDEX(fx_rets,$AE110,INDEX(fx_ix,1,AZ$3)))-1</f>
        <v>2.0303120395717134E-3</v>
      </c>
      <c r="BA110" s="18" cm="1">
        <f t="array" ref="BA110">(1+W110)*(1+INDEX(fx_rets,$AE110,INDEX(fx_ix,1,BA$3)))-1</f>
        <v>1.3937749181601289E-2</v>
      </c>
      <c r="BB110" s="18" cm="1">
        <f t="array" ref="BB110">(1+X110)*(1+INDEX(fx_rets,$AE110,INDEX(fx_ix,1,BB$3)))-1</f>
        <v>6.7796351097393348E-3</v>
      </c>
      <c r="BC110" s="18" cm="1">
        <f t="array" ref="BC110">(1+Y110)*(1+INDEX(fx_rets,$AE110,INDEX(fx_ix,1,BC$3)))-1</f>
        <v>3.7852184206044193E-3</v>
      </c>
      <c r="BD110" s="19">
        <v>105</v>
      </c>
      <c r="BE110" s="16">
        <f t="shared" si="32"/>
        <v>0</v>
      </c>
      <c r="BF110" s="19">
        <v>105</v>
      </c>
      <c r="BG110" s="18">
        <f t="shared" si="33"/>
        <v>2.1700317259008006E-3</v>
      </c>
      <c r="BH110" s="18">
        <f t="shared" si="34"/>
        <v>2.998541884014827E-3</v>
      </c>
      <c r="BI110" s="18">
        <f t="shared" si="35"/>
        <v>4.3116825929052638E-3</v>
      </c>
      <c r="BJ110" s="18">
        <f t="shared" si="36"/>
        <v>1.0126648423746776E-2</v>
      </c>
      <c r="BK110" s="18">
        <f t="shared" si="37"/>
        <v>1.6837677724928168E-2</v>
      </c>
      <c r="BL110" s="18">
        <f t="shared" si="38"/>
        <v>1.4074088120548778E-2</v>
      </c>
      <c r="BM110" s="18">
        <f t="shared" si="39"/>
        <v>1.5864044233890873E-2</v>
      </c>
      <c r="BN110" s="18">
        <f t="shared" si="40"/>
        <v>1.7720085881790526E-2</v>
      </c>
      <c r="BO110" s="18">
        <f t="shared" si="41"/>
        <v>6.835982620122083E-3</v>
      </c>
      <c r="BP110" s="18">
        <f t="shared" si="42"/>
        <v>9.5803919656309855E-3</v>
      </c>
      <c r="BQ110" s="18">
        <f t="shared" si="43"/>
        <v>1.2072030069687933E-2</v>
      </c>
      <c r="BR110" s="18">
        <f t="shared" si="44"/>
        <v>1.6544607473844453E-2</v>
      </c>
      <c r="BS110" s="18">
        <f t="shared" si="45"/>
        <v>2.4014233264503915E-2</v>
      </c>
      <c r="BT110" s="18">
        <f t="shared" si="46"/>
        <v>3.6829230347916742E-3</v>
      </c>
      <c r="BU110" s="18">
        <f t="shared" si="47"/>
        <v>4.2893182509273764E-3</v>
      </c>
      <c r="BV110" s="18">
        <f t="shared" si="48"/>
        <v>4.6333001969773857E-3</v>
      </c>
      <c r="BW110" s="18">
        <f t="shared" si="49"/>
        <v>1.2914624878402892E-2</v>
      </c>
      <c r="BX110" s="18">
        <f t="shared" si="50"/>
        <v>7.2138310458704114E-2</v>
      </c>
      <c r="BY110" s="18">
        <f t="shared" si="51"/>
        <v>2.0916361878988265E-2</v>
      </c>
      <c r="BZ110" s="18">
        <f t="shared" si="52"/>
        <v>1.5174632504872942E-2</v>
      </c>
      <c r="CA110" s="18">
        <f t="shared" si="53"/>
        <v>2.0303120395717134E-3</v>
      </c>
      <c r="CB110" s="18">
        <f t="shared" si="54"/>
        <v>1.3937749181601289E-2</v>
      </c>
      <c r="CC110" s="18">
        <f t="shared" si="55"/>
        <v>6.7796351097393348E-3</v>
      </c>
      <c r="CD110" s="18">
        <f t="shared" si="56"/>
        <v>3.7852184206044193E-3</v>
      </c>
      <c r="CE110" s="19">
        <v>105</v>
      </c>
      <c r="CF110" s="18">
        <f t="shared" si="60"/>
        <v>2.998541884014827E-3</v>
      </c>
      <c r="CG110" s="18">
        <f t="shared" si="60"/>
        <v>2.998541884014827E-3</v>
      </c>
      <c r="CH110" s="18">
        <f t="shared" si="60"/>
        <v>2.998541884014827E-3</v>
      </c>
      <c r="CI110" s="18">
        <f t="shared" si="60"/>
        <v>0</v>
      </c>
      <c r="CJ110" s="18">
        <f t="shared" si="60"/>
        <v>0</v>
      </c>
      <c r="CK110" s="24">
        <f t="shared" si="60"/>
        <v>2.998541884014827E-3</v>
      </c>
      <c r="CL110" s="24">
        <f t="shared" si="60"/>
        <v>0</v>
      </c>
    </row>
    <row r="111" spans="1:90" x14ac:dyDescent="0.2">
      <c r="A111" s="19">
        <v>106</v>
      </c>
      <c r="B111" s="16" cm="1">
        <f t="array" ref="B111">INDEX(asset_mu,1,B$3)+INDEX(asset_rets_norm,$A111,B$3)</f>
        <v>2.3620672522052409E-3</v>
      </c>
      <c r="C111" s="16" cm="1">
        <f t="array" ref="C111">INDEX(asset_mu,1,C$3)+INDEX(asset_rets_norm,$A111,C$3)</f>
        <v>3.7516861889550458E-3</v>
      </c>
      <c r="D111" s="16" cm="1">
        <f t="array" ref="D111">INDEX(asset_mu,1,D$3)+INDEX(asset_rets_norm,$A111,D$3)</f>
        <v>5.5150741632174188E-3</v>
      </c>
      <c r="E111" s="16" cm="1">
        <f t="array" ref="E111">INDEX(asset_mu,1,E$3)+INDEX(asset_rets_norm,$A111,E$3)</f>
        <v>7.0501077816156957E-3</v>
      </c>
      <c r="F111" s="16" cm="1">
        <f t="array" ref="F111">INDEX(asset_mu,1,F$3)+INDEX(asset_rets_norm,$A111,F$3)</f>
        <v>1.4173153746446636E-2</v>
      </c>
      <c r="G111" s="16" cm="1">
        <f t="array" ref="G111">INDEX(asset_mu,1,G$3)+INDEX(asset_rets_norm,$A111,G$3)</f>
        <v>1.460403405705993E-3</v>
      </c>
      <c r="H111" s="16" cm="1">
        <f t="array" ref="H111">INDEX(asset_mu,1,H$3)+INDEX(asset_rets_norm,$A111,H$3)</f>
        <v>2.9267353582989246E-3</v>
      </c>
      <c r="I111" s="16" cm="1">
        <f t="array" ref="I111">INDEX(asset_mu,1,I$3)+INDEX(asset_rets_norm,$A111,I$3)</f>
        <v>4.2370682011300554E-3</v>
      </c>
      <c r="J111" s="16" cm="1">
        <f t="array" ref="J111">INDEX(asset_mu,1,J$3)+INDEX(asset_rets_norm,$A111,J$3)</f>
        <v>2.1571235447727087E-3</v>
      </c>
      <c r="K111" s="16" cm="1">
        <f t="array" ref="K111">INDEX(asset_mu,1,K$3)+INDEX(asset_rets_norm,$A111,K$3)</f>
        <v>4.3687156433547527E-3</v>
      </c>
      <c r="L111" s="16" cm="1">
        <f t="array" ref="L111">INDEX(asset_mu,1,L$3)+INDEX(asset_rets_norm,$A111,L$3)</f>
        <v>8.698363153949994E-3</v>
      </c>
      <c r="M111" s="16" cm="1">
        <f t="array" ref="M111">INDEX(asset_mu,1,M$3)+INDEX(asset_rets_norm,$A111,M$3)</f>
        <v>9.3631355205401785E-3</v>
      </c>
      <c r="N111" s="16" cm="1">
        <f t="array" ref="N111">INDEX(asset_mu,1,N$3)+INDEX(asset_rets_norm,$A111,N$3)</f>
        <v>1.6850854809392753E-2</v>
      </c>
      <c r="O111" s="16" cm="1">
        <f t="array" ref="O111">INDEX(asset_mu,1,O$3)+INDEX(asset_rets_norm,$A111,O$3)</f>
        <v>8.9363636192987144E-4</v>
      </c>
      <c r="P111" s="16" cm="1">
        <f t="array" ref="P111">INDEX(asset_mu,1,P$3)+INDEX(asset_rets_norm,$A111,P$3)</f>
        <v>2.0283923408624272E-3</v>
      </c>
      <c r="Q111" s="16" cm="1">
        <f t="array" ref="Q111">INDEX(asset_mu,1,Q$3)+INDEX(asset_rets_norm,$A111,Q$3)</f>
        <v>3.9037618750407789E-3</v>
      </c>
      <c r="R111" s="16" cm="1">
        <f t="array" ref="R111">INDEX(asset_mu,1,R$3)+INDEX(asset_rets_norm,$A111,R$3)</f>
        <v>4.9477368222828319E-2</v>
      </c>
      <c r="S111" s="16" cm="1">
        <f t="array" ref="S111">INDEX(asset_mu,1,S$3)+INDEX(asset_rets_norm,$A111,S$3)</f>
        <v>-1.9727093756890635E-2</v>
      </c>
      <c r="T111" s="16" cm="1">
        <f t="array" ref="T111">INDEX(asset_mu,1,T$3)+INDEX(asset_rets_norm,$A111,T$3)</f>
        <v>-4.3044365090340209E-2</v>
      </c>
      <c r="U111" s="16" cm="1">
        <f t="array" ref="U111">INDEX(asset_mu,1,U$3)+INDEX(asset_rets_norm,$A111,U$3)</f>
        <v>-3.2229670607155633E-2</v>
      </c>
      <c r="V111" s="16" cm="1">
        <f t="array" ref="V111">INDEX(asset_mu,1,V$3)+INDEX(asset_rets_norm,$A111,V$3)</f>
        <v>2.0298953729049902E-3</v>
      </c>
      <c r="W111" s="16" cm="1">
        <f t="array" ref="W111">INDEX(asset_mu,1,W$3)+INDEX(asset_rets_norm,$A111,W$3)</f>
        <v>1.4650898607863211E-3</v>
      </c>
      <c r="X111" s="16" cm="1">
        <f t="array" ref="X111">INDEX(asset_mu,1,X$3)+INDEX(asset_rets_norm,$A111,X$3)</f>
        <v>2.1868768438972645E-3</v>
      </c>
      <c r="Y111" s="16" cm="1">
        <f t="array" ref="Y111">INDEX(asset_mu,1,Y$3)+INDEX(asset_rets_norm,$A111,Y$3)</f>
        <v>1.1397688861378664E-3</v>
      </c>
      <c r="Z111" s="19">
        <v>106</v>
      </c>
      <c r="AA111" s="16" cm="1">
        <f t="array" ref="AA111">INDEX(fx_mu,1,AA$3)+INDEX(fx_rets_norm,$A111,AA$3)</f>
        <v>0</v>
      </c>
      <c r="AB111" s="16" cm="1">
        <f t="array" ref="AB111">INDEX(fx_mu,1,AB$3)+INDEX(fx_rets_norm,$A111,AB$3)</f>
        <v>4.9223169937163254E-2</v>
      </c>
      <c r="AC111" s="16" cm="1">
        <f t="array" ref="AC111">INDEX(fx_mu,1,AC$3)+INDEX(fx_rets_norm,$A111,AC$3)</f>
        <v>5.5853812055547E-2</v>
      </c>
      <c r="AD111" s="16" cm="1">
        <f t="array" ref="AD111">INDEX(fx_mu,1,AD$3)+INDEX(fx_rets_norm,$A111,AD$3)</f>
        <v>2.3449416183226698E-2</v>
      </c>
      <c r="AE111" s="19">
        <v>106</v>
      </c>
      <c r="AF111" s="18" cm="1">
        <f t="array" ref="AF111">(1+B111)*(1+INDEX(fx_rets,$AE111,INDEX(fx_ix,1,AF$3)))-1</f>
        <v>2.3620672522053354E-3</v>
      </c>
      <c r="AG111" s="18" cm="1">
        <f t="array" ref="AG111">(1+C111)*(1+INDEX(fx_rets,$AE111,INDEX(fx_ix,1,AG$3)))-1</f>
        <v>3.7516861889550501E-3</v>
      </c>
      <c r="AH111" s="18" cm="1">
        <f t="array" ref="AH111">(1+D111)*(1+INDEX(fx_rets,$AE111,INDEX(fx_ix,1,AH$3)))-1</f>
        <v>5.5150741632175038E-3</v>
      </c>
      <c r="AI111" s="18" cm="1">
        <f t="array" ref="AI111">(1+E111)*(1+INDEX(fx_rets,$AE111,INDEX(fx_ix,1,AI$3)))-1</f>
        <v>7.0501077816156332E-3</v>
      </c>
      <c r="AJ111" s="18" cm="1">
        <f t="array" ref="AJ111">(1+F111)*(1+INDEX(fx_rets,$AE111,INDEX(fx_ix,1,AJ$3)))-1</f>
        <v>1.4173153746446676E-2</v>
      </c>
      <c r="AK111" s="18" cm="1">
        <f t="array" ref="AK111">(1+G111)*(1+INDEX(fx_rets,$AE111,INDEX(fx_ix,1,AK$3)))-1</f>
        <v>5.0755459027885141E-2</v>
      </c>
      <c r="AL111" s="18" cm="1">
        <f t="array" ref="AL111">(1+H111)*(1+INDEX(fx_rets,$AE111,INDEX(fx_ix,1,AL$3)))-1</f>
        <v>5.2293968487364895E-2</v>
      </c>
      <c r="AM111" s="18" cm="1">
        <f t="array" ref="AM111">(1+I111)*(1+INDEX(fx_rets,$AE111,INDEX(fx_ix,1,AM$3)))-1</f>
        <v>5.3668800066392963E-2</v>
      </c>
      <c r="AN111" s="18" cm="1">
        <f t="array" ref="AN111">(1+J111)*(1+INDEX(fx_rets,$AE111,INDEX(fx_ix,1,AN$3)))-1</f>
        <v>5.8131419173369947E-2</v>
      </c>
      <c r="AO111" s="18" cm="1">
        <f t="array" ref="AO111">(1+K111)*(1+INDEX(fx_rets,$AE111,INDEX(fx_ix,1,AO$3)))-1</f>
        <v>6.0466537121369734E-2</v>
      </c>
      <c r="AP111" s="18" cm="1">
        <f t="array" ref="AP111">(1+L111)*(1+INDEX(fx_rets,$AE111,INDEX(fx_ix,1,AP$3)))-1</f>
        <v>6.5038011950288466E-2</v>
      </c>
      <c r="AQ111" s="18" cm="1">
        <f t="array" ref="AQ111">(1+M111)*(1+INDEX(fx_rets,$AE111,INDEX(fx_ix,1,AQ$3)))-1</f>
        <v>6.5739914387701992E-2</v>
      </c>
      <c r="AR111" s="18" cm="1">
        <f t="array" ref="AR111">(1+N111)*(1+INDEX(fx_rets,$AE111,INDEX(fx_ix,1,AR$3)))-1</f>
        <v>7.364585134243895E-2</v>
      </c>
      <c r="AS111" s="18" cm="1">
        <f t="array" ref="AS111">(1+O111)*(1+INDEX(fx_rets,$AE111,INDEX(fx_ix,1,AS$3)))-1</f>
        <v>2.4364007796123799E-2</v>
      </c>
      <c r="AT111" s="18" cm="1">
        <f t="array" ref="AT111">(1+P111)*(1+INDEX(fx_rets,$AE111,INDEX(fx_ix,1,AT$3)))-1</f>
        <v>2.55253731402727E-2</v>
      </c>
      <c r="AU111" s="18" cm="1">
        <f t="array" ref="AU111">(1+Q111)*(1+INDEX(fx_rets,$AE111,INDEX(fx_ix,1,AU$3)))-1</f>
        <v>2.7444718995155437E-2</v>
      </c>
      <c r="AV111" s="18" cm="1">
        <f t="array" ref="AV111">(1+R111)*(1+INDEX(fx_rets,$AE111,INDEX(fx_ix,1,AV$3)))-1</f>
        <v>4.9477368222828222E-2</v>
      </c>
      <c r="AW111" s="18" cm="1">
        <f t="array" ref="AW111">(1+S111)*(1+INDEX(fx_rets,$AE111,INDEX(fx_ix,1,AW$3)))-1</f>
        <v>2.8525046091910866E-2</v>
      </c>
      <c r="AX111" s="18" cm="1">
        <f t="array" ref="AX111">(1+T111)*(1+INDEX(fx_rets,$AE111,INDEX(fx_ix,1,AX$3)))-1</f>
        <v>1.0405255087400533E-2</v>
      </c>
      <c r="AY111" s="18" cm="1">
        <f t="array" ref="AY111">(1+U111)*(1+INDEX(fx_rets,$AE111,INDEX(fx_ix,1,AY$3)))-1</f>
        <v>-9.5360213834445595E-3</v>
      </c>
      <c r="AZ111" s="18" cm="1">
        <f t="array" ref="AZ111">(1+V111)*(1+INDEX(fx_rets,$AE111,INDEX(fx_ix,1,AZ$3)))-1</f>
        <v>2.0298953729049884E-3</v>
      </c>
      <c r="BA111" s="18" cm="1">
        <f t="array" ref="BA111">(1+W111)*(1+INDEX(fx_rets,$AE111,INDEX(fx_ix,1,BA$3)))-1</f>
        <v>5.0760376165140286E-2</v>
      </c>
      <c r="BB111" s="18" cm="1">
        <f t="array" ref="BB111">(1+X111)*(1+INDEX(fx_rets,$AE111,INDEX(fx_ix,1,BB$3)))-1</f>
        <v>5.8162834307671885E-2</v>
      </c>
      <c r="BC111" s="18" cm="1">
        <f t="array" ref="BC111">(1+Y111)*(1+INDEX(fx_rets,$AE111,INDEX(fx_ix,1,BC$3)))-1</f>
        <v>2.4615911984328109E-2</v>
      </c>
      <c r="BD111" s="19">
        <v>106</v>
      </c>
      <c r="BE111" s="16">
        <f t="shared" si="32"/>
        <v>0</v>
      </c>
      <c r="BF111" s="19">
        <v>106</v>
      </c>
      <c r="BG111" s="18">
        <f t="shared" si="33"/>
        <v>2.3620672522053354E-3</v>
      </c>
      <c r="BH111" s="18">
        <f t="shared" si="34"/>
        <v>3.7516861889550501E-3</v>
      </c>
      <c r="BI111" s="18">
        <f t="shared" si="35"/>
        <v>5.5150741632175038E-3</v>
      </c>
      <c r="BJ111" s="18">
        <f t="shared" si="36"/>
        <v>7.0501077816156332E-3</v>
      </c>
      <c r="BK111" s="18">
        <f t="shared" si="37"/>
        <v>1.4173153746446676E-2</v>
      </c>
      <c r="BL111" s="18">
        <f t="shared" si="38"/>
        <v>5.0755459027885141E-2</v>
      </c>
      <c r="BM111" s="18">
        <f t="shared" si="39"/>
        <v>5.2293968487364895E-2</v>
      </c>
      <c r="BN111" s="18">
        <f t="shared" si="40"/>
        <v>5.3668800066392963E-2</v>
      </c>
      <c r="BO111" s="18">
        <f t="shared" si="41"/>
        <v>5.8131419173369947E-2</v>
      </c>
      <c r="BP111" s="18">
        <f t="shared" si="42"/>
        <v>6.0466537121369734E-2</v>
      </c>
      <c r="BQ111" s="18">
        <f t="shared" si="43"/>
        <v>6.5038011950288466E-2</v>
      </c>
      <c r="BR111" s="18">
        <f t="shared" si="44"/>
        <v>6.5739914387701992E-2</v>
      </c>
      <c r="BS111" s="18">
        <f t="shared" si="45"/>
        <v>7.364585134243895E-2</v>
      </c>
      <c r="BT111" s="18">
        <f t="shared" si="46"/>
        <v>2.4364007796123799E-2</v>
      </c>
      <c r="BU111" s="18">
        <f t="shared" si="47"/>
        <v>2.55253731402727E-2</v>
      </c>
      <c r="BV111" s="18">
        <f t="shared" si="48"/>
        <v>2.7444718995155437E-2</v>
      </c>
      <c r="BW111" s="18">
        <f t="shared" si="49"/>
        <v>4.9477368222828222E-2</v>
      </c>
      <c r="BX111" s="18">
        <f t="shared" si="50"/>
        <v>2.8525046091910866E-2</v>
      </c>
      <c r="BY111" s="18">
        <f t="shared" si="51"/>
        <v>1.0405255087400533E-2</v>
      </c>
      <c r="BZ111" s="18">
        <f t="shared" si="52"/>
        <v>-9.5360213834445595E-3</v>
      </c>
      <c r="CA111" s="18">
        <f t="shared" si="53"/>
        <v>2.0298953729049884E-3</v>
      </c>
      <c r="CB111" s="18">
        <f t="shared" si="54"/>
        <v>5.0760376165140286E-2</v>
      </c>
      <c r="CC111" s="18">
        <f t="shared" si="55"/>
        <v>5.8162834307671885E-2</v>
      </c>
      <c r="CD111" s="18">
        <f t="shared" si="56"/>
        <v>2.4615911984328109E-2</v>
      </c>
      <c r="CE111" s="19">
        <v>106</v>
      </c>
      <c r="CF111" s="18">
        <f t="shared" si="60"/>
        <v>3.7516861889550501E-3</v>
      </c>
      <c r="CG111" s="18">
        <f t="shared" si="60"/>
        <v>3.7516861889550501E-3</v>
      </c>
      <c r="CH111" s="18">
        <f t="shared" si="60"/>
        <v>3.7516861889550501E-3</v>
      </c>
      <c r="CI111" s="18">
        <f t="shared" si="60"/>
        <v>0</v>
      </c>
      <c r="CJ111" s="18">
        <f t="shared" si="60"/>
        <v>0</v>
      </c>
      <c r="CK111" s="24">
        <f t="shared" si="60"/>
        <v>3.7516861889550501E-3</v>
      </c>
      <c r="CL111" s="24">
        <f t="shared" si="60"/>
        <v>0</v>
      </c>
    </row>
    <row r="112" spans="1:90" x14ac:dyDescent="0.2">
      <c r="A112" s="19">
        <v>107</v>
      </c>
      <c r="B112" s="16" cm="1">
        <f t="array" ref="B112">INDEX(asset_mu,1,B$3)+INDEX(asset_rets_norm,$A112,B$3)</f>
        <v>2.0511007376912303E-3</v>
      </c>
      <c r="C112" s="16" cm="1">
        <f t="array" ref="C112">INDEX(asset_mu,1,C$3)+INDEX(asset_rets_norm,$A112,C$3)</f>
        <v>2.4986904473335248E-3</v>
      </c>
      <c r="D112" s="16" cm="1">
        <f t="array" ref="D112">INDEX(asset_mu,1,D$3)+INDEX(asset_rets_norm,$A112,D$3)</f>
        <v>1.98639202402187E-3</v>
      </c>
      <c r="E112" s="16" cm="1">
        <f t="array" ref="E112">INDEX(asset_mu,1,E$3)+INDEX(asset_rets_norm,$A112,E$3)</f>
        <v>4.5749260902222047E-3</v>
      </c>
      <c r="F112" s="16" cm="1">
        <f t="array" ref="F112">INDEX(asset_mu,1,F$3)+INDEX(asset_rets_norm,$A112,F$3)</f>
        <v>5.5355734598955975E-3</v>
      </c>
      <c r="G112" s="16" cm="1">
        <f t="array" ref="G112">INDEX(asset_mu,1,G$3)+INDEX(asset_rets_norm,$A112,G$3)</f>
        <v>1.3456248945436207E-3</v>
      </c>
      <c r="H112" s="16" cm="1">
        <f t="array" ref="H112">INDEX(asset_mu,1,H$3)+INDEX(asset_rets_norm,$A112,H$3)</f>
        <v>1.1450498065843843E-3</v>
      </c>
      <c r="I112" s="16" cm="1">
        <f t="array" ref="I112">INDEX(asset_mu,1,I$3)+INDEX(asset_rets_norm,$A112,I$3)</f>
        <v>-4.3794737566733681E-4</v>
      </c>
      <c r="J112" s="16" cm="1">
        <f t="array" ref="J112">INDEX(asset_mu,1,J$3)+INDEX(asset_rets_norm,$A112,J$3)</f>
        <v>2.8226274646090386E-3</v>
      </c>
      <c r="K112" s="16" cm="1">
        <f t="array" ref="K112">INDEX(asset_mu,1,K$3)+INDEX(asset_rets_norm,$A112,K$3)</f>
        <v>3.9255470762703795E-3</v>
      </c>
      <c r="L112" s="16" cm="1">
        <f t="array" ref="L112">INDEX(asset_mu,1,L$3)+INDEX(asset_rets_norm,$A112,L$3)</f>
        <v>2.665991175378123E-3</v>
      </c>
      <c r="M112" s="16" cm="1">
        <f t="array" ref="M112">INDEX(asset_mu,1,M$3)+INDEX(asset_rets_norm,$A112,M$3)</f>
        <v>7.0622816747012871E-3</v>
      </c>
      <c r="N112" s="16" cm="1">
        <f t="array" ref="N112">INDEX(asset_mu,1,N$3)+INDEX(asset_rets_norm,$A112,N$3)</f>
        <v>8.4788595874113522E-3</v>
      </c>
      <c r="O112" s="16" cm="1">
        <f t="array" ref="O112">INDEX(asset_mu,1,O$3)+INDEX(asset_rets_norm,$A112,O$3)</f>
        <v>8.6443985207065193E-4</v>
      </c>
      <c r="P112" s="16" cm="1">
        <f t="array" ref="P112">INDEX(asset_mu,1,P$3)+INDEX(asset_rets_norm,$A112,P$3)</f>
        <v>1.3159870925570237E-3</v>
      </c>
      <c r="Q112" s="16" cm="1">
        <f t="array" ref="Q112">INDEX(asset_mu,1,Q$3)+INDEX(asset_rets_norm,$A112,Q$3)</f>
        <v>9.4174076773196887E-4</v>
      </c>
      <c r="R112" s="16" cm="1">
        <f t="array" ref="R112">INDEX(asset_mu,1,R$3)+INDEX(asset_rets_norm,$A112,R$3)</f>
        <v>6.4812023954239892E-2</v>
      </c>
      <c r="S112" s="16" cm="1">
        <f t="array" ref="S112">INDEX(asset_mu,1,S$3)+INDEX(asset_rets_norm,$A112,S$3)</f>
        <v>2.968068758334852E-2</v>
      </c>
      <c r="T112" s="16" cm="1">
        <f t="array" ref="T112">INDEX(asset_mu,1,T$3)+INDEX(asset_rets_norm,$A112,T$3)</f>
        <v>1.2197003538466367E-2</v>
      </c>
      <c r="U112" s="16" cm="1">
        <f t="array" ref="U112">INDEX(asset_mu,1,U$3)+INDEX(asset_rets_norm,$A112,U$3)</f>
        <v>5.9566894140484231E-2</v>
      </c>
      <c r="V112" s="16" cm="1">
        <f t="array" ref="V112">INDEX(asset_mu,1,V$3)+INDEX(asset_rets_norm,$A112,V$3)</f>
        <v>2.0383120395716567E-3</v>
      </c>
      <c r="W112" s="16" cm="1">
        <f t="array" ref="W112">INDEX(asset_mu,1,W$3)+INDEX(asset_rets_norm,$A112,W$3)</f>
        <v>1.4348398607863212E-3</v>
      </c>
      <c r="X112" s="16" cm="1">
        <f t="array" ref="X112">INDEX(asset_mu,1,X$3)+INDEX(asset_rets_norm,$A112,X$3)</f>
        <v>2.1807935105639309E-3</v>
      </c>
      <c r="Y112" s="16" cm="1">
        <f t="array" ref="Y112">INDEX(asset_mu,1,Y$3)+INDEX(asset_rets_norm,$A112,Y$3)</f>
        <v>1.1368522194711997E-3</v>
      </c>
      <c r="Z112" s="19">
        <v>107</v>
      </c>
      <c r="AA112" s="16" cm="1">
        <f t="array" ref="AA112">INDEX(fx_mu,1,AA$3)+INDEX(fx_rets_norm,$A112,AA$3)</f>
        <v>0</v>
      </c>
      <c r="AB112" s="16" cm="1">
        <f t="array" ref="AB112">INDEX(fx_mu,1,AB$3)+INDEX(fx_rets_norm,$A112,AB$3)</f>
        <v>1.4063835981300791E-2</v>
      </c>
      <c r="AC112" s="16" cm="1">
        <f t="array" ref="AC112">INDEX(fx_mu,1,AC$3)+INDEX(fx_rets_norm,$A112,AC$3)</f>
        <v>2.2290419769461375E-2</v>
      </c>
      <c r="AD112" s="16" cm="1">
        <f t="array" ref="AD112">INDEX(fx_mu,1,AD$3)+INDEX(fx_rets_norm,$A112,AD$3)</f>
        <v>2.8509131941483043E-3</v>
      </c>
      <c r="AE112" s="19">
        <v>107</v>
      </c>
      <c r="AF112" s="18" cm="1">
        <f t="array" ref="AF112">(1+B112)*(1+INDEX(fx_rets,$AE112,INDEX(fx_ix,1,AF$3)))-1</f>
        <v>2.0511007376913248E-3</v>
      </c>
      <c r="AG112" s="18" cm="1">
        <f t="array" ref="AG112">(1+C112)*(1+INDEX(fx_rets,$AE112,INDEX(fx_ix,1,AG$3)))-1</f>
        <v>2.4986904473334182E-3</v>
      </c>
      <c r="AH112" s="18" cm="1">
        <f t="array" ref="AH112">(1+D112)*(1+INDEX(fx_rets,$AE112,INDEX(fx_ix,1,AH$3)))-1</f>
        <v>1.9863920240219546E-3</v>
      </c>
      <c r="AI112" s="18" cm="1">
        <f t="array" ref="AI112">(1+E112)*(1+INDEX(fx_rets,$AE112,INDEX(fx_ix,1,AI$3)))-1</f>
        <v>4.5749260902221422E-3</v>
      </c>
      <c r="AJ112" s="18" cm="1">
        <f t="array" ref="AJ112">(1+F112)*(1+INDEX(fx_rets,$AE112,INDEX(fx_ix,1,AJ$3)))-1</f>
        <v>5.5355734598956374E-3</v>
      </c>
      <c r="AK112" s="18" cm="1">
        <f t="array" ref="AK112">(1+G112)*(1+INDEX(fx_rets,$AE112,INDEX(fx_ix,1,AK$3)))-1</f>
        <v>1.5428385523653665E-2</v>
      </c>
      <c r="AL112" s="18" cm="1">
        <f t="array" ref="AL112">(1+H112)*(1+INDEX(fx_rets,$AE112,INDEX(fx_ix,1,AL$3)))-1</f>
        <v>1.5224989580555404E-2</v>
      </c>
      <c r="AM112" s="18" cm="1">
        <f t="array" ref="AM112">(1+I112)*(1+INDEX(fx_rets,$AE112,INDEX(fx_ix,1,AM$3)))-1</f>
        <v>1.3619729385573542E-2</v>
      </c>
      <c r="AN112" s="18" cm="1">
        <f t="array" ref="AN112">(1+J112)*(1+INDEX(fx_rets,$AE112,INDEX(fx_ix,1,AN$3)))-1</f>
        <v>2.5175964785109306E-2</v>
      </c>
      <c r="AO112" s="18" cm="1">
        <f t="array" ref="AO112">(1+K112)*(1+INDEX(fx_rets,$AE112,INDEX(fx_ix,1,AO$3)))-1</f>
        <v>2.6303468937886709E-2</v>
      </c>
      <c r="AP112" s="18" cm="1">
        <f t="array" ref="AP112">(1+L112)*(1+INDEX(fx_rets,$AE112,INDEX(fx_ix,1,AP$3)))-1</f>
        <v>2.5015837007240416E-2</v>
      </c>
      <c r="AQ112" s="18" cm="1">
        <f t="array" ref="AQ112">(1+M112)*(1+INDEX(fx_rets,$AE112,INDEX(fx_ix,1,AQ$3)))-1</f>
        <v>2.9510122667221861E-2</v>
      </c>
      <c r="AR112" s="18" cm="1">
        <f t="array" ref="AR112">(1+N112)*(1+INDEX(fx_rets,$AE112,INDEX(fx_ix,1,AR$3)))-1</f>
        <v>3.0958276696242626E-2</v>
      </c>
      <c r="AS112" s="18" cm="1">
        <f t="array" ref="AS112">(1+O112)*(1+INDEX(fx_rets,$AE112,INDEX(fx_ix,1,AS$3)))-1</f>
        <v>3.7178174891989713E-3</v>
      </c>
      <c r="AT112" s="18" cm="1">
        <f t="array" ref="AT112">(1+P112)*(1+INDEX(fx_rets,$AE112,INDEX(fx_ix,1,AT$3)))-1</f>
        <v>4.1706520516708867E-3</v>
      </c>
      <c r="AU112" s="18" cm="1">
        <f t="array" ref="AU112">(1+Q112)*(1+INDEX(fx_rets,$AE112,INDEX(fx_ix,1,AU$3)))-1</f>
        <v>3.7953387830604868E-3</v>
      </c>
      <c r="AV112" s="18" cm="1">
        <f t="array" ref="AV112">(1+R112)*(1+INDEX(fx_rets,$AE112,INDEX(fx_ix,1,AV$3)))-1</f>
        <v>6.4812023954239795E-2</v>
      </c>
      <c r="AW112" s="18" cm="1">
        <f t="array" ref="AW112">(1+S112)*(1+INDEX(fx_rets,$AE112,INDEX(fx_ix,1,AW$3)))-1</f>
        <v>4.4161947886633746E-2</v>
      </c>
      <c r="AX112" s="18" cm="1">
        <f t="array" ref="AX112">(1+T112)*(1+INDEX(fx_rets,$AE112,INDEX(fx_ix,1,AX$3)))-1</f>
        <v>3.4759299636729857E-2</v>
      </c>
      <c r="AY112" s="18" cm="1">
        <f t="array" ref="AY112">(1+U112)*(1+INDEX(fx_rets,$AE112,INDEX(fx_ix,1,AY$3)))-1</f>
        <v>6.2587627379072197E-2</v>
      </c>
      <c r="AZ112" s="18" cm="1">
        <f t="array" ref="AZ112">(1+V112)*(1+INDEX(fx_rets,$AE112,INDEX(fx_ix,1,AZ$3)))-1</f>
        <v>2.0383120395717214E-3</v>
      </c>
      <c r="BA112" s="18" cm="1">
        <f t="array" ref="BA112">(1+W112)*(1+INDEX(fx_rets,$AE112,INDEX(fx_ix,1,BA$3)))-1</f>
        <v>1.5518855194548653E-2</v>
      </c>
      <c r="BB112" s="18" cm="1">
        <f t="array" ref="BB112">(1+X112)*(1+INDEX(fx_rets,$AE112,INDEX(fx_ix,1,BB$3)))-1</f>
        <v>2.4519824082806396E-2</v>
      </c>
      <c r="BC112" s="18" cm="1">
        <f t="array" ref="BC112">(1+Y112)*(1+INDEX(fx_rets,$AE112,INDEX(fx_ix,1,BC$3)))-1</f>
        <v>3.9910064806119028E-3</v>
      </c>
      <c r="BD112" s="19">
        <v>107</v>
      </c>
      <c r="BE112" s="16">
        <f t="shared" si="32"/>
        <v>0</v>
      </c>
      <c r="BF112" s="19">
        <v>107</v>
      </c>
      <c r="BG112" s="18">
        <f t="shared" si="33"/>
        <v>2.0511007376913248E-3</v>
      </c>
      <c r="BH112" s="18">
        <f t="shared" si="34"/>
        <v>2.4986904473334182E-3</v>
      </c>
      <c r="BI112" s="18">
        <f t="shared" si="35"/>
        <v>1.9863920240219546E-3</v>
      </c>
      <c r="BJ112" s="18">
        <f t="shared" si="36"/>
        <v>4.5749260902221422E-3</v>
      </c>
      <c r="BK112" s="18">
        <f t="shared" si="37"/>
        <v>5.5355734598956374E-3</v>
      </c>
      <c r="BL112" s="18">
        <f t="shared" si="38"/>
        <v>1.5428385523653665E-2</v>
      </c>
      <c r="BM112" s="18">
        <f t="shared" si="39"/>
        <v>1.5224989580555404E-2</v>
      </c>
      <c r="BN112" s="18">
        <f t="shared" si="40"/>
        <v>1.3619729385573542E-2</v>
      </c>
      <c r="BO112" s="18">
        <f t="shared" si="41"/>
        <v>2.5175964785109306E-2</v>
      </c>
      <c r="BP112" s="18">
        <f t="shared" si="42"/>
        <v>2.6303468937886709E-2</v>
      </c>
      <c r="BQ112" s="18">
        <f t="shared" si="43"/>
        <v>2.5015837007240416E-2</v>
      </c>
      <c r="BR112" s="18">
        <f t="shared" si="44"/>
        <v>2.9510122667221861E-2</v>
      </c>
      <c r="BS112" s="18">
        <f t="shared" si="45"/>
        <v>3.0958276696242626E-2</v>
      </c>
      <c r="BT112" s="18">
        <f t="shared" si="46"/>
        <v>3.7178174891989713E-3</v>
      </c>
      <c r="BU112" s="18">
        <f t="shared" si="47"/>
        <v>4.1706520516708867E-3</v>
      </c>
      <c r="BV112" s="18">
        <f t="shared" si="48"/>
        <v>3.7953387830604868E-3</v>
      </c>
      <c r="BW112" s="18">
        <f t="shared" si="49"/>
        <v>6.4812023954239795E-2</v>
      </c>
      <c r="BX112" s="18">
        <f t="shared" si="50"/>
        <v>4.4161947886633746E-2</v>
      </c>
      <c r="BY112" s="18">
        <f t="shared" si="51"/>
        <v>3.4759299636729857E-2</v>
      </c>
      <c r="BZ112" s="18">
        <f t="shared" si="52"/>
        <v>6.2587627379072197E-2</v>
      </c>
      <c r="CA112" s="18">
        <f t="shared" si="53"/>
        <v>2.0383120395717214E-3</v>
      </c>
      <c r="CB112" s="18">
        <f t="shared" si="54"/>
        <v>1.5518855194548653E-2</v>
      </c>
      <c r="CC112" s="18">
        <f t="shared" si="55"/>
        <v>2.4519824082806396E-2</v>
      </c>
      <c r="CD112" s="18">
        <f t="shared" si="56"/>
        <v>3.9910064806119028E-3</v>
      </c>
      <c r="CE112" s="19">
        <v>107</v>
      </c>
      <c r="CF112" s="18">
        <f t="shared" si="60"/>
        <v>2.4986904473334182E-3</v>
      </c>
      <c r="CG112" s="18">
        <f t="shared" si="60"/>
        <v>2.4986904473334182E-3</v>
      </c>
      <c r="CH112" s="18">
        <f t="shared" si="60"/>
        <v>2.4986904473334182E-3</v>
      </c>
      <c r="CI112" s="18">
        <f t="shared" si="60"/>
        <v>0</v>
      </c>
      <c r="CJ112" s="18">
        <f t="shared" si="60"/>
        <v>0</v>
      </c>
      <c r="CK112" s="24">
        <f t="shared" si="60"/>
        <v>2.4986904473334182E-3</v>
      </c>
      <c r="CL112" s="24">
        <f t="shared" si="60"/>
        <v>0</v>
      </c>
    </row>
    <row r="113" spans="1:90" x14ac:dyDescent="0.2">
      <c r="A113" s="19">
        <v>108</v>
      </c>
      <c r="B113" s="16" cm="1">
        <f t="array" ref="B113">INDEX(asset_mu,1,B$3)+INDEX(asset_rets_norm,$A113,B$3)</f>
        <v>2.3482205252235598E-3</v>
      </c>
      <c r="C113" s="16" cm="1">
        <f t="array" ref="C113">INDEX(asset_mu,1,C$3)+INDEX(asset_rets_norm,$A113,C$3)</f>
        <v>3.0117184320241864E-3</v>
      </c>
      <c r="D113" s="16" cm="1">
        <f t="array" ref="D113">INDEX(asset_mu,1,D$3)+INDEX(asset_rets_norm,$A113,D$3)</f>
        <v>3.2221186418565349E-3</v>
      </c>
      <c r="E113" s="16" cm="1">
        <f t="array" ref="E113">INDEX(asset_mu,1,E$3)+INDEX(asset_rets_norm,$A113,E$3)</f>
        <v>1.9383721112578647E-3</v>
      </c>
      <c r="F113" s="16" cm="1">
        <f t="array" ref="F113">INDEX(asset_mu,1,F$3)+INDEX(asset_rets_norm,$A113,F$3)</f>
        <v>1.8798118454539832E-4</v>
      </c>
      <c r="G113" s="16" cm="1">
        <f t="array" ref="G113">INDEX(asset_mu,1,G$3)+INDEX(asset_rets_norm,$A113,G$3)</f>
        <v>1.6030448327921916E-3</v>
      </c>
      <c r="H113" s="16" cm="1">
        <f t="array" ref="H113">INDEX(asset_mu,1,H$3)+INDEX(asset_rets_norm,$A113,H$3)</f>
        <v>3.0740562369971007E-3</v>
      </c>
      <c r="I113" s="16" cm="1">
        <f t="array" ref="I113">INDEX(asset_mu,1,I$3)+INDEX(asset_rets_norm,$A113,I$3)</f>
        <v>5.4071951050626444E-3</v>
      </c>
      <c r="J113" s="16" cm="1">
        <f t="array" ref="J113">INDEX(asset_mu,1,J$3)+INDEX(asset_rets_norm,$A113,J$3)</f>
        <v>2.1571742936097303E-3</v>
      </c>
      <c r="K113" s="16" cm="1">
        <f t="array" ref="K113">INDEX(asset_mu,1,K$3)+INDEX(asset_rets_norm,$A113,K$3)</f>
        <v>4.0441860129405696E-3</v>
      </c>
      <c r="L113" s="16" cm="1">
        <f t="array" ref="L113">INDEX(asset_mu,1,L$3)+INDEX(asset_rets_norm,$A113,L$3)</f>
        <v>7.6462668194155915E-3</v>
      </c>
      <c r="M113" s="16" cm="1">
        <f t="array" ref="M113">INDEX(asset_mu,1,M$3)+INDEX(asset_rets_norm,$A113,M$3)</f>
        <v>3.6449953046211901E-3</v>
      </c>
      <c r="N113" s="16" cm="1">
        <f t="array" ref="N113">INDEX(asset_mu,1,N$3)+INDEX(asset_rets_norm,$A113,N$3)</f>
        <v>5.8479884852772387E-3</v>
      </c>
      <c r="O113" s="16" cm="1">
        <f t="array" ref="O113">INDEX(asset_mu,1,O$3)+INDEX(asset_rets_norm,$A113,O$3)</f>
        <v>1.0684536934167032E-3</v>
      </c>
      <c r="P113" s="16" cm="1">
        <f t="array" ref="P113">INDEX(asset_mu,1,P$3)+INDEX(asset_rets_norm,$A113,P$3)</f>
        <v>2.2815231664346392E-3</v>
      </c>
      <c r="Q113" s="16" cm="1">
        <f t="array" ref="Q113">INDEX(asset_mu,1,Q$3)+INDEX(asset_rets_norm,$A113,Q$3)</f>
        <v>4.2112420963371202E-3</v>
      </c>
      <c r="R113" s="16" cm="1">
        <f t="array" ref="R113">INDEX(asset_mu,1,R$3)+INDEX(asset_rets_norm,$A113,R$3)</f>
        <v>-4.4890877908610141E-2</v>
      </c>
      <c r="S113" s="16" cm="1">
        <f t="array" ref="S113">INDEX(asset_mu,1,S$3)+INDEX(asset_rets_norm,$A113,S$3)</f>
        <v>-2.5361855570451564E-2</v>
      </c>
      <c r="T113" s="16" cm="1">
        <f t="array" ref="T113">INDEX(asset_mu,1,T$3)+INDEX(asset_rets_norm,$A113,T$3)</f>
        <v>-1.5305706944664099E-2</v>
      </c>
      <c r="U113" s="16" cm="1">
        <f t="array" ref="U113">INDEX(asset_mu,1,U$3)+INDEX(asset_rets_norm,$A113,U$3)</f>
        <v>-4.3300521827772543E-3</v>
      </c>
      <c r="V113" s="16" cm="1">
        <f t="array" ref="V113">INDEX(asset_mu,1,V$3)+INDEX(asset_rets_norm,$A113,V$3)</f>
        <v>2.0292287062383231E-3</v>
      </c>
      <c r="W113" s="16" cm="1">
        <f t="array" ref="W113">INDEX(asset_mu,1,W$3)+INDEX(asset_rets_norm,$A113,W$3)</f>
        <v>1.3861731941196545E-3</v>
      </c>
      <c r="X113" s="16" cm="1">
        <f t="array" ref="X113">INDEX(asset_mu,1,X$3)+INDEX(asset_rets_norm,$A113,X$3)</f>
        <v>2.1127101772305977E-3</v>
      </c>
      <c r="Y113" s="16" cm="1">
        <f t="array" ref="Y113">INDEX(asset_mu,1,Y$3)+INDEX(asset_rets_norm,$A113,Y$3)</f>
        <v>1.0431022194711999E-3</v>
      </c>
      <c r="Z113" s="19">
        <v>108</v>
      </c>
      <c r="AA113" s="16" cm="1">
        <f t="array" ref="AA113">INDEX(fx_mu,1,AA$3)+INDEX(fx_rets_norm,$A113,AA$3)</f>
        <v>0</v>
      </c>
      <c r="AB113" s="16" cm="1">
        <f t="array" ref="AB113">INDEX(fx_mu,1,AB$3)+INDEX(fx_rets_norm,$A113,AB$3)</f>
        <v>-1.7354204950807858E-2</v>
      </c>
      <c r="AC113" s="16" cm="1">
        <f t="array" ref="AC113">INDEX(fx_mu,1,AC$3)+INDEX(fx_rets_norm,$A113,AC$3)</f>
        <v>-3.2709283065219433E-2</v>
      </c>
      <c r="AD113" s="16" cm="1">
        <f t="array" ref="AD113">INDEX(fx_mu,1,AD$3)+INDEX(fx_rets_norm,$A113,AD$3)</f>
        <v>7.6828737167217017E-3</v>
      </c>
      <c r="AE113" s="19">
        <v>108</v>
      </c>
      <c r="AF113" s="18" cm="1">
        <f t="array" ref="AF113">(1+B113)*(1+INDEX(fx_rets,$AE113,INDEX(fx_ix,1,AF$3)))-1</f>
        <v>2.3482205252236543E-3</v>
      </c>
      <c r="AG113" s="18" cm="1">
        <f t="array" ref="AG113">(1+C113)*(1+INDEX(fx_rets,$AE113,INDEX(fx_ix,1,AG$3)))-1</f>
        <v>3.0117184320241908E-3</v>
      </c>
      <c r="AH113" s="18" cm="1">
        <f t="array" ref="AH113">(1+D113)*(1+INDEX(fx_rets,$AE113,INDEX(fx_ix,1,AH$3)))-1</f>
        <v>3.2221186418566194E-3</v>
      </c>
      <c r="AI113" s="18" cm="1">
        <f t="array" ref="AI113">(1+E113)*(1+INDEX(fx_rets,$AE113,INDEX(fx_ix,1,AI$3)))-1</f>
        <v>1.9383721112578023E-3</v>
      </c>
      <c r="AJ113" s="18" cm="1">
        <f t="array" ref="AJ113">(1+F113)*(1+INDEX(fx_rets,$AE113,INDEX(fx_ix,1,AJ$3)))-1</f>
        <v>1.879811845453272E-4</v>
      </c>
      <c r="AK113" s="18" cm="1">
        <f t="array" ref="AK113">(1+G113)*(1+INDEX(fx_rets,$AE113,INDEX(fx_ix,1,AK$3)))-1</f>
        <v>-1.5778979686589256E-2</v>
      </c>
      <c r="AL113" s="18" cm="1">
        <f t="array" ref="AL113">(1+H113)*(1+INDEX(fx_rets,$AE113,INDEX(fx_ix,1,AL$3)))-1</f>
        <v>-1.4333496515777977E-2</v>
      </c>
      <c r="AM113" s="18" cm="1">
        <f t="array" ref="AM113">(1+I113)*(1+INDEX(fx_rets,$AE113,INDEX(fx_ix,1,AM$3)))-1</f>
        <v>-1.2040847417807421E-2</v>
      </c>
      <c r="AN113" s="18" cm="1">
        <f t="array" ref="AN113">(1+J113)*(1+INDEX(fx_rets,$AE113,INDEX(fx_ix,1,AN$3)))-1</f>
        <v>-3.0622668396200425E-2</v>
      </c>
      <c r="AO113" s="18" cm="1">
        <f t="array" ref="AO113">(1+K113)*(1+INDEX(fx_rets,$AE113,INDEX(fx_ix,1,AO$3)))-1</f>
        <v>-2.879737947734462E-2</v>
      </c>
      <c r="AP113" s="18" cm="1">
        <f t="array" ref="AP113">(1+L113)*(1+INDEX(fx_rets,$AE113,INDEX(fx_ix,1,AP$3)))-1</f>
        <v>-2.5313120151592483E-2</v>
      </c>
      <c r="AQ113" s="18" cm="1">
        <f t="array" ref="AQ113">(1+M113)*(1+INDEX(fx_rets,$AE113,INDEX(fx_ix,1,AQ$3)))-1</f>
        <v>-2.9183512943788625E-2</v>
      </c>
      <c r="AR113" s="18" cm="1">
        <f t="array" ref="AR113">(1+N113)*(1+INDEX(fx_rets,$AE113,INDEX(fx_ix,1,AR$3)))-1</f>
        <v>-2.7052578090669188E-2</v>
      </c>
      <c r="AS113" s="18" cm="1">
        <f t="array" ref="AS113">(1+O113)*(1+INDEX(fx_rets,$AE113,INDEX(fx_ix,1,AS$3)))-1</f>
        <v>8.7595362049370795E-3</v>
      </c>
      <c r="AT113" s="18" cm="1">
        <f t="array" ref="AT113">(1+P113)*(1+INDEX(fx_rets,$AE113,INDEX(fx_ix,1,AT$3)))-1</f>
        <v>9.9819255375257487E-3</v>
      </c>
      <c r="AU113" s="18" cm="1">
        <f t="array" ref="AU113">(1+Q113)*(1+INDEX(fx_rets,$AE113,INDEX(fx_ix,1,AU$3)))-1</f>
        <v>1.1926470254275401E-2</v>
      </c>
      <c r="AV113" s="18" cm="1">
        <f t="array" ref="AV113">(1+R113)*(1+INDEX(fx_rets,$AE113,INDEX(fx_ix,1,AV$3)))-1</f>
        <v>-4.4890877908610127E-2</v>
      </c>
      <c r="AW113" s="18" cm="1">
        <f t="array" ref="AW113">(1+S113)*(1+INDEX(fx_rets,$AE113,INDEX(fx_ix,1,AW$3)))-1</f>
        <v>-4.2275925681756976E-2</v>
      </c>
      <c r="AX113" s="18" cm="1">
        <f t="array" ref="AX113">(1+T113)*(1+INDEX(fx_rets,$AE113,INDEX(fx_ix,1,AX$3)))-1</f>
        <v>-4.7514351308917235E-2</v>
      </c>
      <c r="AY113" s="18" cm="1">
        <f t="array" ref="AY113">(1+U113)*(1+INDEX(fx_rets,$AE113,INDEX(fx_ix,1,AY$3)))-1</f>
        <v>3.3195542898372121E-3</v>
      </c>
      <c r="AZ113" s="18" cm="1">
        <f t="array" ref="AZ113">(1+V113)*(1+INDEX(fx_rets,$AE113,INDEX(fx_ix,1,AZ$3)))-1</f>
        <v>2.0292287062382286E-3</v>
      </c>
      <c r="BA113" s="18" cm="1">
        <f t="array" ref="BA113">(1+W113)*(1+INDEX(fx_rets,$AE113,INDEX(fx_ix,1,BA$3)))-1</f>
        <v>-1.5992087690396284E-2</v>
      </c>
      <c r="BB113" s="18" cm="1">
        <f t="array" ref="BB113">(1+X113)*(1+INDEX(fx_rets,$AE113,INDEX(fx_ix,1,BB$3)))-1</f>
        <v>-3.0665678123210638E-2</v>
      </c>
      <c r="BC113" s="18" cm="1">
        <f t="array" ref="BC113">(1+Y113)*(1+INDEX(fx_rets,$AE113,INDEX(fx_ix,1,BC$3)))-1</f>
        <v>8.7339899588185776E-3</v>
      </c>
      <c r="BD113" s="19">
        <v>108</v>
      </c>
      <c r="BE113" s="16">
        <f t="shared" si="32"/>
        <v>0</v>
      </c>
      <c r="BF113" s="19">
        <v>108</v>
      </c>
      <c r="BG113" s="18">
        <f t="shared" si="33"/>
        <v>2.3482205252236543E-3</v>
      </c>
      <c r="BH113" s="18">
        <f t="shared" si="34"/>
        <v>3.0117184320241908E-3</v>
      </c>
      <c r="BI113" s="18">
        <f t="shared" si="35"/>
        <v>3.2221186418566194E-3</v>
      </c>
      <c r="BJ113" s="18">
        <f t="shared" si="36"/>
        <v>1.9383721112578023E-3</v>
      </c>
      <c r="BK113" s="18">
        <f t="shared" si="37"/>
        <v>1.879811845453272E-4</v>
      </c>
      <c r="BL113" s="18">
        <f t="shared" si="38"/>
        <v>-1.5778979686589256E-2</v>
      </c>
      <c r="BM113" s="18">
        <f t="shared" si="39"/>
        <v>-1.4333496515777977E-2</v>
      </c>
      <c r="BN113" s="18">
        <f t="shared" si="40"/>
        <v>-1.2040847417807421E-2</v>
      </c>
      <c r="BO113" s="18">
        <f t="shared" si="41"/>
        <v>-3.0622668396200425E-2</v>
      </c>
      <c r="BP113" s="18">
        <f t="shared" si="42"/>
        <v>-2.879737947734462E-2</v>
      </c>
      <c r="BQ113" s="18">
        <f t="shared" si="43"/>
        <v>-2.5313120151592483E-2</v>
      </c>
      <c r="BR113" s="18">
        <f t="shared" si="44"/>
        <v>-2.9183512943788625E-2</v>
      </c>
      <c r="BS113" s="18">
        <f t="shared" si="45"/>
        <v>-2.7052578090669188E-2</v>
      </c>
      <c r="BT113" s="18">
        <f t="shared" si="46"/>
        <v>8.7595362049370795E-3</v>
      </c>
      <c r="BU113" s="18">
        <f t="shared" si="47"/>
        <v>9.9819255375257487E-3</v>
      </c>
      <c r="BV113" s="18">
        <f t="shared" si="48"/>
        <v>1.1926470254275401E-2</v>
      </c>
      <c r="BW113" s="18">
        <f t="shared" si="49"/>
        <v>-4.4890877908610127E-2</v>
      </c>
      <c r="BX113" s="18">
        <f t="shared" si="50"/>
        <v>-4.2275925681756976E-2</v>
      </c>
      <c r="BY113" s="18">
        <f t="shared" si="51"/>
        <v>-4.7514351308917235E-2</v>
      </c>
      <c r="BZ113" s="18">
        <f t="shared" si="52"/>
        <v>3.3195542898372121E-3</v>
      </c>
      <c r="CA113" s="18">
        <f t="shared" si="53"/>
        <v>2.0292287062382286E-3</v>
      </c>
      <c r="CB113" s="18">
        <f t="shared" si="54"/>
        <v>-1.5992087690396284E-2</v>
      </c>
      <c r="CC113" s="18">
        <f t="shared" si="55"/>
        <v>-3.0665678123210638E-2</v>
      </c>
      <c r="CD113" s="18">
        <f t="shared" si="56"/>
        <v>8.7339899588185776E-3</v>
      </c>
      <c r="CE113" s="19">
        <v>108</v>
      </c>
      <c r="CF113" s="18">
        <f t="shared" si="60"/>
        <v>3.0117184320241908E-3</v>
      </c>
      <c r="CG113" s="18">
        <f t="shared" si="60"/>
        <v>3.0117184320241908E-3</v>
      </c>
      <c r="CH113" s="18">
        <f t="shared" si="60"/>
        <v>3.0117184320241908E-3</v>
      </c>
      <c r="CI113" s="18">
        <f t="shared" si="60"/>
        <v>0</v>
      </c>
      <c r="CJ113" s="18">
        <f t="shared" si="60"/>
        <v>0</v>
      </c>
      <c r="CK113" s="24">
        <f t="shared" si="60"/>
        <v>3.0117184320241908E-3</v>
      </c>
      <c r="CL113" s="24">
        <f t="shared" si="60"/>
        <v>0</v>
      </c>
    </row>
    <row r="114" spans="1:90" x14ac:dyDescent="0.2">
      <c r="A114" s="19">
        <v>109</v>
      </c>
      <c r="B114" s="16" cm="1">
        <f t="array" ref="B114">INDEX(asset_mu,1,B$3)+INDEX(asset_rets_norm,$A114,B$3)</f>
        <v>2.0282393547689402E-3</v>
      </c>
      <c r="C114" s="16" cm="1">
        <f t="array" ref="C114">INDEX(asset_mu,1,C$3)+INDEX(asset_rets_norm,$A114,C$3)</f>
        <v>2.3200742161421052E-3</v>
      </c>
      <c r="D114" s="16" cm="1">
        <f t="array" ref="D114">INDEX(asset_mu,1,D$3)+INDEX(asset_rets_norm,$A114,D$3)</f>
        <v>4.7749033981705916E-4</v>
      </c>
      <c r="E114" s="16" cm="1">
        <f t="array" ref="E114">INDEX(asset_mu,1,E$3)+INDEX(asset_rets_norm,$A114,E$3)</f>
        <v>3.8722207303645909E-3</v>
      </c>
      <c r="F114" s="16" cm="1">
        <f t="array" ref="F114">INDEX(asset_mu,1,F$3)+INDEX(asset_rets_norm,$A114,F$3)</f>
        <v>3.6811181751871974E-3</v>
      </c>
      <c r="G114" s="16" cm="1">
        <f t="array" ref="G114">INDEX(asset_mu,1,G$3)+INDEX(asset_rets_norm,$A114,G$3)</f>
        <v>1.8178335239477346E-3</v>
      </c>
      <c r="H114" s="16" cm="1">
        <f t="array" ref="H114">INDEX(asset_mu,1,H$3)+INDEX(asset_rets_norm,$A114,H$3)</f>
        <v>4.0469856914660193E-3</v>
      </c>
      <c r="I114" s="16" cm="1">
        <f t="array" ref="I114">INDEX(asset_mu,1,I$3)+INDEX(asset_rets_norm,$A114,I$3)</f>
        <v>6.6016680191919742E-3</v>
      </c>
      <c r="J114" s="16" cm="1">
        <f t="array" ref="J114">INDEX(asset_mu,1,J$3)+INDEX(asset_rets_norm,$A114,J$3)</f>
        <v>2.2209497193828019E-3</v>
      </c>
      <c r="K114" s="16" cm="1">
        <f t="array" ref="K114">INDEX(asset_mu,1,K$3)+INDEX(asset_rets_norm,$A114,K$3)</f>
        <v>4.3833090335502469E-3</v>
      </c>
      <c r="L114" s="16" cm="1">
        <f t="array" ref="L114">INDEX(asset_mu,1,L$3)+INDEX(asset_rets_norm,$A114,L$3)</f>
        <v>5.066122600180788E-3</v>
      </c>
      <c r="M114" s="16" cm="1">
        <f t="array" ref="M114">INDEX(asset_mu,1,M$3)+INDEX(asset_rets_norm,$A114,M$3)</f>
        <v>5.6581054683820129E-3</v>
      </c>
      <c r="N114" s="16" cm="1">
        <f t="array" ref="N114">INDEX(asset_mu,1,N$3)+INDEX(asset_rets_norm,$A114,N$3)</f>
        <v>7.9180422233114996E-3</v>
      </c>
      <c r="O114" s="16" cm="1">
        <f t="array" ref="O114">INDEX(asset_mu,1,O$3)+INDEX(asset_rets_norm,$A114,O$3)</f>
        <v>9.129560311951434E-4</v>
      </c>
      <c r="P114" s="16" cm="1">
        <f t="array" ref="P114">INDEX(asset_mu,1,P$3)+INDEX(asset_rets_norm,$A114,P$3)</f>
        <v>1.77014548837766E-3</v>
      </c>
      <c r="Q114" s="16" cm="1">
        <f t="array" ref="Q114">INDEX(asset_mu,1,Q$3)+INDEX(asset_rets_norm,$A114,Q$3)</f>
        <v>2.5167644998658869E-3</v>
      </c>
      <c r="R114" s="16" cm="1">
        <f t="array" ref="R114">INDEX(asset_mu,1,R$3)+INDEX(asset_rets_norm,$A114,R$3)</f>
        <v>-3.3439061334116685E-2</v>
      </c>
      <c r="S114" s="16" cm="1">
        <f t="array" ref="S114">INDEX(asset_mu,1,S$3)+INDEX(asset_rets_norm,$A114,S$3)</f>
        <v>-7.4961610640683518E-2</v>
      </c>
      <c r="T114" s="16" cm="1">
        <f t="array" ref="T114">INDEX(asset_mu,1,T$3)+INDEX(asset_rets_norm,$A114,T$3)</f>
        <v>-4.8198612411116282E-2</v>
      </c>
      <c r="U114" s="16" cm="1">
        <f t="array" ref="U114">INDEX(asset_mu,1,U$3)+INDEX(asset_rets_norm,$A114,U$3)</f>
        <v>-1.5261154437135924E-2</v>
      </c>
      <c r="V114" s="16" cm="1">
        <f t="array" ref="V114">INDEX(asset_mu,1,V$3)+INDEX(asset_rets_norm,$A114,V$3)</f>
        <v>2.0321453729049898E-3</v>
      </c>
      <c r="W114" s="16" cm="1">
        <f t="array" ref="W114">INDEX(asset_mu,1,W$3)+INDEX(asset_rets_norm,$A114,W$3)</f>
        <v>1.4390898607863211E-3</v>
      </c>
      <c r="X114" s="16" cm="1">
        <f t="array" ref="X114">INDEX(asset_mu,1,X$3)+INDEX(asset_rets_norm,$A114,X$3)</f>
        <v>2.1708768438972641E-3</v>
      </c>
      <c r="Y114" s="16" cm="1">
        <f t="array" ref="Y114">INDEX(asset_mu,1,Y$3)+INDEX(asset_rets_norm,$A114,Y$3)</f>
        <v>1.1228522194711998E-3</v>
      </c>
      <c r="Z114" s="19">
        <v>109</v>
      </c>
      <c r="AA114" s="16" cm="1">
        <f t="array" ref="AA114">INDEX(fx_mu,1,AA$3)+INDEX(fx_rets_norm,$A114,AA$3)</f>
        <v>0</v>
      </c>
      <c r="AB114" s="16" cm="1">
        <f t="array" ref="AB114">INDEX(fx_mu,1,AB$3)+INDEX(fx_rets_norm,$A114,AB$3)</f>
        <v>-5.5938178620235056E-3</v>
      </c>
      <c r="AC114" s="16" cm="1">
        <f t="array" ref="AC114">INDEX(fx_mu,1,AC$3)+INDEX(fx_rets_norm,$A114,AC$3)</f>
        <v>2.7046678307683235E-3</v>
      </c>
      <c r="AD114" s="16" cm="1">
        <f t="array" ref="AD114">INDEX(fx_mu,1,AD$3)+INDEX(fx_rets_norm,$A114,AD$3)</f>
        <v>1.1441165459542199E-2</v>
      </c>
      <c r="AE114" s="19">
        <v>109</v>
      </c>
      <c r="AF114" s="18" cm="1">
        <f t="array" ref="AF114">(1+B114)*(1+INDEX(fx_rets,$AE114,INDEX(fx_ix,1,AF$3)))-1</f>
        <v>2.0282393547690347E-3</v>
      </c>
      <c r="AG114" s="18" cm="1">
        <f t="array" ref="AG114">(1+C114)*(1+INDEX(fx_rets,$AE114,INDEX(fx_ix,1,AG$3)))-1</f>
        <v>2.3200742161419985E-3</v>
      </c>
      <c r="AH114" s="18" cm="1">
        <f t="array" ref="AH114">(1+D114)*(1+INDEX(fx_rets,$AE114,INDEX(fx_ix,1,AH$3)))-1</f>
        <v>4.7749033981703271E-4</v>
      </c>
      <c r="AI114" s="18" cm="1">
        <f t="array" ref="AI114">(1+E114)*(1+INDEX(fx_rets,$AE114,INDEX(fx_ix,1,AI$3)))-1</f>
        <v>3.8722207303645284E-3</v>
      </c>
      <c r="AJ114" s="18" cm="1">
        <f t="array" ref="AJ114">(1+F114)*(1+INDEX(fx_rets,$AE114,INDEX(fx_ix,1,AJ$3)))-1</f>
        <v>3.6811181751872368E-3</v>
      </c>
      <c r="AK114" s="18" cm="1">
        <f t="array" ref="AK114">(1+G114)*(1+INDEX(fx_rets,$AE114,INDEX(fx_ix,1,AK$3)))-1</f>
        <v>-3.7861529677121197E-3</v>
      </c>
      <c r="AL114" s="18" cm="1">
        <f t="array" ref="AL114">(1+H114)*(1+INDEX(fx_rets,$AE114,INDEX(fx_ix,1,AL$3)))-1</f>
        <v>-1.5694702714057485E-3</v>
      </c>
      <c r="AM114" s="18" cm="1">
        <f t="array" ref="AM114">(1+I114)*(1+INDEX(fx_rets,$AE114,INDEX(fx_ix,1,AM$3)))-1</f>
        <v>9.7092162868372966E-4</v>
      </c>
      <c r="AN114" s="18" cm="1">
        <f t="array" ref="AN114">(1+J114)*(1+INDEX(fx_rets,$AE114,INDEX(fx_ix,1,AN$3)))-1</f>
        <v>4.9316244814108234E-3</v>
      </c>
      <c r="AO114" s="18" cm="1">
        <f t="array" ref="AO114">(1+K114)*(1+INDEX(fx_rets,$AE114,INDEX(fx_ix,1,AO$3)))-1</f>
        <v>7.0998322592539242E-3</v>
      </c>
      <c r="AP114" s="18" cm="1">
        <f t="array" ref="AP114">(1+L114)*(1+INDEX(fx_rets,$AE114,INDEX(fx_ix,1,AP$3)))-1</f>
        <v>7.7844926097723199E-3</v>
      </c>
      <c r="AQ114" s="18" cm="1">
        <f t="array" ref="AQ114">(1+M114)*(1+INDEX(fx_rets,$AE114,INDEX(fx_ix,1,AQ$3)))-1</f>
        <v>8.3780765949936775E-3</v>
      </c>
      <c r="AR114" s="18" cm="1">
        <f t="array" ref="AR114">(1+N114)*(1+INDEX(fx_rets,$AE114,INDEX(fx_ix,1,AR$3)))-1</f>
        <v>1.0644125728163978E-2</v>
      </c>
      <c r="AS114" s="18" cm="1">
        <f t="array" ref="AS114">(1+O114)*(1+INDEX(fx_rets,$AE114,INDEX(fx_ix,1,AS$3)))-1</f>
        <v>1.2364566771747354E-2</v>
      </c>
      <c r="AT114" s="18" cm="1">
        <f t="array" ref="AT114">(1+P114)*(1+INDEX(fx_rets,$AE114,INDEX(fx_ix,1,AT$3)))-1</f>
        <v>1.3231563475339714E-2</v>
      </c>
      <c r="AU114" s="18" cm="1">
        <f t="array" ref="AU114">(1+Q114)*(1+INDEX(fx_rets,$AE114,INDEX(fx_ix,1,AU$3)))-1</f>
        <v>1.3986724678473506E-2</v>
      </c>
      <c r="AV114" s="18" cm="1">
        <f t="array" ref="AV114">(1+R114)*(1+INDEX(fx_rets,$AE114,INDEX(fx_ix,1,AV$3)))-1</f>
        <v>-3.3439061334116671E-2</v>
      </c>
      <c r="AW114" s="18" cm="1">
        <f t="array" ref="AW114">(1+S114)*(1+INDEX(fx_rets,$AE114,INDEX(fx_ix,1,AW$3)))-1</f>
        <v>-8.0136106906139148E-2</v>
      </c>
      <c r="AX114" s="18" cm="1">
        <f t="array" ref="AX114">(1+T114)*(1+INDEX(fx_rets,$AE114,INDEX(fx_ix,1,AX$3)))-1</f>
        <v>-4.5624305816823973E-2</v>
      </c>
      <c r="AY114" s="18" cm="1">
        <f t="array" ref="AY114">(1+U114)*(1+INDEX(fx_rets,$AE114,INDEX(fx_ix,1,AY$3)))-1</f>
        <v>-3.9945943706127807E-3</v>
      </c>
      <c r="AZ114" s="18" cm="1">
        <f t="array" ref="AZ114">(1+V114)*(1+INDEX(fx_rets,$AE114,INDEX(fx_ix,1,AZ$3)))-1</f>
        <v>2.0321453729050809E-3</v>
      </c>
      <c r="BA114" s="18" cm="1">
        <f t="array" ref="BA114">(1+W114)*(1+INDEX(fx_rets,$AE114,INDEX(fx_ix,1,BA$3)))-1</f>
        <v>-4.1627780078055121E-3</v>
      </c>
      <c r="BB114" s="18" cm="1">
        <f t="array" ref="BB114">(1+X114)*(1+INDEX(fx_rets,$AE114,INDEX(fx_ix,1,BB$3)))-1</f>
        <v>4.8814161754298091E-3</v>
      </c>
      <c r="BC114" s="18" cm="1">
        <f t="array" ref="BC114">(1+Y114)*(1+INDEX(fx_rets,$AE114,INDEX(fx_ix,1,BC$3)))-1</f>
        <v>1.2576864417042977E-2</v>
      </c>
      <c r="BD114" s="19">
        <v>109</v>
      </c>
      <c r="BE114" s="16">
        <f t="shared" si="32"/>
        <v>0</v>
      </c>
      <c r="BF114" s="19">
        <v>109</v>
      </c>
      <c r="BG114" s="18">
        <f t="shared" si="33"/>
        <v>2.0282393547690347E-3</v>
      </c>
      <c r="BH114" s="18">
        <f t="shared" si="34"/>
        <v>2.3200742161419985E-3</v>
      </c>
      <c r="BI114" s="18">
        <f t="shared" si="35"/>
        <v>4.7749033981703271E-4</v>
      </c>
      <c r="BJ114" s="18">
        <f t="shared" si="36"/>
        <v>3.8722207303645284E-3</v>
      </c>
      <c r="BK114" s="18">
        <f t="shared" si="37"/>
        <v>3.6811181751872368E-3</v>
      </c>
      <c r="BL114" s="18">
        <f t="shared" si="38"/>
        <v>-3.7861529677121197E-3</v>
      </c>
      <c r="BM114" s="18">
        <f t="shared" si="39"/>
        <v>-1.5694702714057485E-3</v>
      </c>
      <c r="BN114" s="18">
        <f t="shared" si="40"/>
        <v>9.7092162868372966E-4</v>
      </c>
      <c r="BO114" s="18">
        <f t="shared" si="41"/>
        <v>4.9316244814108234E-3</v>
      </c>
      <c r="BP114" s="18">
        <f t="shared" si="42"/>
        <v>7.0998322592539242E-3</v>
      </c>
      <c r="BQ114" s="18">
        <f t="shared" si="43"/>
        <v>7.7844926097723199E-3</v>
      </c>
      <c r="BR114" s="18">
        <f t="shared" si="44"/>
        <v>8.3780765949936775E-3</v>
      </c>
      <c r="BS114" s="18">
        <f t="shared" si="45"/>
        <v>1.0644125728163978E-2</v>
      </c>
      <c r="BT114" s="18">
        <f t="shared" si="46"/>
        <v>1.2364566771747354E-2</v>
      </c>
      <c r="BU114" s="18">
        <f t="shared" si="47"/>
        <v>1.3231563475339714E-2</v>
      </c>
      <c r="BV114" s="18">
        <f t="shared" si="48"/>
        <v>1.3986724678473506E-2</v>
      </c>
      <c r="BW114" s="18">
        <f t="shared" si="49"/>
        <v>-3.3439061334116671E-2</v>
      </c>
      <c r="BX114" s="18">
        <f t="shared" si="50"/>
        <v>-8.0136106906139148E-2</v>
      </c>
      <c r="BY114" s="18">
        <f t="shared" si="51"/>
        <v>-4.5624305816823973E-2</v>
      </c>
      <c r="BZ114" s="18">
        <f t="shared" si="52"/>
        <v>-3.9945943706127807E-3</v>
      </c>
      <c r="CA114" s="18">
        <f t="shared" si="53"/>
        <v>2.0321453729050809E-3</v>
      </c>
      <c r="CB114" s="18">
        <f t="shared" si="54"/>
        <v>-4.1627780078055121E-3</v>
      </c>
      <c r="CC114" s="18">
        <f t="shared" si="55"/>
        <v>4.8814161754298091E-3</v>
      </c>
      <c r="CD114" s="18">
        <f t="shared" si="56"/>
        <v>1.2576864417042977E-2</v>
      </c>
      <c r="CE114" s="19">
        <v>109</v>
      </c>
      <c r="CF114" s="18">
        <f t="shared" si="60"/>
        <v>2.3200742161419985E-3</v>
      </c>
      <c r="CG114" s="18">
        <f t="shared" si="60"/>
        <v>2.3200742161419985E-3</v>
      </c>
      <c r="CH114" s="18">
        <f t="shared" si="60"/>
        <v>2.3200742161419985E-3</v>
      </c>
      <c r="CI114" s="18">
        <f t="shared" si="60"/>
        <v>0</v>
      </c>
      <c r="CJ114" s="18">
        <f t="shared" si="60"/>
        <v>0</v>
      </c>
      <c r="CK114" s="24">
        <f t="shared" si="60"/>
        <v>2.3200742161419985E-3</v>
      </c>
      <c r="CL114" s="24">
        <f t="shared" si="60"/>
        <v>0</v>
      </c>
    </row>
    <row r="115" spans="1:90" x14ac:dyDescent="0.2">
      <c r="A115" s="19">
        <v>110</v>
      </c>
      <c r="B115" s="16" cm="1">
        <f t="array" ref="B115">INDEX(asset_mu,1,B$3)+INDEX(asset_rets_norm,$A115,B$3)</f>
        <v>2.3252571067261694E-3</v>
      </c>
      <c r="C115" s="16" cm="1">
        <f t="array" ref="C115">INDEX(asset_mu,1,C$3)+INDEX(asset_rets_norm,$A115,C$3)</f>
        <v>3.2015272900103265E-3</v>
      </c>
      <c r="D115" s="16" cm="1">
        <f t="array" ref="D115">INDEX(asset_mu,1,D$3)+INDEX(asset_rets_norm,$A115,D$3)</f>
        <v>4.1804083747853087E-3</v>
      </c>
      <c r="E115" s="16" cm="1">
        <f t="array" ref="E115">INDEX(asset_mu,1,E$3)+INDEX(asset_rets_norm,$A115,E$3)</f>
        <v>5.4614255858885311E-3</v>
      </c>
      <c r="F115" s="16" cm="1">
        <f t="array" ref="F115">INDEX(asset_mu,1,F$3)+INDEX(asset_rets_norm,$A115,F$3)</f>
        <v>1.0724781792132725E-2</v>
      </c>
      <c r="G115" s="16" cm="1">
        <f t="array" ref="G115">INDEX(asset_mu,1,G$3)+INDEX(asset_rets_norm,$A115,G$3)</f>
        <v>1.2230823954309218E-3</v>
      </c>
      <c r="H115" s="16" cm="1">
        <f t="array" ref="H115">INDEX(asset_mu,1,H$3)+INDEX(asset_rets_norm,$A115,H$3)</f>
        <v>1.2495488592741059E-3</v>
      </c>
      <c r="I115" s="16" cm="1">
        <f t="array" ref="I115">INDEX(asset_mu,1,I$3)+INDEX(asset_rets_norm,$A115,I$3)</f>
        <v>1.7712780180838489E-4</v>
      </c>
      <c r="J115" s="16" cm="1">
        <f t="array" ref="J115">INDEX(asset_mu,1,J$3)+INDEX(asset_rets_norm,$A115,J$3)</f>
        <v>2.3940990125561599E-3</v>
      </c>
      <c r="K115" s="16" cm="1">
        <f t="array" ref="K115">INDEX(asset_mu,1,K$3)+INDEX(asset_rets_norm,$A115,K$3)</f>
        <v>3.6826260250898682E-3</v>
      </c>
      <c r="L115" s="16" cm="1">
        <f t="array" ref="L115">INDEX(asset_mu,1,L$3)+INDEX(asset_rets_norm,$A115,L$3)</f>
        <v>4.1030369019380165E-3</v>
      </c>
      <c r="M115" s="16" cm="1">
        <f t="array" ref="M115">INDEX(asset_mu,1,M$3)+INDEX(asset_rets_norm,$A115,M$3)</f>
        <v>7.8158821317735779E-3</v>
      </c>
      <c r="N115" s="16" cm="1">
        <f t="array" ref="N115">INDEX(asset_mu,1,N$3)+INDEX(asset_rets_norm,$A115,N$3)</f>
        <v>1.5077056999505683E-2</v>
      </c>
      <c r="O115" s="16" cm="1">
        <f t="array" ref="O115">INDEX(asset_mu,1,O$3)+INDEX(asset_rets_norm,$A115,O$3)</f>
        <v>9.5179613151743386E-4</v>
      </c>
      <c r="P115" s="16" cm="1">
        <f t="array" ref="P115">INDEX(asset_mu,1,P$3)+INDEX(asset_rets_norm,$A115,P$3)</f>
        <v>1.8940626959523131E-3</v>
      </c>
      <c r="Q115" s="16" cm="1">
        <f t="array" ref="Q115">INDEX(asset_mu,1,Q$3)+INDEX(asset_rets_norm,$A115,Q$3)</f>
        <v>3.3382570005914937E-3</v>
      </c>
      <c r="R115" s="16" cm="1">
        <f t="array" ref="R115">INDEX(asset_mu,1,R$3)+INDEX(asset_rets_norm,$A115,R$3)</f>
        <v>0.10236562453882302</v>
      </c>
      <c r="S115" s="16" cm="1">
        <f t="array" ref="S115">INDEX(asset_mu,1,S$3)+INDEX(asset_rets_norm,$A115,S$3)</f>
        <v>0.17937420027236606</v>
      </c>
      <c r="T115" s="16" cm="1">
        <f t="array" ref="T115">INDEX(asset_mu,1,T$3)+INDEX(asset_rets_norm,$A115,T$3)</f>
        <v>0.12456132860150299</v>
      </c>
      <c r="U115" s="16" cm="1">
        <f t="array" ref="U115">INDEX(asset_mu,1,U$3)+INDEX(asset_rets_norm,$A115,U$3)</f>
        <v>0.14414144088288217</v>
      </c>
      <c r="V115" s="16" cm="1">
        <f t="array" ref="V115">INDEX(asset_mu,1,V$3)+INDEX(asset_rets_norm,$A115,V$3)</f>
        <v>2.0408120395716566E-3</v>
      </c>
      <c r="W115" s="16" cm="1">
        <f t="array" ref="W115">INDEX(asset_mu,1,W$3)+INDEX(asset_rets_norm,$A115,W$3)</f>
        <v>1.3831731941196545E-3</v>
      </c>
      <c r="X115" s="16" cm="1">
        <f t="array" ref="X115">INDEX(asset_mu,1,X$3)+INDEX(asset_rets_norm,$A115,X$3)</f>
        <v>2.1202101772305974E-3</v>
      </c>
      <c r="Y115" s="16" cm="1">
        <f t="array" ref="Y115">INDEX(asset_mu,1,Y$3)+INDEX(asset_rets_norm,$A115,Y$3)</f>
        <v>1.0903522194711998E-3</v>
      </c>
      <c r="Z115" s="19">
        <v>110</v>
      </c>
      <c r="AA115" s="16" cm="1">
        <f t="array" ref="AA115">INDEX(fx_mu,1,AA$3)+INDEX(fx_rets_norm,$A115,AA$3)</f>
        <v>0</v>
      </c>
      <c r="AB115" s="16" cm="1">
        <f t="array" ref="AB115">INDEX(fx_mu,1,AB$3)+INDEX(fx_rets_norm,$A115,AB$3)</f>
        <v>2.4666867773826876E-2</v>
      </c>
      <c r="AC115" s="16" cm="1">
        <f t="array" ref="AC115">INDEX(fx_mu,1,AC$3)+INDEX(fx_rets_norm,$A115,AC$3)</f>
        <v>2.9546723053902865E-2</v>
      </c>
      <c r="AD115" s="16" cm="1">
        <f t="array" ref="AD115">INDEX(fx_mu,1,AD$3)+INDEX(fx_rets_norm,$A115,AD$3)</f>
        <v>6.9616545102543078E-3</v>
      </c>
      <c r="AE115" s="19">
        <v>110</v>
      </c>
      <c r="AF115" s="18" cm="1">
        <f t="array" ref="AF115">(1+B115)*(1+INDEX(fx_rets,$AE115,INDEX(fx_ix,1,AF$3)))-1</f>
        <v>2.325257106726264E-3</v>
      </c>
      <c r="AG115" s="18" cm="1">
        <f t="array" ref="AG115">(1+C115)*(1+INDEX(fx_rets,$AE115,INDEX(fx_ix,1,AG$3)))-1</f>
        <v>3.2015272900103309E-3</v>
      </c>
      <c r="AH115" s="18" cm="1">
        <f t="array" ref="AH115">(1+D115)*(1+INDEX(fx_rets,$AE115,INDEX(fx_ix,1,AH$3)))-1</f>
        <v>4.1804083747853937E-3</v>
      </c>
      <c r="AI115" s="18" cm="1">
        <f t="array" ref="AI115">(1+E115)*(1+INDEX(fx_rets,$AE115,INDEX(fx_ix,1,AI$3)))-1</f>
        <v>5.4614255858884686E-3</v>
      </c>
      <c r="AJ115" s="18" cm="1">
        <f t="array" ref="AJ115">(1+F115)*(1+INDEX(fx_rets,$AE115,INDEX(fx_ix,1,AJ$3)))-1</f>
        <v>1.0724781792132765E-2</v>
      </c>
      <c r="AK115" s="18" cm="1">
        <f t="array" ref="AK115">(1+G115)*(1+INDEX(fx_rets,$AE115,INDEX(fx_ix,1,AK$3)))-1</f>
        <v>2.5920119780982409E-2</v>
      </c>
      <c r="AL115" s="18" cm="1">
        <f t="array" ref="AL115">(1+H115)*(1+INDEX(fx_rets,$AE115,INDEX(fx_ix,1,AL$3)))-1</f>
        <v>2.5947239089589624E-2</v>
      </c>
      <c r="AM115" s="18" cm="1">
        <f t="array" ref="AM115">(1+I115)*(1+INDEX(fx_rets,$AE115,INDEX(fx_ix,1,AM$3)))-1</f>
        <v>2.4848364763701447E-2</v>
      </c>
      <c r="AN115" s="18" cm="1">
        <f t="array" ref="AN115">(1+J115)*(1+INDEX(fx_rets,$AE115,INDEX(fx_ix,1,AN$3)))-1</f>
        <v>3.2011559846946591E-2</v>
      </c>
      <c r="AO115" s="18" cm="1">
        <f t="array" ref="AO115">(1+K115)*(1+INDEX(fx_rets,$AE115,INDEX(fx_ix,1,AO$3)))-1</f>
        <v>3.3338158610267232E-2</v>
      </c>
      <c r="AP115" s="18" cm="1">
        <f t="array" ref="AP115">(1+L115)*(1+INDEX(fx_rets,$AE115,INDEX(fx_ix,1,AP$3)))-1</f>
        <v>3.3770991250862137E-2</v>
      </c>
      <c r="AQ115" s="18" cm="1">
        <f t="array" ref="AQ115">(1+M115)*(1+INDEX(fx_rets,$AE115,INDEX(fx_ix,1,AQ$3)))-1</f>
        <v>3.759353889044581E-2</v>
      </c>
      <c r="AR115" s="18" cm="1">
        <f t="array" ref="AR115">(1+N115)*(1+INDEX(fx_rets,$AE115,INDEX(fx_ix,1,AR$3)))-1</f>
        <v>4.5069257681040975E-2</v>
      </c>
      <c r="AS115" s="18" cm="1">
        <f t="array" ref="AS115">(1+O115)*(1+INDEX(fx_rets,$AE115,INDEX(fx_ix,1,AS$3)))-1</f>
        <v>7.9200767176035303E-3</v>
      </c>
      <c r="AT115" s="18" cm="1">
        <f t="array" ref="AT115">(1+P115)*(1+INDEX(fx_rets,$AE115,INDEX(fx_ix,1,AT$3)))-1</f>
        <v>8.8689030163164873E-3</v>
      </c>
      <c r="AU115" s="18" cm="1">
        <f t="array" ref="AU115">(1+Q115)*(1+INDEX(fx_rets,$AE115,INDEX(fx_ix,1,AU$3)))-1</f>
        <v>1.0323151302750411E-2</v>
      </c>
      <c r="AV115" s="18" cm="1">
        <f t="array" ref="AV115">(1+R115)*(1+INDEX(fx_rets,$AE115,INDEX(fx_ix,1,AV$3)))-1</f>
        <v>0.10236562453882292</v>
      </c>
      <c r="AW115" s="18" cm="1">
        <f t="array" ref="AW115">(1+S115)*(1+INDEX(fx_rets,$AE115,INDEX(fx_ix,1,AW$3)))-1</f>
        <v>0.20846566772634723</v>
      </c>
      <c r="AX115" s="18" cm="1">
        <f t="array" ref="AX115">(1+T115)*(1+INDEX(fx_rets,$AE115,INDEX(fx_ix,1,AX$3)))-1</f>
        <v>0.15778843073482074</v>
      </c>
      <c r="AY115" s="18" cm="1">
        <f t="array" ref="AY115">(1+U115)*(1+INDEX(fx_rets,$AE115,INDEX(fx_ix,1,AY$3)))-1</f>
        <v>0.15210655830517306</v>
      </c>
      <c r="AZ115" s="18" cm="1">
        <f t="array" ref="AZ115">(1+V115)*(1+INDEX(fx_rets,$AE115,INDEX(fx_ix,1,AZ$3)))-1</f>
        <v>2.0408120395716267E-3</v>
      </c>
      <c r="BA115" s="18" cm="1">
        <f t="array" ref="BA115">(1+W115)*(1+INDEX(fx_rets,$AE115,INDEX(fx_ix,1,BA$3)))-1</f>
        <v>2.6084159518234173E-2</v>
      </c>
      <c r="BB115" s="18" cm="1">
        <f t="array" ref="BB115">(1+X115)*(1+INDEX(fx_rets,$AE115,INDEX(fx_ix,1,BB$3)))-1</f>
        <v>3.172957849405611E-2</v>
      </c>
      <c r="BC115" s="18" cm="1">
        <f t="array" ref="BC115">(1+Y115)*(1+INDEX(fx_rets,$AE115,INDEX(fx_ix,1,BC$3)))-1</f>
        <v>8.0595973851718128E-3</v>
      </c>
      <c r="BD115" s="19">
        <v>110</v>
      </c>
      <c r="BE115" s="16">
        <f t="shared" si="32"/>
        <v>0</v>
      </c>
      <c r="BF115" s="19">
        <v>110</v>
      </c>
      <c r="BG115" s="18">
        <f t="shared" si="33"/>
        <v>2.325257106726264E-3</v>
      </c>
      <c r="BH115" s="18">
        <f t="shared" si="34"/>
        <v>3.2015272900103309E-3</v>
      </c>
      <c r="BI115" s="18">
        <f t="shared" si="35"/>
        <v>4.1804083747853937E-3</v>
      </c>
      <c r="BJ115" s="18">
        <f t="shared" si="36"/>
        <v>5.4614255858884686E-3</v>
      </c>
      <c r="BK115" s="18">
        <f t="shared" si="37"/>
        <v>1.0724781792132765E-2</v>
      </c>
      <c r="BL115" s="18">
        <f t="shared" si="38"/>
        <v>2.5920119780982409E-2</v>
      </c>
      <c r="BM115" s="18">
        <f t="shared" si="39"/>
        <v>2.5947239089589624E-2</v>
      </c>
      <c r="BN115" s="18">
        <f t="shared" si="40"/>
        <v>2.4848364763701447E-2</v>
      </c>
      <c r="BO115" s="18">
        <f t="shared" si="41"/>
        <v>3.2011559846946591E-2</v>
      </c>
      <c r="BP115" s="18">
        <f t="shared" si="42"/>
        <v>3.3338158610267232E-2</v>
      </c>
      <c r="BQ115" s="18">
        <f t="shared" si="43"/>
        <v>3.3770991250862137E-2</v>
      </c>
      <c r="BR115" s="18">
        <f t="shared" si="44"/>
        <v>3.759353889044581E-2</v>
      </c>
      <c r="BS115" s="18">
        <f t="shared" si="45"/>
        <v>4.5069257681040975E-2</v>
      </c>
      <c r="BT115" s="18">
        <f t="shared" si="46"/>
        <v>7.9200767176035303E-3</v>
      </c>
      <c r="BU115" s="18">
        <f t="shared" si="47"/>
        <v>8.8689030163164873E-3</v>
      </c>
      <c r="BV115" s="18">
        <f t="shared" si="48"/>
        <v>1.0323151302750411E-2</v>
      </c>
      <c r="BW115" s="18">
        <f t="shared" si="49"/>
        <v>0.10236562453882292</v>
      </c>
      <c r="BX115" s="18">
        <f t="shared" si="50"/>
        <v>0.20846566772634723</v>
      </c>
      <c r="BY115" s="18">
        <f t="shared" si="51"/>
        <v>0.15778843073482074</v>
      </c>
      <c r="BZ115" s="18">
        <f t="shared" si="52"/>
        <v>0.15210655830517306</v>
      </c>
      <c r="CA115" s="18">
        <f t="shared" si="53"/>
        <v>2.0408120395716267E-3</v>
      </c>
      <c r="CB115" s="18">
        <f t="shared" si="54"/>
        <v>2.6084159518234173E-2</v>
      </c>
      <c r="CC115" s="18">
        <f t="shared" si="55"/>
        <v>3.172957849405611E-2</v>
      </c>
      <c r="CD115" s="18">
        <f t="shared" si="56"/>
        <v>8.0595973851718128E-3</v>
      </c>
      <c r="CE115" s="19">
        <v>110</v>
      </c>
      <c r="CF115" s="18">
        <f t="shared" si="60"/>
        <v>3.2015272900103309E-3</v>
      </c>
      <c r="CG115" s="18">
        <f t="shared" si="60"/>
        <v>3.2015272900103309E-3</v>
      </c>
      <c r="CH115" s="18">
        <f t="shared" si="60"/>
        <v>3.2015272900103309E-3</v>
      </c>
      <c r="CI115" s="18">
        <f t="shared" si="60"/>
        <v>0</v>
      </c>
      <c r="CJ115" s="18">
        <f t="shared" si="60"/>
        <v>0</v>
      </c>
      <c r="CK115" s="24">
        <f t="shared" si="60"/>
        <v>3.2015272900103309E-3</v>
      </c>
      <c r="CL115" s="24">
        <f t="shared" si="60"/>
        <v>0</v>
      </c>
    </row>
    <row r="116" spans="1:90" x14ac:dyDescent="0.2">
      <c r="A116" s="19">
        <v>111</v>
      </c>
      <c r="B116" s="16" cm="1">
        <f t="array" ref="B116">INDEX(asset_mu,1,B$3)+INDEX(asset_rets_norm,$A116,B$3)</f>
        <v>1.9094646376782876E-3</v>
      </c>
      <c r="C116" s="16" cm="1">
        <f t="array" ref="C116">INDEX(asset_mu,1,C$3)+INDEX(asset_rets_norm,$A116,C$3)</f>
        <v>3.2052672969169428E-3</v>
      </c>
      <c r="D116" s="16" cm="1">
        <f t="array" ref="D116">INDEX(asset_mu,1,D$3)+INDEX(asset_rets_norm,$A116,D$3)</f>
        <v>4.1356794573443028E-3</v>
      </c>
      <c r="E116" s="16" cm="1">
        <f t="array" ref="E116">INDEX(asset_mu,1,E$3)+INDEX(asset_rets_norm,$A116,E$3)</f>
        <v>4.2095808799592141E-3</v>
      </c>
      <c r="F116" s="16" cm="1">
        <f t="array" ref="F116">INDEX(asset_mu,1,F$3)+INDEX(asset_rets_norm,$A116,F$3)</f>
        <v>7.6163064814504678E-3</v>
      </c>
      <c r="G116" s="16" cm="1">
        <f t="array" ref="G116">INDEX(asset_mu,1,G$3)+INDEX(asset_rets_norm,$A116,G$3)</f>
        <v>1.3300774957835356E-3</v>
      </c>
      <c r="H116" s="16" cm="1">
        <f t="array" ref="H116">INDEX(asset_mu,1,H$3)+INDEX(asset_rets_norm,$A116,H$3)</f>
        <v>1.8641666100286595E-3</v>
      </c>
      <c r="I116" s="16" cm="1">
        <f t="array" ref="I116">INDEX(asset_mu,1,I$3)+INDEX(asset_rets_norm,$A116,I$3)</f>
        <v>1.9551696678777202E-3</v>
      </c>
      <c r="J116" s="16" cm="1">
        <f t="array" ref="J116">INDEX(asset_mu,1,J$3)+INDEX(asset_rets_norm,$A116,J$3)</f>
        <v>2.3211873904576117E-3</v>
      </c>
      <c r="K116" s="16" cm="1">
        <f t="array" ref="K116">INDEX(asset_mu,1,K$3)+INDEX(asset_rets_norm,$A116,K$3)</f>
        <v>6.5310120156266962E-3</v>
      </c>
      <c r="L116" s="16" cm="1">
        <f t="array" ref="L116">INDEX(asset_mu,1,L$3)+INDEX(asset_rets_norm,$A116,L$3)</f>
        <v>1.0176291118275992E-2</v>
      </c>
      <c r="M116" s="16" cm="1">
        <f t="array" ref="M116">INDEX(asset_mu,1,M$3)+INDEX(asset_rets_norm,$A116,M$3)</f>
        <v>6.6364101812366625E-3</v>
      </c>
      <c r="N116" s="16" cm="1">
        <f t="array" ref="N116">INDEX(asset_mu,1,N$3)+INDEX(asset_rets_norm,$A116,N$3)</f>
        <v>1.1698526403370551E-2</v>
      </c>
      <c r="O116" s="16" cm="1">
        <f t="array" ref="O116">INDEX(asset_mu,1,O$3)+INDEX(asset_rets_norm,$A116,O$3)</f>
        <v>1.0198231470709628E-3</v>
      </c>
      <c r="P116" s="16" cm="1">
        <f t="array" ref="P116">INDEX(asset_mu,1,P$3)+INDEX(asset_rets_norm,$A116,P$3)</f>
        <v>1.8372050908482139E-3</v>
      </c>
      <c r="Q116" s="16" cm="1">
        <f t="array" ref="Q116">INDEX(asset_mu,1,Q$3)+INDEX(asset_rets_norm,$A116,Q$3)</f>
        <v>2.7336775030925688E-3</v>
      </c>
      <c r="R116" s="16" cm="1">
        <f t="array" ref="R116">INDEX(asset_mu,1,R$3)+INDEX(asset_rets_norm,$A116,R$3)</f>
        <v>3.1527249018942535E-2</v>
      </c>
      <c r="S116" s="16" cm="1">
        <f t="array" ref="S116">INDEX(asset_mu,1,S$3)+INDEX(asset_rets_norm,$A116,S$3)</f>
        <v>1.5956184815723584E-2</v>
      </c>
      <c r="T116" s="16" cm="1">
        <f t="array" ref="T116">INDEX(asset_mu,1,T$3)+INDEX(asset_rets_norm,$A116,T$3)</f>
        <v>3.2050995122710091E-2</v>
      </c>
      <c r="U116" s="16" cm="1">
        <f t="array" ref="U116">INDEX(asset_mu,1,U$3)+INDEX(asset_rets_norm,$A116,U$3)</f>
        <v>3.1939409597365423E-2</v>
      </c>
      <c r="V116" s="16" cm="1">
        <f t="array" ref="V116">INDEX(asset_mu,1,V$3)+INDEX(asset_rets_norm,$A116,V$3)</f>
        <v>2.0351787062383234E-3</v>
      </c>
      <c r="W116" s="16" cm="1">
        <f t="array" ref="W116">INDEX(asset_mu,1,W$3)+INDEX(asset_rets_norm,$A116,W$3)</f>
        <v>1.0080065274529878E-3</v>
      </c>
      <c r="X116" s="16" cm="1">
        <f t="array" ref="X116">INDEX(asset_mu,1,X$3)+INDEX(asset_rets_norm,$A116,X$3)</f>
        <v>1.845043510563931E-3</v>
      </c>
      <c r="Y116" s="16" cm="1">
        <f t="array" ref="Y116">INDEX(asset_mu,1,Y$3)+INDEX(asset_rets_norm,$A116,Y$3)</f>
        <v>7.017688861378665E-4</v>
      </c>
      <c r="Z116" s="19">
        <v>111</v>
      </c>
      <c r="AA116" s="16" cm="1">
        <f t="array" ref="AA116">INDEX(fx_mu,1,AA$3)+INDEX(fx_rets_norm,$A116,AA$3)</f>
        <v>0</v>
      </c>
      <c r="AB116" s="16" cm="1">
        <f t="array" ref="AB116">INDEX(fx_mu,1,AB$3)+INDEX(fx_rets_norm,$A116,AB$3)</f>
        <v>2.5005287528834245E-2</v>
      </c>
      <c r="AC116" s="16" cm="1">
        <f t="array" ref="AC116">INDEX(fx_mu,1,AC$3)+INDEX(fx_rets_norm,$A116,AC$3)</f>
        <v>2.6186095657645445E-2</v>
      </c>
      <c r="AD116" s="16" cm="1">
        <f t="array" ref="AD116">INDEX(fx_mu,1,AD$3)+INDEX(fx_rets_norm,$A116,AD$3)</f>
        <v>1.3872615342918601E-2</v>
      </c>
      <c r="AE116" s="19">
        <v>111</v>
      </c>
      <c r="AF116" s="18" cm="1">
        <f t="array" ref="AF116">(1+B116)*(1+INDEX(fx_rets,$AE116,INDEX(fx_ix,1,AF$3)))-1</f>
        <v>1.9094646376782709E-3</v>
      </c>
      <c r="AG116" s="18" cm="1">
        <f t="array" ref="AG116">(1+C116)*(1+INDEX(fx_rets,$AE116,INDEX(fx_ix,1,AG$3)))-1</f>
        <v>3.2052672969169471E-3</v>
      </c>
      <c r="AH116" s="18" cm="1">
        <f t="array" ref="AH116">(1+D116)*(1+INDEX(fx_rets,$AE116,INDEX(fx_ix,1,AH$3)))-1</f>
        <v>4.1356794573443878E-3</v>
      </c>
      <c r="AI116" s="18" cm="1">
        <f t="array" ref="AI116">(1+E116)*(1+INDEX(fx_rets,$AE116,INDEX(fx_ix,1,AI$3)))-1</f>
        <v>4.2095808799591516E-3</v>
      </c>
      <c r="AJ116" s="18" cm="1">
        <f t="array" ref="AJ116">(1+F116)*(1+INDEX(fx_rets,$AE116,INDEX(fx_ix,1,AJ$3)))-1</f>
        <v>7.6163064814505077E-3</v>
      </c>
      <c r="AK116" s="18" cm="1">
        <f t="array" ref="AK116">(1+G116)*(1+INDEX(fx_rets,$AE116,INDEX(fx_ix,1,AK$3)))-1</f>
        <v>2.6368623994835527E-2</v>
      </c>
      <c r="AL116" s="18" cm="1">
        <f t="array" ref="AL116">(1+H116)*(1+INDEX(fx_rets,$AE116,INDEX(fx_ix,1,AL$3)))-1</f>
        <v>2.6916068160948381E-2</v>
      </c>
      <c r="AM116" s="18" cm="1">
        <f t="array" ref="AM116">(1+I116)*(1+INDEX(fx_rets,$AE116,INDEX(fx_ix,1,AM$3)))-1</f>
        <v>2.7009346776424747E-2</v>
      </c>
      <c r="AN116" s="18" cm="1">
        <f t="array" ref="AN116">(1+J116)*(1+INDEX(fx_rets,$AE116,INDEX(fx_ix,1,AN$3)))-1</f>
        <v>2.8568065883148863E-2</v>
      </c>
      <c r="AO116" s="18" cm="1">
        <f t="array" ref="AO116">(1+K116)*(1+INDEX(fx_rets,$AE116,INDEX(fx_ix,1,AO$3)))-1</f>
        <v>3.2888129378654707E-2</v>
      </c>
      <c r="AP116" s="18" cm="1">
        <f t="array" ref="AP116">(1+L116)*(1+INDEX(fx_rets,$AE116,INDEX(fx_ix,1,AP$3)))-1</f>
        <v>3.6628864108584569E-2</v>
      </c>
      <c r="AQ116" s="18" cm="1">
        <f t="array" ref="AQ116">(1+M116)*(1+INDEX(fx_rets,$AE116,INDEX(fx_ix,1,AQ$3)))-1</f>
        <v>3.2996287510711264E-2</v>
      </c>
      <c r="AR116" s="18" cm="1">
        <f t="array" ref="AR116">(1+N116)*(1+INDEX(fx_rets,$AE116,INDEX(fx_ix,1,AR$3)))-1</f>
        <v>3.8190960792468198E-2</v>
      </c>
      <c r="AS116" s="18" cm="1">
        <f t="array" ref="AS116">(1+O116)*(1+INDEX(fx_rets,$AE116,INDEX(fx_ix,1,AS$3)))-1</f>
        <v>1.4906586104226571E-2</v>
      </c>
      <c r="AT116" s="18" cm="1">
        <f t="array" ref="AT116">(1+P116)*(1+INDEX(fx_rets,$AE116,INDEX(fx_ix,1,AT$3)))-1</f>
        <v>1.5735307273297972E-2</v>
      </c>
      <c r="AU116" s="18" cm="1">
        <f t="array" ref="AU116">(1+Q116)*(1+INDEX(fx_rets,$AE116,INDEX(fx_ix,1,AU$3)))-1</f>
        <v>1.6644216102483123E-2</v>
      </c>
      <c r="AV116" s="18" cm="1">
        <f t="array" ref="AV116">(1+R116)*(1+INDEX(fx_rets,$AE116,INDEX(fx_ix,1,AV$3)))-1</f>
        <v>3.1527249018942438E-2</v>
      </c>
      <c r="AW116" s="18" cm="1">
        <f t="array" ref="AW116">(1+S116)*(1+INDEX(fx_rets,$AE116,INDEX(fx_ix,1,AW$3)))-1</f>
        <v>4.1360461333738385E-2</v>
      </c>
      <c r="AX116" s="18" cm="1">
        <f t="array" ref="AX116">(1+T116)*(1+INDEX(fx_rets,$AE116,INDEX(fx_ix,1,AX$3)))-1</f>
        <v>5.9076381204561601E-2</v>
      </c>
      <c r="AY116" s="18" cm="1">
        <f t="array" ref="AY116">(1+U116)*(1+INDEX(fx_rets,$AE116,INDEX(fx_ix,1,AY$3)))-1</f>
        <v>4.6255108083908203E-2</v>
      </c>
      <c r="AZ116" s="18" cm="1">
        <f t="array" ref="AZ116">(1+V116)*(1+INDEX(fx_rets,$AE116,INDEX(fx_ix,1,AZ$3)))-1</f>
        <v>2.0351787062382609E-3</v>
      </c>
      <c r="BA116" s="18" cm="1">
        <f t="array" ref="BA116">(1+W116)*(1+INDEX(fx_rets,$AE116,INDEX(fx_ix,1,BA$3)))-1</f>
        <v>2.6038499549337013E-2</v>
      </c>
      <c r="BB116" s="18" cm="1">
        <f t="array" ref="BB116">(1+X116)*(1+INDEX(fx_rets,$AE116,INDEX(fx_ix,1,BB$3)))-1</f>
        <v>2.8079453654069386E-2</v>
      </c>
      <c r="BC116" s="18" cm="1">
        <f t="array" ref="BC116">(1+Y116)*(1+INDEX(fx_rets,$AE116,INDEX(fx_ix,1,BC$3)))-1</f>
        <v>1.4584119598873402E-2</v>
      </c>
      <c r="BD116" s="19">
        <v>111</v>
      </c>
      <c r="BE116" s="16">
        <f t="shared" si="32"/>
        <v>0</v>
      </c>
      <c r="BF116" s="19">
        <v>111</v>
      </c>
      <c r="BG116" s="18">
        <f t="shared" si="33"/>
        <v>1.9094646376782709E-3</v>
      </c>
      <c r="BH116" s="18">
        <f t="shared" si="34"/>
        <v>3.2052672969169471E-3</v>
      </c>
      <c r="BI116" s="18">
        <f t="shared" si="35"/>
        <v>4.1356794573443878E-3</v>
      </c>
      <c r="BJ116" s="18">
        <f t="shared" si="36"/>
        <v>4.2095808799591516E-3</v>
      </c>
      <c r="BK116" s="18">
        <f t="shared" si="37"/>
        <v>7.6163064814505077E-3</v>
      </c>
      <c r="BL116" s="18">
        <f t="shared" si="38"/>
        <v>2.6368623994835527E-2</v>
      </c>
      <c r="BM116" s="18">
        <f t="shared" si="39"/>
        <v>2.6916068160948381E-2</v>
      </c>
      <c r="BN116" s="18">
        <f t="shared" si="40"/>
        <v>2.7009346776424747E-2</v>
      </c>
      <c r="BO116" s="18">
        <f t="shared" si="41"/>
        <v>2.8568065883148863E-2</v>
      </c>
      <c r="BP116" s="18">
        <f t="shared" si="42"/>
        <v>3.2888129378654707E-2</v>
      </c>
      <c r="BQ116" s="18">
        <f t="shared" si="43"/>
        <v>3.6628864108584569E-2</v>
      </c>
      <c r="BR116" s="18">
        <f t="shared" si="44"/>
        <v>3.2996287510711264E-2</v>
      </c>
      <c r="BS116" s="18">
        <f t="shared" si="45"/>
        <v>3.8190960792468198E-2</v>
      </c>
      <c r="BT116" s="18">
        <f t="shared" si="46"/>
        <v>1.4906586104226571E-2</v>
      </c>
      <c r="BU116" s="18">
        <f t="shared" si="47"/>
        <v>1.5735307273297972E-2</v>
      </c>
      <c r="BV116" s="18">
        <f t="shared" si="48"/>
        <v>1.6644216102483123E-2</v>
      </c>
      <c r="BW116" s="18">
        <f t="shared" si="49"/>
        <v>3.1527249018942438E-2</v>
      </c>
      <c r="BX116" s="18">
        <f t="shared" si="50"/>
        <v>4.1360461333738385E-2</v>
      </c>
      <c r="BY116" s="18">
        <f t="shared" si="51"/>
        <v>5.9076381204561601E-2</v>
      </c>
      <c r="BZ116" s="18">
        <f t="shared" si="52"/>
        <v>4.6255108083908203E-2</v>
      </c>
      <c r="CA116" s="18">
        <f t="shared" si="53"/>
        <v>2.0351787062382609E-3</v>
      </c>
      <c r="CB116" s="18">
        <f t="shared" si="54"/>
        <v>2.6038499549337013E-2</v>
      </c>
      <c r="CC116" s="18">
        <f t="shared" si="55"/>
        <v>2.8079453654069386E-2</v>
      </c>
      <c r="CD116" s="18">
        <f t="shared" si="56"/>
        <v>1.4584119598873402E-2</v>
      </c>
      <c r="CE116" s="19">
        <v>111</v>
      </c>
      <c r="CF116" s="18">
        <f t="shared" ref="CF116:CL125" si="61">SUMPRODUCT(INDEX(port_wts,CF$3,),$BG116:$CD116)</f>
        <v>3.2052672969169471E-3</v>
      </c>
      <c r="CG116" s="18">
        <f t="shared" si="61"/>
        <v>3.2052672969169471E-3</v>
      </c>
      <c r="CH116" s="18">
        <f t="shared" si="61"/>
        <v>3.2052672969169471E-3</v>
      </c>
      <c r="CI116" s="18">
        <f t="shared" si="61"/>
        <v>0</v>
      </c>
      <c r="CJ116" s="18">
        <f t="shared" si="61"/>
        <v>0</v>
      </c>
      <c r="CK116" s="24">
        <f t="shared" si="61"/>
        <v>3.2052672969169471E-3</v>
      </c>
      <c r="CL116" s="24">
        <f t="shared" si="61"/>
        <v>0</v>
      </c>
    </row>
    <row r="117" spans="1:90" x14ac:dyDescent="0.2">
      <c r="A117" s="19">
        <v>112</v>
      </c>
      <c r="B117" s="16" cm="1">
        <f t="array" ref="B117">INDEX(asset_mu,1,B$3)+INDEX(asset_rets_norm,$A117,B$3)</f>
        <v>2.2977818218043065E-3</v>
      </c>
      <c r="C117" s="16" cm="1">
        <f t="array" ref="C117">INDEX(asset_mu,1,C$3)+INDEX(asset_rets_norm,$A117,C$3)</f>
        <v>2.8914341137389289E-3</v>
      </c>
      <c r="D117" s="16" cm="1">
        <f t="array" ref="D117">INDEX(asset_mu,1,D$3)+INDEX(asset_rets_norm,$A117,D$3)</f>
        <v>1.5777093088799308E-3</v>
      </c>
      <c r="E117" s="16" cm="1">
        <f t="array" ref="E117">INDEX(asset_mu,1,E$3)+INDEX(asset_rets_norm,$A117,E$3)</f>
        <v>2.6292134475872156E-3</v>
      </c>
      <c r="F117" s="16" cm="1">
        <f t="array" ref="F117">INDEX(asset_mu,1,F$3)+INDEX(asset_rets_norm,$A117,F$3)</f>
        <v>1.1107915298755482E-3</v>
      </c>
      <c r="G117" s="16" cm="1">
        <f t="array" ref="G117">INDEX(asset_mu,1,G$3)+INDEX(asset_rets_norm,$A117,G$3)</f>
        <v>1.2076788788233624E-3</v>
      </c>
      <c r="H117" s="16" cm="1">
        <f t="array" ref="H117">INDEX(asset_mu,1,H$3)+INDEX(asset_rets_norm,$A117,H$3)</f>
        <v>2.4310384833640323E-3</v>
      </c>
      <c r="I117" s="16" cm="1">
        <f t="array" ref="I117">INDEX(asset_mu,1,I$3)+INDEX(asset_rets_norm,$A117,I$3)</f>
        <v>3.2446616889954421E-3</v>
      </c>
      <c r="J117" s="16" cm="1">
        <f t="array" ref="J117">INDEX(asset_mu,1,J$3)+INDEX(asset_rets_norm,$A117,J$3)</f>
        <v>2.5854270321368209E-3</v>
      </c>
      <c r="K117" s="16" cm="1">
        <f t="array" ref="K117">INDEX(asset_mu,1,K$3)+INDEX(asset_rets_norm,$A117,K$3)</f>
        <v>3.7291070841622134E-3</v>
      </c>
      <c r="L117" s="16" cm="1">
        <f t="array" ref="L117">INDEX(asset_mu,1,L$3)+INDEX(asset_rets_norm,$A117,L$3)</f>
        <v>4.1638841537023786E-3</v>
      </c>
      <c r="M117" s="16" cm="1">
        <f t="array" ref="M117">INDEX(asset_mu,1,M$3)+INDEX(asset_rets_norm,$A117,M$3)</f>
        <v>3.127327883352171E-3</v>
      </c>
      <c r="N117" s="16" cm="1">
        <f t="array" ref="N117">INDEX(asset_mu,1,N$3)+INDEX(asset_rets_norm,$A117,N$3)</f>
        <v>3.6260995944743576E-3</v>
      </c>
      <c r="O117" s="16" cm="1">
        <f t="array" ref="O117">INDEX(asset_mu,1,O$3)+INDEX(asset_rets_norm,$A117,O$3)</f>
        <v>1.019813694332593E-3</v>
      </c>
      <c r="P117" s="16" cm="1">
        <f t="array" ref="P117">INDEX(asset_mu,1,P$3)+INDEX(asset_rets_norm,$A117,P$3)</f>
        <v>1.9095166446507093E-3</v>
      </c>
      <c r="Q117" s="16" cm="1">
        <f t="array" ref="Q117">INDEX(asset_mu,1,Q$3)+INDEX(asset_rets_norm,$A117,Q$3)</f>
        <v>3.0514235167513172E-3</v>
      </c>
      <c r="R117" s="16" cm="1">
        <f t="array" ref="R117">INDEX(asset_mu,1,R$3)+INDEX(asset_rets_norm,$A117,R$3)</f>
        <v>-1.6932003451883629E-2</v>
      </c>
      <c r="S117" s="16" cm="1">
        <f t="array" ref="S117">INDEX(asset_mu,1,S$3)+INDEX(asset_rets_norm,$A117,S$3)</f>
        <v>-2.1293355581251228E-2</v>
      </c>
      <c r="T117" s="16" cm="1">
        <f t="array" ref="T117">INDEX(asset_mu,1,T$3)+INDEX(asset_rets_norm,$A117,T$3)</f>
        <v>-7.174431372938439E-3</v>
      </c>
      <c r="U117" s="16" cm="1">
        <f t="array" ref="U117">INDEX(asset_mu,1,U$3)+INDEX(asset_rets_norm,$A117,U$3)</f>
        <v>1.6975386387642188E-3</v>
      </c>
      <c r="V117" s="16" cm="1">
        <f t="array" ref="V117">INDEX(asset_mu,1,V$3)+INDEX(asset_rets_norm,$A117,V$3)</f>
        <v>2.0318287062383233E-3</v>
      </c>
      <c r="W117" s="16" cm="1">
        <f t="array" ref="W117">INDEX(asset_mu,1,W$3)+INDEX(asset_rets_norm,$A117,W$3)</f>
        <v>1.3365898607863211E-3</v>
      </c>
      <c r="X117" s="16" cm="1">
        <f t="array" ref="X117">INDEX(asset_mu,1,X$3)+INDEX(asset_rets_norm,$A117,X$3)</f>
        <v>2.086793510563931E-3</v>
      </c>
      <c r="Y117" s="16" cm="1">
        <f t="array" ref="Y117">INDEX(asset_mu,1,Y$3)+INDEX(asset_rets_norm,$A117,Y$3)</f>
        <v>1.0888522194711999E-3</v>
      </c>
      <c r="Z117" s="19">
        <v>112</v>
      </c>
      <c r="AA117" s="16" cm="1">
        <f t="array" ref="AA117">INDEX(fx_mu,1,AA$3)+INDEX(fx_rets_norm,$A117,AA$3)</f>
        <v>0</v>
      </c>
      <c r="AB117" s="16" cm="1">
        <f t="array" ref="AB117">INDEX(fx_mu,1,AB$3)+INDEX(fx_rets_norm,$A117,AB$3)</f>
        <v>-5.7373292028544097E-3</v>
      </c>
      <c r="AC117" s="16" cm="1">
        <f t="array" ref="AC117">INDEX(fx_mu,1,AC$3)+INDEX(fx_rets_norm,$A117,AC$3)</f>
        <v>3.5105607841190854E-3</v>
      </c>
      <c r="AD117" s="16" cm="1">
        <f t="array" ref="AD117">INDEX(fx_mu,1,AD$3)+INDEX(fx_rets_norm,$A117,AD$3)</f>
        <v>-1.0054408650878713E-2</v>
      </c>
      <c r="AE117" s="19">
        <v>112</v>
      </c>
      <c r="AF117" s="18" cm="1">
        <f t="array" ref="AF117">(1+B117)*(1+INDEX(fx_rets,$AE117,INDEX(fx_ix,1,AF$3)))-1</f>
        <v>2.297781821804401E-3</v>
      </c>
      <c r="AG117" s="18" cm="1">
        <f t="array" ref="AG117">(1+C117)*(1+INDEX(fx_rets,$AE117,INDEX(fx_ix,1,AG$3)))-1</f>
        <v>2.8914341137389332E-3</v>
      </c>
      <c r="AH117" s="18" cm="1">
        <f t="array" ref="AH117">(1+D117)*(1+INDEX(fx_rets,$AE117,INDEX(fx_ix,1,AH$3)))-1</f>
        <v>1.5777093088800154E-3</v>
      </c>
      <c r="AI117" s="18" cm="1">
        <f t="array" ref="AI117">(1+E117)*(1+INDEX(fx_rets,$AE117,INDEX(fx_ix,1,AI$3)))-1</f>
        <v>2.6292134475871531E-3</v>
      </c>
      <c r="AJ117" s="18" cm="1">
        <f t="array" ref="AJ117">(1+F117)*(1+INDEX(fx_rets,$AE117,INDEX(fx_ix,1,AJ$3)))-1</f>
        <v>1.1107915298755877E-3</v>
      </c>
      <c r="AK117" s="18" cm="1">
        <f t="array" ref="AK117">(1+G117)*(1+INDEX(fx_rets,$AE117,INDEX(fx_ix,1,AK$3)))-1</f>
        <v>-4.5365791753302354E-3</v>
      </c>
      <c r="AL117" s="18" cm="1">
        <f t="array" ref="AL117">(1+H117)*(1+INDEX(fx_rets,$AE117,INDEX(fx_ix,1,AL$3)))-1</f>
        <v>-3.3202383875741148E-3</v>
      </c>
      <c r="AM117" s="18" cm="1">
        <f t="array" ref="AM117">(1+I117)*(1+INDEX(fx_rets,$AE117,INDEX(fx_ix,1,AM$3)))-1</f>
        <v>-2.5112832061207069E-3</v>
      </c>
      <c r="AN117" s="18" cm="1">
        <f t="array" ref="AN117">(1+J117)*(1+INDEX(fx_rets,$AE117,INDEX(fx_ix,1,AN$3)))-1</f>
        <v>6.1050641150051099E-3</v>
      </c>
      <c r="AO117" s="18" cm="1">
        <f t="array" ref="AO117">(1+K117)*(1+INDEX(fx_rets,$AE117,INDEX(fx_ix,1,AO$3)))-1</f>
        <v>7.2527591253708223E-3</v>
      </c>
      <c r="AP117" s="18" cm="1">
        <f t="array" ref="AP117">(1+L117)*(1+INDEX(fx_rets,$AE117,INDEX(fx_ix,1,AP$3)))-1</f>
        <v>7.6890625062411289E-3</v>
      </c>
      <c r="AQ117" s="18" cm="1">
        <f t="array" ref="AQ117">(1+M117)*(1+INDEX(fx_rets,$AE117,INDEX(fx_ix,1,AQ$3)))-1</f>
        <v>6.6488673420974642E-3</v>
      </c>
      <c r="AR117" s="18" cm="1">
        <f t="array" ref="AR117">(1+N117)*(1+INDEX(fx_rets,$AE117,INDEX(fx_ix,1,AR$3)))-1</f>
        <v>7.1493900216290651E-3</v>
      </c>
      <c r="AS117" s="18" cm="1">
        <f t="array" ref="AS117">(1+O117)*(1+INDEX(fx_rets,$AE117,INDEX(fx_ix,1,AS$3)))-1</f>
        <v>-9.0448485801766232E-3</v>
      </c>
      <c r="AT117" s="18" cm="1">
        <f t="array" ref="AT117">(1+P117)*(1+INDEX(fx_rets,$AE117,INDEX(fx_ix,1,AT$3)))-1</f>
        <v>-8.1640910668988598E-3</v>
      </c>
      <c r="AU117" s="18" cm="1">
        <f t="array" ref="AU117">(1+Q117)*(1+INDEX(fx_rets,$AE117,INDEX(fx_ix,1,AU$3)))-1</f>
        <v>-7.0336653931316606E-3</v>
      </c>
      <c r="AV117" s="18" cm="1">
        <f t="array" ref="AV117">(1+R117)*(1+INDEX(fx_rets,$AE117,INDEX(fx_ix,1,AV$3)))-1</f>
        <v>-1.6932003451883615E-2</v>
      </c>
      <c r="AW117" s="18" cm="1">
        <f t="array" ref="AW117">(1+S117)*(1+INDEX(fx_rets,$AE117,INDEX(fx_ix,1,AW$3)))-1</f>
        <v>-2.6908517793302611E-2</v>
      </c>
      <c r="AX117" s="18" cm="1">
        <f t="array" ref="AX117">(1+T117)*(1+INDEX(fx_rets,$AE117,INDEX(fx_ix,1,AX$3)))-1</f>
        <v>-3.6890568662456547E-3</v>
      </c>
      <c r="AY117" s="18" cm="1">
        <f t="array" ref="AY117">(1+U117)*(1+INDEX(fx_rets,$AE117,INDEX(fx_ix,1,AY$3)))-1</f>
        <v>-8.373937759289185E-3</v>
      </c>
      <c r="AZ117" s="18" cm="1">
        <f t="array" ref="AZ117">(1+V117)*(1+INDEX(fx_rets,$AE117,INDEX(fx_ix,1,AZ$3)))-1</f>
        <v>2.0318287062384144E-3</v>
      </c>
      <c r="BA117" s="18" cm="1">
        <f t="array" ref="BA117">(1+W117)*(1+INDEX(fx_rets,$AE117,INDEX(fx_ix,1,BA$3)))-1</f>
        <v>-4.4084077981086933E-3</v>
      </c>
      <c r="BB117" s="18" cm="1">
        <f t="array" ref="BB117">(1+X117)*(1+INDEX(fx_rets,$AE117,INDEX(fx_ix,1,BB$3)))-1</f>
        <v>5.6046801101456989E-3</v>
      </c>
      <c r="BC117" s="18" cm="1">
        <f t="array" ref="BC117">(1+Y117)*(1+INDEX(fx_rets,$AE117,INDEX(fx_ix,1,BC$3)))-1</f>
        <v>-8.9765041965824688E-3</v>
      </c>
      <c r="BD117" s="19">
        <v>112</v>
      </c>
      <c r="BE117" s="16">
        <f t="shared" si="32"/>
        <v>0</v>
      </c>
      <c r="BF117" s="19">
        <v>112</v>
      </c>
      <c r="BG117" s="18">
        <f t="shared" si="33"/>
        <v>2.297781821804401E-3</v>
      </c>
      <c r="BH117" s="18">
        <f t="shared" si="34"/>
        <v>2.8914341137389332E-3</v>
      </c>
      <c r="BI117" s="18">
        <f t="shared" si="35"/>
        <v>1.5777093088800154E-3</v>
      </c>
      <c r="BJ117" s="18">
        <f t="shared" si="36"/>
        <v>2.6292134475871531E-3</v>
      </c>
      <c r="BK117" s="18">
        <f t="shared" si="37"/>
        <v>1.1107915298755877E-3</v>
      </c>
      <c r="BL117" s="18">
        <f t="shared" si="38"/>
        <v>-4.5365791753302354E-3</v>
      </c>
      <c r="BM117" s="18">
        <f t="shared" si="39"/>
        <v>-3.3202383875741148E-3</v>
      </c>
      <c r="BN117" s="18">
        <f t="shared" si="40"/>
        <v>-2.5112832061207069E-3</v>
      </c>
      <c r="BO117" s="18">
        <f t="shared" si="41"/>
        <v>6.1050641150051099E-3</v>
      </c>
      <c r="BP117" s="18">
        <f t="shared" si="42"/>
        <v>7.2527591253708223E-3</v>
      </c>
      <c r="BQ117" s="18">
        <f t="shared" si="43"/>
        <v>7.6890625062411289E-3</v>
      </c>
      <c r="BR117" s="18">
        <f t="shared" si="44"/>
        <v>6.6488673420974642E-3</v>
      </c>
      <c r="BS117" s="18">
        <f t="shared" si="45"/>
        <v>7.1493900216290651E-3</v>
      </c>
      <c r="BT117" s="18">
        <f t="shared" si="46"/>
        <v>-9.0448485801766232E-3</v>
      </c>
      <c r="BU117" s="18">
        <f t="shared" si="47"/>
        <v>-8.1640910668988598E-3</v>
      </c>
      <c r="BV117" s="18">
        <f t="shared" si="48"/>
        <v>-7.0336653931316606E-3</v>
      </c>
      <c r="BW117" s="18">
        <f t="shared" si="49"/>
        <v>-1.6932003451883615E-2</v>
      </c>
      <c r="BX117" s="18">
        <f t="shared" si="50"/>
        <v>-2.6908517793302611E-2</v>
      </c>
      <c r="BY117" s="18">
        <f t="shared" si="51"/>
        <v>-3.6890568662456547E-3</v>
      </c>
      <c r="BZ117" s="18">
        <f t="shared" si="52"/>
        <v>-8.373937759289185E-3</v>
      </c>
      <c r="CA117" s="18">
        <f t="shared" si="53"/>
        <v>2.0318287062384144E-3</v>
      </c>
      <c r="CB117" s="18">
        <f t="shared" si="54"/>
        <v>-4.4084077981086933E-3</v>
      </c>
      <c r="CC117" s="18">
        <f t="shared" si="55"/>
        <v>5.6046801101456989E-3</v>
      </c>
      <c r="CD117" s="18">
        <f t="shared" si="56"/>
        <v>-8.9765041965824688E-3</v>
      </c>
      <c r="CE117" s="19">
        <v>112</v>
      </c>
      <c r="CF117" s="18">
        <f t="shared" si="61"/>
        <v>2.8914341137389332E-3</v>
      </c>
      <c r="CG117" s="18">
        <f t="shared" si="61"/>
        <v>2.8914341137389332E-3</v>
      </c>
      <c r="CH117" s="18">
        <f t="shared" si="61"/>
        <v>2.8914341137389332E-3</v>
      </c>
      <c r="CI117" s="18">
        <f t="shared" si="61"/>
        <v>0</v>
      </c>
      <c r="CJ117" s="18">
        <f t="shared" si="61"/>
        <v>0</v>
      </c>
      <c r="CK117" s="24">
        <f t="shared" si="61"/>
        <v>2.8914341137389332E-3</v>
      </c>
      <c r="CL117" s="24">
        <f t="shared" si="61"/>
        <v>0</v>
      </c>
    </row>
    <row r="118" spans="1:90" x14ac:dyDescent="0.2">
      <c r="A118" s="19">
        <v>113</v>
      </c>
      <c r="B118" s="16" cm="1">
        <f t="array" ref="B118">INDEX(asset_mu,1,B$3)+INDEX(asset_rets_norm,$A118,B$3)</f>
        <v>2.2291925084351348E-3</v>
      </c>
      <c r="C118" s="16" cm="1">
        <f t="array" ref="C118">INDEX(asset_mu,1,C$3)+INDEX(asset_rets_norm,$A118,C$3)</f>
        <v>1.9380609998735877E-3</v>
      </c>
      <c r="D118" s="16" cm="1">
        <f t="array" ref="D118">INDEX(asset_mu,1,D$3)+INDEX(asset_rets_norm,$A118,D$3)</f>
        <v>-5.4901338349508683E-3</v>
      </c>
      <c r="E118" s="16" cm="1">
        <f t="array" ref="E118">INDEX(asset_mu,1,E$3)+INDEX(asset_rets_norm,$A118,E$3)</f>
        <v>2.4538450441190032E-3</v>
      </c>
      <c r="F118" s="16" cm="1">
        <f t="array" ref="F118">INDEX(asset_mu,1,F$3)+INDEX(asset_rets_norm,$A118,F$3)</f>
        <v>-4.0869989824244123E-3</v>
      </c>
      <c r="G118" s="16" cm="1">
        <f t="array" ref="G118">INDEX(asset_mu,1,G$3)+INDEX(asset_rets_norm,$A118,G$3)</f>
        <v>1.2932599500312921E-3</v>
      </c>
      <c r="H118" s="16" cm="1">
        <f t="array" ref="H118">INDEX(asset_mu,1,H$3)+INDEX(asset_rets_norm,$A118,H$3)</f>
        <v>8.7344287173709385E-4</v>
      </c>
      <c r="I118" s="16" cm="1">
        <f t="array" ref="I118">INDEX(asset_mu,1,I$3)+INDEX(asset_rets_norm,$A118,I$3)</f>
        <v>-2.3275308263550187E-3</v>
      </c>
      <c r="J118" s="16" cm="1">
        <f t="array" ref="J118">INDEX(asset_mu,1,J$3)+INDEX(asset_rets_norm,$A118,J$3)</f>
        <v>1.8566141737307294E-3</v>
      </c>
      <c r="K118" s="16" cm="1">
        <f t="array" ref="K118">INDEX(asset_mu,1,K$3)+INDEX(asset_rets_norm,$A118,K$3)</f>
        <v>1.1388426072986004E-3</v>
      </c>
      <c r="L118" s="16" cm="1">
        <f t="array" ref="L118">INDEX(asset_mu,1,L$3)+INDEX(asset_rets_norm,$A118,L$3)</f>
        <v>-5.7653726822656359E-3</v>
      </c>
      <c r="M118" s="16" cm="1">
        <f t="array" ref="M118">INDEX(asset_mu,1,M$3)+INDEX(asset_rets_norm,$A118,M$3)</f>
        <v>1.7626756528397623E-3</v>
      </c>
      <c r="N118" s="16" cm="1">
        <f t="array" ref="N118">INDEX(asset_mu,1,N$3)+INDEX(asset_rets_norm,$A118,N$3)</f>
        <v>-2.7949941579635765E-3</v>
      </c>
      <c r="O118" s="16" cm="1">
        <f t="array" ref="O118">INDEX(asset_mu,1,O$3)+INDEX(asset_rets_norm,$A118,O$3)</f>
        <v>1.0489760520062885E-3</v>
      </c>
      <c r="P118" s="16" cm="1">
        <f t="array" ref="P118">INDEX(asset_mu,1,P$3)+INDEX(asset_rets_norm,$A118,P$3)</f>
        <v>1.6975840752090786E-3</v>
      </c>
      <c r="Q118" s="16" cm="1">
        <f t="array" ref="Q118">INDEX(asset_mu,1,Q$3)+INDEX(asset_rets_norm,$A118,Q$3)</f>
        <v>1.0011926892099065E-3</v>
      </c>
      <c r="R118" s="16" cm="1">
        <f t="array" ref="R118">INDEX(asset_mu,1,R$3)+INDEX(asset_rets_norm,$A118,R$3)</f>
        <v>2.0606089387247825E-2</v>
      </c>
      <c r="S118" s="16" cm="1">
        <f t="array" ref="S118">INDEX(asset_mu,1,S$3)+INDEX(asset_rets_norm,$A118,S$3)</f>
        <v>4.326988546294841E-2</v>
      </c>
      <c r="T118" s="16" cm="1">
        <f t="array" ref="T118">INDEX(asset_mu,1,T$3)+INDEX(asset_rets_norm,$A118,T$3)</f>
        <v>1.2895022089039088E-2</v>
      </c>
      <c r="U118" s="16" cm="1">
        <f t="array" ref="U118">INDEX(asset_mu,1,U$3)+INDEX(asset_rets_norm,$A118,U$3)</f>
        <v>4.0797912917937121E-2</v>
      </c>
      <c r="V118" s="16" cm="1">
        <f t="array" ref="V118">INDEX(asset_mu,1,V$3)+INDEX(asset_rets_norm,$A118,V$3)</f>
        <v>2.0132120395716566E-3</v>
      </c>
      <c r="W118" s="16" cm="1">
        <f t="array" ref="W118">INDEX(asset_mu,1,W$3)+INDEX(asset_rets_norm,$A118,W$3)</f>
        <v>1.2461731941196543E-3</v>
      </c>
      <c r="X118" s="16" cm="1">
        <f t="array" ref="X118">INDEX(asset_mu,1,X$3)+INDEX(asset_rets_norm,$A118,X$3)</f>
        <v>2.0161268438972642E-3</v>
      </c>
      <c r="Y118" s="16" cm="1">
        <f t="array" ref="Y118">INDEX(asset_mu,1,Y$3)+INDEX(asset_rets_norm,$A118,Y$3)</f>
        <v>1.019685552804533E-3</v>
      </c>
      <c r="Z118" s="19">
        <v>113</v>
      </c>
      <c r="AA118" s="16" cm="1">
        <f t="array" ref="AA118">INDEX(fx_mu,1,AA$3)+INDEX(fx_rets_norm,$A118,AA$3)</f>
        <v>0</v>
      </c>
      <c r="AB118" s="16" cm="1">
        <f t="array" ref="AB118">INDEX(fx_mu,1,AB$3)+INDEX(fx_rets_norm,$A118,AB$3)</f>
        <v>-4.6165946792827671E-3</v>
      </c>
      <c r="AC118" s="16" cm="1">
        <f t="array" ref="AC118">INDEX(fx_mu,1,AC$3)+INDEX(fx_rets_norm,$A118,AC$3)</f>
        <v>1.6927930382721709E-2</v>
      </c>
      <c r="AD118" s="16" cm="1">
        <f t="array" ref="AD118">INDEX(fx_mu,1,AD$3)+INDEX(fx_rets_norm,$A118,AD$3)</f>
        <v>-1.4128550665350029E-2</v>
      </c>
      <c r="AE118" s="19">
        <v>113</v>
      </c>
      <c r="AF118" s="18" cm="1">
        <f t="array" ref="AF118">(1+B118)*(1+INDEX(fx_rets,$AE118,INDEX(fx_ix,1,AF$3)))-1</f>
        <v>2.2291925084352293E-3</v>
      </c>
      <c r="AG118" s="18" cm="1">
        <f t="array" ref="AG118">(1+C118)*(1+INDEX(fx_rets,$AE118,INDEX(fx_ix,1,AG$3)))-1</f>
        <v>1.938060999873592E-3</v>
      </c>
      <c r="AH118" s="18" cm="1">
        <f t="array" ref="AH118">(1+D118)*(1+INDEX(fx_rets,$AE118,INDEX(fx_ix,1,AH$3)))-1</f>
        <v>-5.4901338349508944E-3</v>
      </c>
      <c r="AI118" s="18" cm="1">
        <f t="array" ref="AI118">(1+E118)*(1+INDEX(fx_rets,$AE118,INDEX(fx_ix,1,AI$3)))-1</f>
        <v>2.4538450441189408E-3</v>
      </c>
      <c r="AJ118" s="18" cm="1">
        <f t="array" ref="AJ118">(1+F118)*(1+INDEX(fx_rets,$AE118,INDEX(fx_ix,1,AJ$3)))-1</f>
        <v>-4.0869989824243724E-3</v>
      </c>
      <c r="AK118" s="18" cm="1">
        <f t="array" ref="AK118">(1+G118)*(1+INDEX(fx_rets,$AE118,INDEX(fx_ix,1,AK$3)))-1</f>
        <v>-3.3293051862557377E-3</v>
      </c>
      <c r="AL118" s="18" cm="1">
        <f t="array" ref="AL118">(1+H118)*(1+INDEX(fx_rets,$AE118,INDEX(fx_ix,1,AL$3)))-1</f>
        <v>-3.7471841392598959E-3</v>
      </c>
      <c r="AM118" s="18" cm="1">
        <f t="array" ref="AM118">(1+I118)*(1+INDEX(fx_rets,$AE118,INDEX(fx_ix,1,AM$3)))-1</f>
        <v>-6.9333802392089749E-3</v>
      </c>
      <c r="AN118" s="18" cm="1">
        <f t="array" ref="AN118">(1+J118)*(1+INDEX(fx_rets,$AE118,INDEX(fx_ix,1,AN$3)))-1</f>
        <v>1.8815973191932844E-2</v>
      </c>
      <c r="AO118" s="18" cm="1">
        <f t="array" ref="AO118">(1+K118)*(1+INDEX(fx_rets,$AE118,INDEX(fx_ix,1,AO$3)))-1</f>
        <v>1.8086051238393575E-2</v>
      </c>
      <c r="AP118" s="18" cm="1">
        <f t="array" ref="AP118">(1+L118)*(1+INDEX(fx_rets,$AE118,INDEX(fx_ix,1,AP$3)))-1</f>
        <v>1.1064961873060275E-2</v>
      </c>
      <c r="AQ118" s="18" cm="1">
        <f t="array" ref="AQ118">(1+M118)*(1+INDEX(fx_rets,$AE118,INDEX(fx_ix,1,AQ$3)))-1</f>
        <v>1.8720444486300059E-2</v>
      </c>
      <c r="AR118" s="18" cm="1">
        <f t="array" ref="AR118">(1+N118)*(1+INDEX(fx_rets,$AE118,INDEX(fx_ix,1,AR$3)))-1</f>
        <v>1.4085622758231997E-2</v>
      </c>
      <c r="AS118" s="18" cm="1">
        <f t="array" ref="AS118">(1+O118)*(1+INDEX(fx_rets,$AE118,INDEX(fx_ix,1,AS$3)))-1</f>
        <v>-1.3094395124641278E-2</v>
      </c>
      <c r="AT118" s="18" cm="1">
        <f t="array" ref="AT118">(1+P118)*(1+INDEX(fx_rets,$AE118,INDEX(fx_ix,1,AT$3)))-1</f>
        <v>-1.2454950992756175E-2</v>
      </c>
      <c r="AU118" s="18" cm="1">
        <f t="array" ref="AU118">(1+Q118)*(1+INDEX(fx_rets,$AE118,INDEX(fx_ix,1,AU$3)))-1</f>
        <v>-1.314150337777531E-2</v>
      </c>
      <c r="AV118" s="18" cm="1">
        <f t="array" ref="AV118">(1+R118)*(1+INDEX(fx_rets,$AE118,INDEX(fx_ix,1,AV$3)))-1</f>
        <v>2.0606089387247728E-2</v>
      </c>
      <c r="AW118" s="18" cm="1">
        <f t="array" ref="AW118">(1+S118)*(1+INDEX(fx_rets,$AE118,INDEX(fx_ix,1,AW$3)))-1</f>
        <v>3.8453531260664198E-2</v>
      </c>
      <c r="AX118" s="18" cm="1">
        <f t="array" ref="AX118">(1+T118)*(1+INDEX(fx_rets,$AE118,INDEX(fx_ix,1,AX$3)))-1</f>
        <v>3.0041238507967805E-2</v>
      </c>
      <c r="AY118" s="18" cm="1">
        <f t="array" ref="AY118">(1+U118)*(1+INDEX(fx_rets,$AE118,INDEX(fx_ix,1,AY$3)))-1</f>
        <v>2.6092946872885658E-2</v>
      </c>
      <c r="AZ118" s="18" cm="1">
        <f t="array" ref="AZ118">(1+V118)*(1+INDEX(fx_rets,$AE118,INDEX(fx_ix,1,AZ$3)))-1</f>
        <v>2.0132120395717212E-3</v>
      </c>
      <c r="BA118" s="18" cm="1">
        <f t="array" ref="BA118">(1+W118)*(1+INDEX(fx_rets,$AE118,INDEX(fx_ix,1,BA$3)))-1</f>
        <v>-3.3761745617005845E-3</v>
      </c>
      <c r="BB118" s="18" cm="1">
        <f t="array" ref="BB118">(1+X118)*(1+INDEX(fx_rets,$AE118,INDEX(fx_ix,1,BB$3)))-1</f>
        <v>1.8978186081475057E-2</v>
      </c>
      <c r="BC118" s="18" cm="1">
        <f t="array" ref="BC118">(1+Y118)*(1+INDEX(fx_rets,$AE118,INDEX(fx_ix,1,BC$3)))-1</f>
        <v>-1.3123271791540936E-2</v>
      </c>
      <c r="BD118" s="19">
        <v>113</v>
      </c>
      <c r="BE118" s="16">
        <f t="shared" si="32"/>
        <v>0</v>
      </c>
      <c r="BF118" s="19">
        <v>113</v>
      </c>
      <c r="BG118" s="18">
        <f t="shared" si="33"/>
        <v>2.2291925084352293E-3</v>
      </c>
      <c r="BH118" s="18">
        <f t="shared" si="34"/>
        <v>1.938060999873592E-3</v>
      </c>
      <c r="BI118" s="18">
        <f t="shared" si="35"/>
        <v>-5.4901338349508944E-3</v>
      </c>
      <c r="BJ118" s="18">
        <f t="shared" si="36"/>
        <v>2.4538450441189408E-3</v>
      </c>
      <c r="BK118" s="18">
        <f t="shared" si="37"/>
        <v>-4.0869989824243724E-3</v>
      </c>
      <c r="BL118" s="18">
        <f t="shared" si="38"/>
        <v>-3.3293051862557377E-3</v>
      </c>
      <c r="BM118" s="18">
        <f t="shared" si="39"/>
        <v>-3.7471841392598959E-3</v>
      </c>
      <c r="BN118" s="18">
        <f t="shared" si="40"/>
        <v>-6.9333802392089749E-3</v>
      </c>
      <c r="BO118" s="18">
        <f t="shared" si="41"/>
        <v>1.8815973191932844E-2</v>
      </c>
      <c r="BP118" s="18">
        <f t="shared" si="42"/>
        <v>1.8086051238393575E-2</v>
      </c>
      <c r="BQ118" s="18">
        <f t="shared" si="43"/>
        <v>1.1064961873060275E-2</v>
      </c>
      <c r="BR118" s="18">
        <f t="shared" si="44"/>
        <v>1.8720444486300059E-2</v>
      </c>
      <c r="BS118" s="18">
        <f t="shared" si="45"/>
        <v>1.4085622758231997E-2</v>
      </c>
      <c r="BT118" s="18">
        <f t="shared" si="46"/>
        <v>-1.3094395124641278E-2</v>
      </c>
      <c r="BU118" s="18">
        <f t="shared" si="47"/>
        <v>-1.2454950992756175E-2</v>
      </c>
      <c r="BV118" s="18">
        <f t="shared" si="48"/>
        <v>-1.314150337777531E-2</v>
      </c>
      <c r="BW118" s="18">
        <f t="shared" si="49"/>
        <v>2.0606089387247728E-2</v>
      </c>
      <c r="BX118" s="18">
        <f t="shared" si="50"/>
        <v>3.8453531260664198E-2</v>
      </c>
      <c r="BY118" s="18">
        <f t="shared" si="51"/>
        <v>3.0041238507967805E-2</v>
      </c>
      <c r="BZ118" s="18">
        <f t="shared" si="52"/>
        <v>2.6092946872885658E-2</v>
      </c>
      <c r="CA118" s="18">
        <f t="shared" si="53"/>
        <v>2.0132120395717212E-3</v>
      </c>
      <c r="CB118" s="18">
        <f t="shared" si="54"/>
        <v>-3.3761745617005845E-3</v>
      </c>
      <c r="CC118" s="18">
        <f t="shared" si="55"/>
        <v>1.8978186081475057E-2</v>
      </c>
      <c r="CD118" s="18">
        <f t="shared" si="56"/>
        <v>-1.3123271791540936E-2</v>
      </c>
      <c r="CE118" s="19">
        <v>113</v>
      </c>
      <c r="CF118" s="18">
        <f t="shared" si="61"/>
        <v>1.938060999873592E-3</v>
      </c>
      <c r="CG118" s="18">
        <f t="shared" si="61"/>
        <v>1.938060999873592E-3</v>
      </c>
      <c r="CH118" s="18">
        <f t="shared" si="61"/>
        <v>1.938060999873592E-3</v>
      </c>
      <c r="CI118" s="18">
        <f t="shared" si="61"/>
        <v>0</v>
      </c>
      <c r="CJ118" s="18">
        <f t="shared" si="61"/>
        <v>0</v>
      </c>
      <c r="CK118" s="24">
        <f t="shared" si="61"/>
        <v>1.938060999873592E-3</v>
      </c>
      <c r="CL118" s="24">
        <f t="shared" si="61"/>
        <v>0</v>
      </c>
    </row>
    <row r="119" spans="1:90" x14ac:dyDescent="0.2">
      <c r="A119" s="19">
        <v>114</v>
      </c>
      <c r="B119" s="16" cm="1">
        <f t="array" ref="B119">INDEX(asset_mu,1,B$3)+INDEX(asset_rets_norm,$A119,B$3)</f>
        <v>2.1149891024025034E-3</v>
      </c>
      <c r="C119" s="16" cm="1">
        <f t="array" ref="C119">INDEX(asset_mu,1,C$3)+INDEX(asset_rets_norm,$A119,C$3)</f>
        <v>2.9278946067905444E-3</v>
      </c>
      <c r="D119" s="16" cm="1">
        <f t="array" ref="D119">INDEX(asset_mu,1,D$3)+INDEX(asset_rets_norm,$A119,D$3)</f>
        <v>2.6606254999220029E-4</v>
      </c>
      <c r="E119" s="16" cm="1">
        <f t="array" ref="E119">INDEX(asset_mu,1,E$3)+INDEX(asset_rets_norm,$A119,E$3)</f>
        <v>1.2431562809442423E-3</v>
      </c>
      <c r="F119" s="16" cm="1">
        <f t="array" ref="F119">INDEX(asset_mu,1,F$3)+INDEX(asset_rets_norm,$A119,F$3)</f>
        <v>-2.1929524783873954E-3</v>
      </c>
      <c r="G119" s="16" cm="1">
        <f t="array" ref="G119">INDEX(asset_mu,1,G$3)+INDEX(asset_rets_norm,$A119,G$3)</f>
        <v>1.3862098881118031E-3</v>
      </c>
      <c r="H119" s="16" cm="1">
        <f t="array" ref="H119">INDEX(asset_mu,1,H$3)+INDEX(asset_rets_norm,$A119,H$3)</f>
        <v>2.9070941765777718E-3</v>
      </c>
      <c r="I119" s="16" cm="1">
        <f t="array" ref="I119">INDEX(asset_mu,1,I$3)+INDEX(asset_rets_norm,$A119,I$3)</f>
        <v>5.5729516452988504E-3</v>
      </c>
      <c r="J119" s="16" cm="1">
        <f t="array" ref="J119">INDEX(asset_mu,1,J$3)+INDEX(asset_rets_norm,$A119,J$3)</f>
        <v>2.1480474812840531E-3</v>
      </c>
      <c r="K119" s="16" cm="1">
        <f t="array" ref="K119">INDEX(asset_mu,1,K$3)+INDEX(asset_rets_norm,$A119,K$3)</f>
        <v>4.9899646584687088E-3</v>
      </c>
      <c r="L119" s="16" cm="1">
        <f t="array" ref="L119">INDEX(asset_mu,1,L$3)+INDEX(asset_rets_norm,$A119,L$3)</f>
        <v>7.3093149732686869E-3</v>
      </c>
      <c r="M119" s="16" cm="1">
        <f t="array" ref="M119">INDEX(asset_mu,1,M$3)+INDEX(asset_rets_norm,$A119,M$3)</f>
        <v>3.6383705542444742E-3</v>
      </c>
      <c r="N119" s="16" cm="1">
        <f t="array" ref="N119">INDEX(asset_mu,1,N$3)+INDEX(asset_rets_norm,$A119,N$3)</f>
        <v>4.1763462734381081E-3</v>
      </c>
      <c r="O119" s="16" cm="1">
        <f t="array" ref="O119">INDEX(asset_mu,1,O$3)+INDEX(asset_rets_norm,$A119,O$3)</f>
        <v>9.6145002437954979E-4</v>
      </c>
      <c r="P119" s="16" cm="1">
        <f t="array" ref="P119">INDEX(asset_mu,1,P$3)+INDEX(asset_rets_norm,$A119,P$3)</f>
        <v>2.2610460245205289E-3</v>
      </c>
      <c r="Q119" s="16" cm="1">
        <f t="array" ref="Q119">INDEX(asset_mu,1,Q$3)+INDEX(asset_rets_norm,$A119,Q$3)</f>
        <v>4.5777105411501486E-3</v>
      </c>
      <c r="R119" s="16" cm="1">
        <f t="array" ref="R119">INDEX(asset_mu,1,R$3)+INDEX(asset_rets_norm,$A119,R$3)</f>
        <v>3.6865381178042708E-2</v>
      </c>
      <c r="S119" s="16" cm="1">
        <f t="array" ref="S119">INDEX(asset_mu,1,S$3)+INDEX(asset_rets_norm,$A119,S$3)</f>
        <v>7.6508195432151038E-2</v>
      </c>
      <c r="T119" s="16" cm="1">
        <f t="array" ref="T119">INDEX(asset_mu,1,T$3)+INDEX(asset_rets_norm,$A119,T$3)</f>
        <v>3.6544427154224957E-2</v>
      </c>
      <c r="U119" s="16" cm="1">
        <f t="array" ref="U119">INDEX(asset_mu,1,U$3)+INDEX(asset_rets_norm,$A119,U$3)</f>
        <v>1.0558819366574112E-3</v>
      </c>
      <c r="V119" s="16" cm="1">
        <f t="array" ref="V119">INDEX(asset_mu,1,V$3)+INDEX(asset_rets_norm,$A119,V$3)</f>
        <v>2.0031120395716568E-3</v>
      </c>
      <c r="W119" s="16" cm="1">
        <f t="array" ref="W119">INDEX(asset_mu,1,W$3)+INDEX(asset_rets_norm,$A119,W$3)</f>
        <v>1.1840065274529878E-3</v>
      </c>
      <c r="X119" s="16" cm="1">
        <f t="array" ref="X119">INDEX(asset_mu,1,X$3)+INDEX(asset_rets_norm,$A119,X$3)</f>
        <v>2.0094601772305976E-3</v>
      </c>
      <c r="Y119" s="16" cm="1">
        <f t="array" ref="Y119">INDEX(asset_mu,1,Y$3)+INDEX(asset_rets_norm,$A119,Y$3)</f>
        <v>9.2951888613786637E-4</v>
      </c>
      <c r="Z119" s="19">
        <v>114</v>
      </c>
      <c r="AA119" s="16" cm="1">
        <f t="array" ref="AA119">INDEX(fx_mu,1,AA$3)+INDEX(fx_rets_norm,$A119,AA$3)</f>
        <v>0</v>
      </c>
      <c r="AB119" s="16" cm="1">
        <f t="array" ref="AB119">INDEX(fx_mu,1,AB$3)+INDEX(fx_rets_norm,$A119,AB$3)</f>
        <v>-2.7691606460116366E-2</v>
      </c>
      <c r="AC119" s="16" cm="1">
        <f t="array" ref="AC119">INDEX(fx_mu,1,AC$3)+INDEX(fx_rets_norm,$A119,AC$3)</f>
        <v>-9.7050323804482447E-3</v>
      </c>
      <c r="AD119" s="16" cm="1">
        <f t="array" ref="AD119">INDEX(fx_mu,1,AD$3)+INDEX(fx_rets_norm,$A119,AD$3)</f>
        <v>-3.3875664898932248E-2</v>
      </c>
      <c r="AE119" s="19">
        <v>114</v>
      </c>
      <c r="AF119" s="18" cm="1">
        <f t="array" ref="AF119">(1+B119)*(1+INDEX(fx_rets,$AE119,INDEX(fx_ix,1,AF$3)))-1</f>
        <v>2.114989102402598E-3</v>
      </c>
      <c r="AG119" s="18" cm="1">
        <f t="array" ref="AG119">(1+C119)*(1+INDEX(fx_rets,$AE119,INDEX(fx_ix,1,AG$3)))-1</f>
        <v>2.9278946067905487E-3</v>
      </c>
      <c r="AH119" s="18" cm="1">
        <f t="array" ref="AH119">(1+D119)*(1+INDEX(fx_rets,$AE119,INDEX(fx_ix,1,AH$3)))-1</f>
        <v>2.6606254999217427E-4</v>
      </c>
      <c r="AI119" s="18" cm="1">
        <f t="array" ref="AI119">(1+E119)*(1+INDEX(fx_rets,$AE119,INDEX(fx_ix,1,AI$3)))-1</f>
        <v>1.2431562809442909E-3</v>
      </c>
      <c r="AJ119" s="18" cm="1">
        <f t="array" ref="AJ119">(1+F119)*(1+INDEX(fx_rets,$AE119,INDEX(fx_ix,1,AJ$3)))-1</f>
        <v>-2.1929524783873555E-3</v>
      </c>
      <c r="AK119" s="18" cm="1">
        <f t="array" ref="AK119">(1+G119)*(1+INDEX(fx_rets,$AE119,INDEX(fx_ix,1,AK$3)))-1</f>
        <v>-2.634378295069717E-2</v>
      </c>
      <c r="AL119" s="18" cm="1">
        <f t="array" ref="AL119">(1+H119)*(1+INDEX(fx_rets,$AE119,INDEX(fx_ix,1,AL$3)))-1</f>
        <v>-2.4865014391418749E-2</v>
      </c>
      <c r="AM119" s="18" cm="1">
        <f t="array" ref="AM119">(1+I119)*(1+INDEX(fx_rets,$AE119,INDEX(fx_ix,1,AM$3)))-1</f>
        <v>-2.2272978798600351E-2</v>
      </c>
      <c r="AN119" s="18" cm="1">
        <f t="array" ref="AN119">(1+J119)*(1+INDEX(fx_rets,$AE119,INDEX(fx_ix,1,AN$3)))-1</f>
        <v>-7.5778317695248676E-3</v>
      </c>
      <c r="AO119" s="18" cm="1">
        <f t="array" ref="AO119">(1+K119)*(1+INDEX(fx_rets,$AE119,INDEX(fx_ix,1,AO$3)))-1</f>
        <v>-4.7634954905672044E-3</v>
      </c>
      <c r="AP119" s="18" cm="1">
        <f t="array" ref="AP119">(1+L119)*(1+INDEX(fx_rets,$AE119,INDEX(fx_ix,1,AP$3)))-1</f>
        <v>-2.4666545456741851E-3</v>
      </c>
      <c r="AQ119" s="18" cm="1">
        <f t="array" ref="AQ119">(1+M119)*(1+INDEX(fx_rets,$AE119,INDEX(fx_ix,1,AQ$3)))-1</f>
        <v>-6.101972330244898E-3</v>
      </c>
      <c r="AR119" s="18" cm="1">
        <f t="array" ref="AR119">(1+N119)*(1+INDEX(fx_rets,$AE119,INDEX(fx_ix,1,AR$3)))-1</f>
        <v>-5.5692176828258111E-3</v>
      </c>
      <c r="AS119" s="18" cm="1">
        <f t="array" ref="AS119">(1+O119)*(1+INDEX(fx_rets,$AE119,INDEX(fx_ix,1,AS$3)))-1</f>
        <v>-3.294678463339562E-2</v>
      </c>
      <c r="AT119" s="18" cm="1">
        <f t="array" ref="AT119">(1+P119)*(1+INDEX(fx_rets,$AE119,INDEX(fx_ix,1,AT$3)))-1</f>
        <v>-3.1691213311859423E-2</v>
      </c>
      <c r="AU119" s="18" cm="1">
        <f t="array" ref="AU119">(1+Q119)*(1+INDEX(fx_rets,$AE119,INDEX(fx_ix,1,AU$3)))-1</f>
        <v>-2.9453027346078353E-2</v>
      </c>
      <c r="AV119" s="18" cm="1">
        <f t="array" ref="AV119">(1+R119)*(1+INDEX(fx_rets,$AE119,INDEX(fx_ix,1,AV$3)))-1</f>
        <v>3.6865381178042611E-2</v>
      </c>
      <c r="AW119" s="18" cm="1">
        <f t="array" ref="AW119">(1+S119)*(1+INDEX(fx_rets,$AE119,INDEX(fx_ix,1,AW$3)))-1</f>
        <v>4.6697954133153807E-2</v>
      </c>
      <c r="AX119" s="18" cm="1">
        <f t="array" ref="AX119">(1+T119)*(1+INDEX(fx_rets,$AE119,INDEX(fx_ix,1,AX$3)))-1</f>
        <v>2.6484729924920014E-2</v>
      </c>
      <c r="AY119" s="18" cm="1">
        <f t="array" ref="AY119">(1+U119)*(1+INDEX(fx_rets,$AE119,INDEX(fx_ix,1,AY$3)))-1</f>
        <v>-3.2855551664933813E-2</v>
      </c>
      <c r="AZ119" s="18" cm="1">
        <f t="array" ref="AZ119">(1+V119)*(1+INDEX(fx_rets,$AE119,INDEX(fx_ix,1,AZ$3)))-1</f>
        <v>2.0031120395715973E-3</v>
      </c>
      <c r="BA119" s="18" cm="1">
        <f t="array" ref="BA119">(1+W119)*(1+INDEX(fx_rets,$AE119,INDEX(fx_ix,1,BA$3)))-1</f>
        <v>-2.6540386975467678E-2</v>
      </c>
      <c r="BB119" s="18" cm="1">
        <f t="array" ref="BB119">(1+X119)*(1+INDEX(fx_rets,$AE119,INDEX(fx_ix,1,BB$3)))-1</f>
        <v>-7.7150740793048289E-3</v>
      </c>
      <c r="BC119" s="18" cm="1">
        <f t="array" ref="BC119">(1+Y119)*(1+INDEX(fx_rets,$AE119,INDEX(fx_ix,1,BC$3)))-1</f>
        <v>-3.2977634083098506E-2</v>
      </c>
      <c r="BD119" s="19">
        <v>114</v>
      </c>
      <c r="BE119" s="16">
        <f t="shared" si="32"/>
        <v>0</v>
      </c>
      <c r="BF119" s="19">
        <v>114</v>
      </c>
      <c r="BG119" s="18">
        <f t="shared" si="33"/>
        <v>2.114989102402598E-3</v>
      </c>
      <c r="BH119" s="18">
        <f t="shared" si="34"/>
        <v>2.9278946067905487E-3</v>
      </c>
      <c r="BI119" s="18">
        <f t="shared" si="35"/>
        <v>2.6606254999217427E-4</v>
      </c>
      <c r="BJ119" s="18">
        <f t="shared" si="36"/>
        <v>1.2431562809442909E-3</v>
      </c>
      <c r="BK119" s="18">
        <f t="shared" si="37"/>
        <v>-2.1929524783873555E-3</v>
      </c>
      <c r="BL119" s="18">
        <f t="shared" si="38"/>
        <v>-2.634378295069717E-2</v>
      </c>
      <c r="BM119" s="18">
        <f t="shared" si="39"/>
        <v>-2.4865014391418749E-2</v>
      </c>
      <c r="BN119" s="18">
        <f t="shared" si="40"/>
        <v>-2.2272978798600351E-2</v>
      </c>
      <c r="BO119" s="18">
        <f t="shared" si="41"/>
        <v>-7.5778317695248676E-3</v>
      </c>
      <c r="BP119" s="18">
        <f t="shared" si="42"/>
        <v>-4.7634954905672044E-3</v>
      </c>
      <c r="BQ119" s="18">
        <f t="shared" si="43"/>
        <v>-2.4666545456741851E-3</v>
      </c>
      <c r="BR119" s="18">
        <f t="shared" si="44"/>
        <v>-6.101972330244898E-3</v>
      </c>
      <c r="BS119" s="18">
        <f t="shared" si="45"/>
        <v>-5.5692176828258111E-3</v>
      </c>
      <c r="BT119" s="18">
        <f t="shared" si="46"/>
        <v>-3.294678463339562E-2</v>
      </c>
      <c r="BU119" s="18">
        <f t="shared" si="47"/>
        <v>-3.1691213311859423E-2</v>
      </c>
      <c r="BV119" s="18">
        <f t="shared" si="48"/>
        <v>-2.9453027346078353E-2</v>
      </c>
      <c r="BW119" s="18">
        <f t="shared" si="49"/>
        <v>3.6865381178042611E-2</v>
      </c>
      <c r="BX119" s="18">
        <f t="shared" si="50"/>
        <v>4.6697954133153807E-2</v>
      </c>
      <c r="BY119" s="18">
        <f t="shared" si="51"/>
        <v>2.6484729924920014E-2</v>
      </c>
      <c r="BZ119" s="18">
        <f t="shared" si="52"/>
        <v>-3.2855551664933813E-2</v>
      </c>
      <c r="CA119" s="18">
        <f t="shared" si="53"/>
        <v>2.0031120395715973E-3</v>
      </c>
      <c r="CB119" s="18">
        <f t="shared" si="54"/>
        <v>-2.6540386975467678E-2</v>
      </c>
      <c r="CC119" s="18">
        <f t="shared" si="55"/>
        <v>-7.7150740793048289E-3</v>
      </c>
      <c r="CD119" s="18">
        <f t="shared" si="56"/>
        <v>-3.2977634083098506E-2</v>
      </c>
      <c r="CE119" s="19">
        <v>114</v>
      </c>
      <c r="CF119" s="18">
        <f t="shared" si="61"/>
        <v>2.9278946067905487E-3</v>
      </c>
      <c r="CG119" s="18">
        <f t="shared" si="61"/>
        <v>2.9278946067905487E-3</v>
      </c>
      <c r="CH119" s="18">
        <f t="shared" si="61"/>
        <v>2.9278946067905487E-3</v>
      </c>
      <c r="CI119" s="18">
        <f t="shared" si="61"/>
        <v>0</v>
      </c>
      <c r="CJ119" s="18">
        <f t="shared" si="61"/>
        <v>0</v>
      </c>
      <c r="CK119" s="24">
        <f t="shared" si="61"/>
        <v>2.9278946067905487E-3</v>
      </c>
      <c r="CL119" s="24">
        <f t="shared" si="61"/>
        <v>0</v>
      </c>
    </row>
    <row r="120" spans="1:90" x14ac:dyDescent="0.2">
      <c r="A120" s="19">
        <v>115</v>
      </c>
      <c r="B120" s="16" cm="1">
        <f t="array" ref="B120">INDEX(asset_mu,1,B$3)+INDEX(asset_rets_norm,$A120,B$3)</f>
        <v>2.0647548290276983E-3</v>
      </c>
      <c r="C120" s="16" cm="1">
        <f t="array" ref="C120">INDEX(asset_mu,1,C$3)+INDEX(asset_rets_norm,$A120,C$3)</f>
        <v>3.1918330023021869E-3</v>
      </c>
      <c r="D120" s="16" cm="1">
        <f t="array" ref="D120">INDEX(asset_mu,1,D$3)+INDEX(asset_rets_norm,$A120,D$3)</f>
        <v>6.5485135646571584E-3</v>
      </c>
      <c r="E120" s="16" cm="1">
        <f t="array" ref="E120">INDEX(asset_mu,1,E$3)+INDEX(asset_rets_norm,$A120,E$3)</f>
        <v>4.1300319106474873E-3</v>
      </c>
      <c r="F120" s="16" cm="1">
        <f t="array" ref="F120">INDEX(asset_mu,1,F$3)+INDEX(asset_rets_norm,$A120,F$3)</f>
        <v>8.5697645037647475E-3</v>
      </c>
      <c r="G120" s="16" cm="1">
        <f t="array" ref="G120">INDEX(asset_mu,1,G$3)+INDEX(asset_rets_norm,$A120,G$3)</f>
        <v>1.5224735226796711E-3</v>
      </c>
      <c r="H120" s="16" cm="1">
        <f t="array" ref="H120">INDEX(asset_mu,1,H$3)+INDEX(asset_rets_norm,$A120,H$3)</f>
        <v>2.2761445664587691E-3</v>
      </c>
      <c r="I120" s="16" cm="1">
        <f t="array" ref="I120">INDEX(asset_mu,1,I$3)+INDEX(asset_rets_norm,$A120,I$3)</f>
        <v>1.0936270461277425E-3</v>
      </c>
      <c r="J120" s="16" cm="1">
        <f t="array" ref="J120">INDEX(asset_mu,1,J$3)+INDEX(asset_rets_norm,$A120,J$3)</f>
        <v>1.7652456174388474E-3</v>
      </c>
      <c r="K120" s="16" cm="1">
        <f t="array" ref="K120">INDEX(asset_mu,1,K$3)+INDEX(asset_rets_norm,$A120,K$3)</f>
        <v>4.5568532858501201E-3</v>
      </c>
      <c r="L120" s="16" cm="1">
        <f t="array" ref="L120">INDEX(asset_mu,1,L$3)+INDEX(asset_rets_norm,$A120,L$3)</f>
        <v>6.1972297177180658E-3</v>
      </c>
      <c r="M120" s="16" cm="1">
        <f t="array" ref="M120">INDEX(asset_mu,1,M$3)+INDEX(asset_rets_norm,$A120,M$3)</f>
        <v>4.9487316212737829E-3</v>
      </c>
      <c r="N120" s="16" cm="1">
        <f t="array" ref="N120">INDEX(asset_mu,1,N$3)+INDEX(asset_rets_norm,$A120,N$3)</f>
        <v>8.009472681623447E-3</v>
      </c>
      <c r="O120" s="16" cm="1">
        <f t="array" ref="O120">INDEX(asset_mu,1,O$3)+INDEX(asset_rets_norm,$A120,O$3)</f>
        <v>1.0100563745834223E-3</v>
      </c>
      <c r="P120" s="16" cm="1">
        <f t="array" ref="P120">INDEX(asset_mu,1,P$3)+INDEX(asset_rets_norm,$A120,P$3)</f>
        <v>1.8784688203317566E-3</v>
      </c>
      <c r="Q120" s="16" cm="1">
        <f t="array" ref="Q120">INDEX(asset_mu,1,Q$3)+INDEX(asset_rets_norm,$A120,Q$3)</f>
        <v>3.1987809117081769E-3</v>
      </c>
      <c r="R120" s="16" cm="1">
        <f t="array" ref="R120">INDEX(asset_mu,1,R$3)+INDEX(asset_rets_norm,$A120,R$3)</f>
        <v>4.6562448227628214E-2</v>
      </c>
      <c r="S120" s="16" cm="1">
        <f t="array" ref="S120">INDEX(asset_mu,1,S$3)+INDEX(asset_rets_norm,$A120,S$3)</f>
        <v>1.2916750142231481E-2</v>
      </c>
      <c r="T120" s="16" cm="1">
        <f t="array" ref="T120">INDEX(asset_mu,1,T$3)+INDEX(asset_rets_norm,$A120,T$3)</f>
        <v>3.9196724411001804E-2</v>
      </c>
      <c r="U120" s="16" cm="1">
        <f t="array" ref="U120">INDEX(asset_mu,1,U$3)+INDEX(asset_rets_norm,$A120,U$3)</f>
        <v>-1.8839494060430381E-2</v>
      </c>
      <c r="V120" s="16" cm="1">
        <f t="array" ref="V120">INDEX(asset_mu,1,V$3)+INDEX(asset_rets_norm,$A120,V$3)</f>
        <v>1.9848037062383233E-3</v>
      </c>
      <c r="W120" s="16" cm="1">
        <f t="array" ref="W120">INDEX(asset_mu,1,W$3)+INDEX(asset_rets_norm,$A120,W$3)</f>
        <v>1.2529231941196543E-3</v>
      </c>
      <c r="X120" s="16" cm="1">
        <f t="array" ref="X120">INDEX(asset_mu,1,X$3)+INDEX(asset_rets_norm,$A120,X$3)</f>
        <v>2.0411268438972644E-3</v>
      </c>
      <c r="Y120" s="16" cm="1">
        <f t="array" ref="Y120">INDEX(asset_mu,1,Y$3)+INDEX(asset_rets_norm,$A120,Y$3)</f>
        <v>9.8168555280453299E-4</v>
      </c>
      <c r="Z120" s="19">
        <v>115</v>
      </c>
      <c r="AA120" s="16" cm="1">
        <f t="array" ref="AA120">INDEX(fx_mu,1,AA$3)+INDEX(fx_rets_norm,$A120,AA$3)</f>
        <v>0</v>
      </c>
      <c r="AB120" s="16" cm="1">
        <f t="array" ref="AB120">INDEX(fx_mu,1,AB$3)+INDEX(fx_rets_norm,$A120,AB$3)</f>
        <v>2.5334913391000361E-2</v>
      </c>
      <c r="AC120" s="16" cm="1">
        <f t="array" ref="AC120">INDEX(fx_mu,1,AC$3)+INDEX(fx_rets_norm,$A120,AC$3)</f>
        <v>2.842915793301246E-3</v>
      </c>
      <c r="AD120" s="16" cm="1">
        <f t="array" ref="AD120">INDEX(fx_mu,1,AD$3)+INDEX(fx_rets_norm,$A120,AD$3)</f>
        <v>1.6505365836162342E-2</v>
      </c>
      <c r="AE120" s="19">
        <v>115</v>
      </c>
      <c r="AF120" s="18" cm="1">
        <f t="array" ref="AF120">(1+B120)*(1+INDEX(fx_rets,$AE120,INDEX(fx_ix,1,AF$3)))-1</f>
        <v>2.0647548290277928E-3</v>
      </c>
      <c r="AG120" s="18" cm="1">
        <f t="array" ref="AG120">(1+C120)*(1+INDEX(fx_rets,$AE120,INDEX(fx_ix,1,AG$3)))-1</f>
        <v>3.1918330023021912E-3</v>
      </c>
      <c r="AH120" s="18" cm="1">
        <f t="array" ref="AH120">(1+D120)*(1+INDEX(fx_rets,$AE120,INDEX(fx_ix,1,AH$3)))-1</f>
        <v>6.5485135646572434E-3</v>
      </c>
      <c r="AI120" s="18" cm="1">
        <f t="array" ref="AI120">(1+E120)*(1+INDEX(fx_rets,$AE120,INDEX(fx_ix,1,AI$3)))-1</f>
        <v>4.1300319106474248E-3</v>
      </c>
      <c r="AJ120" s="18" cm="1">
        <f t="array" ref="AJ120">(1+F120)*(1+INDEX(fx_rets,$AE120,INDEX(fx_ix,1,AJ$3)))-1</f>
        <v>8.5697645037647874E-3</v>
      </c>
      <c r="AK120" s="18" cm="1">
        <f t="array" ref="AK120">(1+G120)*(1+INDEX(fx_rets,$AE120,INDEX(fx_ix,1,AK$3)))-1</f>
        <v>2.6895958648517349E-2</v>
      </c>
      <c r="AL120" s="18" cm="1">
        <f t="array" ref="AL120">(1+H120)*(1+INDEX(fx_rets,$AE120,INDEX(fx_ix,1,AL$3)))-1</f>
        <v>2.7668723882915636E-2</v>
      </c>
      <c r="AM120" s="18" cm="1">
        <f t="array" ref="AM120">(1+I120)*(1+INDEX(fx_rets,$AE120,INDEX(fx_ix,1,AM$3)))-1</f>
        <v>2.6456247383623843E-2</v>
      </c>
      <c r="AN120" s="18" cm="1">
        <f t="array" ref="AN120">(1+J120)*(1+INDEX(fx_rets,$AE120,INDEX(fx_ix,1,AN$3)))-1</f>
        <v>4.6131798553850079E-3</v>
      </c>
      <c r="AO120" s="18" cm="1">
        <f t="array" ref="AO120">(1+K120)*(1+INDEX(fx_rets,$AE120,INDEX(fx_ix,1,AO$3)))-1</f>
        <v>7.4127238293255626E-3</v>
      </c>
      <c r="AP120" s="18" cm="1">
        <f t="array" ref="AP120">(1+L120)*(1+INDEX(fx_rets,$AE120,INDEX(fx_ix,1,AP$3)))-1</f>
        <v>9.0577637132582822E-3</v>
      </c>
      <c r="AQ120" s="18" cm="1">
        <f t="array" ref="AQ120">(1+M120)*(1+INDEX(fx_rets,$AE120,INDEX(fx_ix,1,AQ$3)))-1</f>
        <v>7.8057162418578852E-3</v>
      </c>
      <c r="AR120" s="18" cm="1">
        <f t="array" ref="AR120">(1+N120)*(1+INDEX(fx_rets,$AE120,INDEX(fx_ix,1,AR$3)))-1</f>
        <v>1.0875158731307399E-2</v>
      </c>
      <c r="AS120" s="18" cm="1">
        <f t="array" ref="AS120">(1+O120)*(1+INDEX(fx_rets,$AE120,INDEX(fx_ix,1,AS$3)))-1</f>
        <v>1.7532093560723272E-2</v>
      </c>
      <c r="AT120" s="18" cm="1">
        <f t="array" ref="AT120">(1+P120)*(1+INDEX(fx_rets,$AE120,INDEX(fx_ix,1,AT$3)))-1</f>
        <v>1.8414839471585287E-2</v>
      </c>
      <c r="AU120" s="18" cm="1">
        <f t="array" ref="AU120">(1+Q120)*(1+INDEX(fx_rets,$AE120,INDEX(fx_ix,1,AU$3)))-1</f>
        <v>1.9756943797047954E-2</v>
      </c>
      <c r="AV120" s="18" cm="1">
        <f t="array" ref="AV120">(1+R120)*(1+INDEX(fx_rets,$AE120,INDEX(fx_ix,1,AV$3)))-1</f>
        <v>4.6562448227628117E-2</v>
      </c>
      <c r="AW120" s="18" cm="1">
        <f t="array" ref="AW120">(1+S120)*(1+INDEX(fx_rets,$AE120,INDEX(fx_ix,1,AW$3)))-1</f>
        <v>3.8578908279378599E-2</v>
      </c>
      <c r="AX120" s="18" cm="1">
        <f t="array" ref="AX120">(1+T120)*(1+INDEX(fx_rets,$AE120,INDEX(fx_ix,1,AX$3)))-1</f>
        <v>4.2151073191176724E-2</v>
      </c>
      <c r="AY120" s="18" cm="1">
        <f t="array" ref="AY120">(1+U120)*(1+INDEX(fx_rets,$AE120,INDEX(fx_ix,1,AY$3)))-1</f>
        <v>-2.6450809659037677E-3</v>
      </c>
      <c r="AZ120" s="18" cm="1">
        <f t="array" ref="AZ120">(1+V120)*(1+INDEX(fx_rets,$AE120,INDEX(fx_ix,1,AZ$3)))-1</f>
        <v>1.984803706238214E-3</v>
      </c>
      <c r="BA120" s="18" cm="1">
        <f t="array" ref="BA120">(1+W120)*(1+INDEX(fx_rets,$AE120,INDEX(fx_ix,1,BA$3)))-1</f>
        <v>2.6619579285728667E-2</v>
      </c>
      <c r="BB120" s="18" cm="1">
        <f t="array" ref="BB120">(1+X120)*(1+INDEX(fx_rets,$AE120,INDEX(fx_ix,1,BB$3)))-1</f>
        <v>4.8898453889392179E-3</v>
      </c>
      <c r="BC120" s="18" cm="1">
        <f t="array" ref="BC120">(1+Y120)*(1+INDEX(fx_rets,$AE120,INDEX(fx_ix,1,BC$3)))-1</f>
        <v>1.7503254468151708E-2</v>
      </c>
      <c r="BD120" s="19">
        <v>115</v>
      </c>
      <c r="BE120" s="16">
        <f t="shared" si="32"/>
        <v>0</v>
      </c>
      <c r="BF120" s="19">
        <v>115</v>
      </c>
      <c r="BG120" s="18">
        <f t="shared" si="33"/>
        <v>2.0647548290277928E-3</v>
      </c>
      <c r="BH120" s="18">
        <f t="shared" si="34"/>
        <v>3.1918330023021912E-3</v>
      </c>
      <c r="BI120" s="18">
        <f t="shared" si="35"/>
        <v>6.5485135646572434E-3</v>
      </c>
      <c r="BJ120" s="18">
        <f t="shared" si="36"/>
        <v>4.1300319106474248E-3</v>
      </c>
      <c r="BK120" s="18">
        <f t="shared" si="37"/>
        <v>8.5697645037647874E-3</v>
      </c>
      <c r="BL120" s="18">
        <f t="shared" si="38"/>
        <v>2.6895958648517349E-2</v>
      </c>
      <c r="BM120" s="18">
        <f t="shared" si="39"/>
        <v>2.7668723882915636E-2</v>
      </c>
      <c r="BN120" s="18">
        <f t="shared" si="40"/>
        <v>2.6456247383623843E-2</v>
      </c>
      <c r="BO120" s="18">
        <f t="shared" si="41"/>
        <v>4.6131798553850079E-3</v>
      </c>
      <c r="BP120" s="18">
        <f t="shared" si="42"/>
        <v>7.4127238293255626E-3</v>
      </c>
      <c r="BQ120" s="18">
        <f t="shared" si="43"/>
        <v>9.0577637132582822E-3</v>
      </c>
      <c r="BR120" s="18">
        <f t="shared" si="44"/>
        <v>7.8057162418578852E-3</v>
      </c>
      <c r="BS120" s="18">
        <f t="shared" si="45"/>
        <v>1.0875158731307399E-2</v>
      </c>
      <c r="BT120" s="18">
        <f t="shared" si="46"/>
        <v>1.7532093560723272E-2</v>
      </c>
      <c r="BU120" s="18">
        <f t="shared" si="47"/>
        <v>1.8414839471585287E-2</v>
      </c>
      <c r="BV120" s="18">
        <f t="shared" si="48"/>
        <v>1.9756943797047954E-2</v>
      </c>
      <c r="BW120" s="18">
        <f t="shared" si="49"/>
        <v>4.6562448227628117E-2</v>
      </c>
      <c r="BX120" s="18">
        <f t="shared" si="50"/>
        <v>3.8578908279378599E-2</v>
      </c>
      <c r="BY120" s="18">
        <f t="shared" si="51"/>
        <v>4.2151073191176724E-2</v>
      </c>
      <c r="BZ120" s="18">
        <f t="shared" si="52"/>
        <v>-2.6450809659037677E-3</v>
      </c>
      <c r="CA120" s="18">
        <f t="shared" si="53"/>
        <v>1.984803706238214E-3</v>
      </c>
      <c r="CB120" s="18">
        <f t="shared" si="54"/>
        <v>2.6619579285728667E-2</v>
      </c>
      <c r="CC120" s="18">
        <f t="shared" si="55"/>
        <v>4.8898453889392179E-3</v>
      </c>
      <c r="CD120" s="18">
        <f t="shared" si="56"/>
        <v>1.7503254468151708E-2</v>
      </c>
      <c r="CE120" s="19">
        <v>115</v>
      </c>
      <c r="CF120" s="18">
        <f t="shared" si="61"/>
        <v>3.1918330023021912E-3</v>
      </c>
      <c r="CG120" s="18">
        <f t="shared" si="61"/>
        <v>3.1918330023021912E-3</v>
      </c>
      <c r="CH120" s="18">
        <f t="shared" si="61"/>
        <v>3.1918330023021912E-3</v>
      </c>
      <c r="CI120" s="18">
        <f t="shared" si="61"/>
        <v>0</v>
      </c>
      <c r="CJ120" s="18">
        <f t="shared" si="61"/>
        <v>0</v>
      </c>
      <c r="CK120" s="24">
        <f t="shared" si="61"/>
        <v>3.1918330023021912E-3</v>
      </c>
      <c r="CL120" s="24">
        <f t="shared" si="61"/>
        <v>0</v>
      </c>
    </row>
    <row r="121" spans="1:90" x14ac:dyDescent="0.2">
      <c r="A121" s="19">
        <v>116</v>
      </c>
      <c r="B121" s="16" cm="1">
        <f t="array" ref="B121">INDEX(asset_mu,1,B$3)+INDEX(asset_rets_norm,$A121,B$3)</f>
        <v>2.1514988105734321E-3</v>
      </c>
      <c r="C121" s="16" cm="1">
        <f t="array" ref="C121">INDEX(asset_mu,1,C$3)+INDEX(asset_rets_norm,$A121,C$3)</f>
        <v>3.4973535765347964E-3</v>
      </c>
      <c r="D121" s="16" cm="1">
        <f t="array" ref="D121">INDEX(asset_mu,1,D$3)+INDEX(asset_rets_norm,$A121,D$3)</f>
        <v>6.1949817700774051E-3</v>
      </c>
      <c r="E121" s="16" cm="1">
        <f t="array" ref="E121">INDEX(asset_mu,1,E$3)+INDEX(asset_rets_norm,$A121,E$3)</f>
        <v>4.1890985982189835E-3</v>
      </c>
      <c r="F121" s="16" cm="1">
        <f t="array" ref="F121">INDEX(asset_mu,1,F$3)+INDEX(asset_rets_norm,$A121,F$3)</f>
        <v>7.2856605285968757E-3</v>
      </c>
      <c r="G121" s="16" cm="1">
        <f t="array" ref="G121">INDEX(asset_mu,1,G$3)+INDEX(asset_rets_norm,$A121,G$3)</f>
        <v>1.5222682447503496E-3</v>
      </c>
      <c r="H121" s="16" cm="1">
        <f t="array" ref="H121">INDEX(asset_mu,1,H$3)+INDEX(asset_rets_norm,$A121,H$3)</f>
        <v>2.1835079258332372E-3</v>
      </c>
      <c r="I121" s="16" cm="1">
        <f t="array" ref="I121">INDEX(asset_mu,1,I$3)+INDEX(asset_rets_norm,$A121,I$3)</f>
        <v>2.4850996692221011E-3</v>
      </c>
      <c r="J121" s="16" cm="1">
        <f t="array" ref="J121">INDEX(asset_mu,1,J$3)+INDEX(asset_rets_norm,$A121,J$3)</f>
        <v>2.731556221238439E-3</v>
      </c>
      <c r="K121" s="16" cm="1">
        <f t="array" ref="K121">INDEX(asset_mu,1,K$3)+INDEX(asset_rets_norm,$A121,K$3)</f>
        <v>5.1280066033702323E-3</v>
      </c>
      <c r="L121" s="16" cm="1">
        <f t="array" ref="L121">INDEX(asset_mu,1,L$3)+INDEX(asset_rets_norm,$A121,L$3)</f>
        <v>8.3546761112588287E-3</v>
      </c>
      <c r="M121" s="16" cm="1">
        <f t="array" ref="M121">INDEX(asset_mu,1,M$3)+INDEX(asset_rets_norm,$A121,M$3)</f>
        <v>4.615576500904872E-3</v>
      </c>
      <c r="N121" s="16" cm="1">
        <f t="array" ref="N121">INDEX(asset_mu,1,N$3)+INDEX(asset_rets_norm,$A121,N$3)</f>
        <v>7.2539206915854856E-3</v>
      </c>
      <c r="O121" s="16" cm="1">
        <f t="array" ref="O121">INDEX(asset_mu,1,O$3)+INDEX(asset_rets_norm,$A121,O$3)</f>
        <v>1.0197720804377074E-3</v>
      </c>
      <c r="P121" s="16" cm="1">
        <f t="array" ref="P121">INDEX(asset_mu,1,P$3)+INDEX(asset_rets_norm,$A121,P$3)</f>
        <v>1.9249742427982928E-3</v>
      </c>
      <c r="Q121" s="16" cm="1">
        <f t="array" ref="Q121">INDEX(asset_mu,1,Q$3)+INDEX(asset_rets_norm,$A121,Q$3)</f>
        <v>2.8576025284867248E-3</v>
      </c>
      <c r="R121" s="16" cm="1">
        <f t="array" ref="R121">INDEX(asset_mu,1,R$3)+INDEX(asset_rets_norm,$A121,R$3)</f>
        <v>1.010877392736316E-5</v>
      </c>
      <c r="S121" s="16" cm="1">
        <f t="array" ref="S121">INDEX(asset_mu,1,S$3)+INDEX(asset_rets_norm,$A121,S$3)</f>
        <v>1.5030904441092452E-2</v>
      </c>
      <c r="T121" s="16" cm="1">
        <f t="array" ref="T121">INDEX(asset_mu,1,T$3)+INDEX(asset_rets_norm,$A121,T$3)</f>
        <v>8.6140591314382564E-3</v>
      </c>
      <c r="U121" s="16" cm="1">
        <f t="array" ref="U121">INDEX(asset_mu,1,U$3)+INDEX(asset_rets_norm,$A121,U$3)</f>
        <v>-4.643467285805657E-3</v>
      </c>
      <c r="V121" s="16" cm="1">
        <f t="array" ref="V121">INDEX(asset_mu,1,V$3)+INDEX(asset_rets_norm,$A121,V$3)</f>
        <v>1.9875120395716566E-3</v>
      </c>
      <c r="W121" s="16" cm="1">
        <f t="array" ref="W121">INDEX(asset_mu,1,W$3)+INDEX(asset_rets_norm,$A121,W$3)</f>
        <v>1.2937565274529878E-3</v>
      </c>
      <c r="X121" s="16" cm="1">
        <f t="array" ref="X121">INDEX(asset_mu,1,X$3)+INDEX(asset_rets_norm,$A121,X$3)</f>
        <v>2.0889601772305973E-3</v>
      </c>
      <c r="Y121" s="16" cm="1">
        <f t="array" ref="Y121">INDEX(asset_mu,1,Y$3)+INDEX(asset_rets_norm,$A121,Y$3)</f>
        <v>1.0546855528045331E-3</v>
      </c>
      <c r="Z121" s="19">
        <v>116</v>
      </c>
      <c r="AA121" s="16" cm="1">
        <f t="array" ref="AA121">INDEX(fx_mu,1,AA$3)+INDEX(fx_rets_norm,$A121,AA$3)</f>
        <v>0</v>
      </c>
      <c r="AB121" s="16" cm="1">
        <f t="array" ref="AB121">INDEX(fx_mu,1,AB$3)+INDEX(fx_rets_norm,$A121,AB$3)</f>
        <v>1.793476161863761E-2</v>
      </c>
      <c r="AC121" s="16" cm="1">
        <f t="array" ref="AC121">INDEX(fx_mu,1,AC$3)+INDEX(fx_rets_norm,$A121,AC$3)</f>
        <v>2.9484285997538204E-2</v>
      </c>
      <c r="AD121" s="16" cm="1">
        <f t="array" ref="AD121">INDEX(fx_mu,1,AD$3)+INDEX(fx_rets_norm,$A121,AD$3)</f>
        <v>1.1423182411075391E-3</v>
      </c>
      <c r="AE121" s="19">
        <v>116</v>
      </c>
      <c r="AF121" s="18" cm="1">
        <f t="array" ref="AF121">(1+B121)*(1+INDEX(fx_rets,$AE121,INDEX(fx_ix,1,AF$3)))-1</f>
        <v>2.1514988105735267E-3</v>
      </c>
      <c r="AG121" s="18" cm="1">
        <f t="array" ref="AG121">(1+C121)*(1+INDEX(fx_rets,$AE121,INDEX(fx_ix,1,AG$3)))-1</f>
        <v>3.4973535765348007E-3</v>
      </c>
      <c r="AH121" s="18" cm="1">
        <f t="array" ref="AH121">(1+D121)*(1+INDEX(fx_rets,$AE121,INDEX(fx_ix,1,AH$3)))-1</f>
        <v>6.1949817700774901E-3</v>
      </c>
      <c r="AI121" s="18" cm="1">
        <f t="array" ref="AI121">(1+E121)*(1+INDEX(fx_rets,$AE121,INDEX(fx_ix,1,AI$3)))-1</f>
        <v>4.1890985982189211E-3</v>
      </c>
      <c r="AJ121" s="18" cm="1">
        <f t="array" ref="AJ121">(1+F121)*(1+INDEX(fx_rets,$AE121,INDEX(fx_ix,1,AJ$3)))-1</f>
        <v>7.2856605285969156E-3</v>
      </c>
      <c r="AK121" s="18" cm="1">
        <f t="array" ref="AK121">(1+G121)*(1+INDEX(fx_rets,$AE121,INDEX(fx_ix,1,AK$3)))-1</f>
        <v>1.9484331381477205E-2</v>
      </c>
      <c r="AL121" s="18" cm="1">
        <f t="array" ref="AL121">(1+H121)*(1+INDEX(fx_rets,$AE121,INDEX(fx_ix,1,AL$3)))-1</f>
        <v>2.0157430238612939E-2</v>
      </c>
      <c r="AM121" s="18" cm="1">
        <f t="array" ref="AM121">(1+I121)*(1+INDEX(fx_rets,$AE121,INDEX(fx_ix,1,AM$3)))-1</f>
        <v>2.0464430958025748E-2</v>
      </c>
      <c r="AN121" s="18" cm="1">
        <f t="array" ref="AN121">(1+J121)*(1+INDEX(fx_rets,$AE121,INDEX(fx_ix,1,AN$3)))-1</f>
        <v>3.2296380203622022E-2</v>
      </c>
      <c r="AO121" s="18" cm="1">
        <f t="array" ref="AO121">(1+K121)*(1+INDEX(fx_rets,$AE121,INDEX(fx_ix,1,AO$3)))-1</f>
        <v>3.4763488214199612E-2</v>
      </c>
      <c r="AP121" s="18" cm="1">
        <f t="array" ref="AP121">(1+L121)*(1+INDEX(fx_rets,$AE121,INDEX(fx_ix,1,AP$3)))-1</f>
        <v>3.8085293768677975E-2</v>
      </c>
      <c r="AQ121" s="18" cm="1">
        <f t="array" ref="AQ121">(1+M121)*(1+INDEX(fx_rets,$AE121,INDEX(fx_ix,1,AQ$3)))-1</f>
        <v>3.423594947603914E-2</v>
      </c>
      <c r="AR121" s="18" cm="1">
        <f t="array" ref="AR121">(1+N121)*(1+INDEX(fx_rets,$AE121,INDEX(fx_ix,1,AR$3)))-1</f>
        <v>3.6952083361397881E-2</v>
      </c>
      <c r="AS121" s="18" cm="1">
        <f t="array" ref="AS121">(1+O121)*(1+INDEX(fx_rets,$AE121,INDEX(fx_ix,1,AS$3)))-1</f>
        <v>2.1632552257944138E-3</v>
      </c>
      <c r="AT121" s="18" cm="1">
        <f t="array" ref="AT121">(1+P121)*(1+INDEX(fx_rets,$AE121,INDEX(fx_ix,1,AT$3)))-1</f>
        <v>3.0694914170970033E-3</v>
      </c>
      <c r="AU121" s="18" cm="1">
        <f t="array" ref="AU121">(1+Q121)*(1+INDEX(fx_rets,$AE121,INDEX(fx_ix,1,AU$3)))-1</f>
        <v>4.0031850610884323E-3</v>
      </c>
      <c r="AV121" s="18" cm="1">
        <f t="array" ref="AV121">(1+R121)*(1+INDEX(fx_rets,$AE121,INDEX(fx_ix,1,AV$3)))-1</f>
        <v>1.0108773927264281E-5</v>
      </c>
      <c r="AW121" s="18" cm="1">
        <f t="array" ref="AW121">(1+S121)*(1+INDEX(fx_rets,$AE121,INDEX(fx_ix,1,AW$3)))-1</f>
        <v>3.3235241747793687E-2</v>
      </c>
      <c r="AX121" s="18" cm="1">
        <f t="array" ref="AX121">(1+T121)*(1+INDEX(fx_rets,$AE121,INDEX(fx_ix,1,AX$3)))-1</f>
        <v>3.835232451200743E-2</v>
      </c>
      <c r="AY121" s="18" cm="1">
        <f t="array" ref="AY121">(1+U121)*(1+INDEX(fx_rets,$AE121,INDEX(fx_ix,1,AY$3)))-1</f>
        <v>-3.5064533620807747E-3</v>
      </c>
      <c r="AZ121" s="18" cm="1">
        <f t="array" ref="AZ121">(1+V121)*(1+INDEX(fx_rets,$AE121,INDEX(fx_ix,1,AZ$3)))-1</f>
        <v>1.9875120395715928E-3</v>
      </c>
      <c r="BA121" s="18" cm="1">
        <f t="array" ref="BA121">(1+W121)*(1+INDEX(fx_rets,$AE121,INDEX(fx_ix,1,BA$3)))-1</f>
        <v>1.9251721361002838E-2</v>
      </c>
      <c r="BB121" s="18" cm="1">
        <f t="array" ref="BB121">(1+X121)*(1+INDEX(fx_rets,$AE121,INDEX(fx_ix,1,BB$3)))-1</f>
        <v>3.1634837674071825E-2</v>
      </c>
      <c r="BC121" s="18" cm="1">
        <f t="array" ref="BC121">(1+Y121)*(1+INDEX(fx_rets,$AE121,INDEX(fx_ix,1,BC$3)))-1</f>
        <v>2.1982085804577167E-3</v>
      </c>
      <c r="BD121" s="19">
        <v>116</v>
      </c>
      <c r="BE121" s="16">
        <f t="shared" si="32"/>
        <v>0</v>
      </c>
      <c r="BF121" s="19">
        <v>116</v>
      </c>
      <c r="BG121" s="18">
        <f t="shared" si="33"/>
        <v>2.1514988105735267E-3</v>
      </c>
      <c r="BH121" s="18">
        <f t="shared" si="34"/>
        <v>3.4973535765348007E-3</v>
      </c>
      <c r="BI121" s="18">
        <f t="shared" si="35"/>
        <v>6.1949817700774901E-3</v>
      </c>
      <c r="BJ121" s="18">
        <f t="shared" si="36"/>
        <v>4.1890985982189211E-3</v>
      </c>
      <c r="BK121" s="18">
        <f t="shared" si="37"/>
        <v>7.2856605285969156E-3</v>
      </c>
      <c r="BL121" s="18">
        <f t="shared" si="38"/>
        <v>1.9484331381477205E-2</v>
      </c>
      <c r="BM121" s="18">
        <f t="shared" si="39"/>
        <v>2.0157430238612939E-2</v>
      </c>
      <c r="BN121" s="18">
        <f t="shared" si="40"/>
        <v>2.0464430958025748E-2</v>
      </c>
      <c r="BO121" s="18">
        <f t="shared" si="41"/>
        <v>3.2296380203622022E-2</v>
      </c>
      <c r="BP121" s="18">
        <f t="shared" si="42"/>
        <v>3.4763488214199612E-2</v>
      </c>
      <c r="BQ121" s="18">
        <f t="shared" si="43"/>
        <v>3.8085293768677975E-2</v>
      </c>
      <c r="BR121" s="18">
        <f t="shared" si="44"/>
        <v>3.423594947603914E-2</v>
      </c>
      <c r="BS121" s="18">
        <f t="shared" si="45"/>
        <v>3.6952083361397881E-2</v>
      </c>
      <c r="BT121" s="18">
        <f t="shared" si="46"/>
        <v>2.1632552257944138E-3</v>
      </c>
      <c r="BU121" s="18">
        <f t="shared" si="47"/>
        <v>3.0694914170970033E-3</v>
      </c>
      <c r="BV121" s="18">
        <f t="shared" si="48"/>
        <v>4.0031850610884323E-3</v>
      </c>
      <c r="BW121" s="18">
        <f t="shared" si="49"/>
        <v>1.0108773927264281E-5</v>
      </c>
      <c r="BX121" s="18">
        <f t="shared" si="50"/>
        <v>3.3235241747793687E-2</v>
      </c>
      <c r="BY121" s="18">
        <f t="shared" si="51"/>
        <v>3.835232451200743E-2</v>
      </c>
      <c r="BZ121" s="18">
        <f t="shared" si="52"/>
        <v>-3.5064533620807747E-3</v>
      </c>
      <c r="CA121" s="18">
        <f t="shared" si="53"/>
        <v>1.9875120395715928E-3</v>
      </c>
      <c r="CB121" s="18">
        <f t="shared" si="54"/>
        <v>1.9251721361002838E-2</v>
      </c>
      <c r="CC121" s="18">
        <f t="shared" si="55"/>
        <v>3.1634837674071825E-2</v>
      </c>
      <c r="CD121" s="18">
        <f t="shared" si="56"/>
        <v>2.1982085804577167E-3</v>
      </c>
      <c r="CE121" s="19">
        <v>116</v>
      </c>
      <c r="CF121" s="18">
        <f t="shared" si="61"/>
        <v>3.4973535765348007E-3</v>
      </c>
      <c r="CG121" s="18">
        <f t="shared" si="61"/>
        <v>3.4973535765348007E-3</v>
      </c>
      <c r="CH121" s="18">
        <f t="shared" si="61"/>
        <v>3.4973535765348007E-3</v>
      </c>
      <c r="CI121" s="18">
        <f t="shared" si="61"/>
        <v>0</v>
      </c>
      <c r="CJ121" s="18">
        <f t="shared" si="61"/>
        <v>0</v>
      </c>
      <c r="CK121" s="24">
        <f t="shared" si="61"/>
        <v>3.4973535765348007E-3</v>
      </c>
      <c r="CL121" s="24">
        <f t="shared" si="61"/>
        <v>0</v>
      </c>
    </row>
    <row r="122" spans="1:90" x14ac:dyDescent="0.2">
      <c r="A122" s="19">
        <v>117</v>
      </c>
      <c r="B122" s="16" cm="1">
        <f t="array" ref="B122">INDEX(asset_mu,1,B$3)+INDEX(asset_rets_norm,$A122,B$3)</f>
        <v>1.968880844432269E-3</v>
      </c>
      <c r="C122" s="16" cm="1">
        <f t="array" ref="C122">INDEX(asset_mu,1,C$3)+INDEX(asset_rets_norm,$A122,C$3)</f>
        <v>1.1965109816053322E-3</v>
      </c>
      <c r="D122" s="16" cm="1">
        <f t="array" ref="D122">INDEX(asset_mu,1,D$3)+INDEX(asset_rets_norm,$A122,D$3)</f>
        <v>-2.6228518912094385E-4</v>
      </c>
      <c r="E122" s="16" cm="1">
        <f t="array" ref="E122">INDEX(asset_mu,1,E$3)+INDEX(asset_rets_norm,$A122,E$3)</f>
        <v>1.2580250282988106E-3</v>
      </c>
      <c r="F122" s="16" cm="1">
        <f t="array" ref="F122">INDEX(asset_mu,1,F$3)+INDEX(asset_rets_norm,$A122,F$3)</f>
        <v>1.3883445941397948E-3</v>
      </c>
      <c r="G122" s="16" cm="1">
        <f t="array" ref="G122">INDEX(asset_mu,1,G$3)+INDEX(asset_rets_norm,$A122,G$3)</f>
        <v>1.4716867596673818E-3</v>
      </c>
      <c r="H122" s="16" cm="1">
        <f t="array" ref="H122">INDEX(asset_mu,1,H$3)+INDEX(asset_rets_norm,$A122,H$3)</f>
        <v>2.4820801498041316E-3</v>
      </c>
      <c r="I122" s="16" cm="1">
        <f t="array" ref="I122">INDEX(asset_mu,1,I$3)+INDEX(asset_rets_norm,$A122,I$3)</f>
        <v>3.5411298965026144E-3</v>
      </c>
      <c r="J122" s="16" cm="1">
        <f t="array" ref="J122">INDEX(asset_mu,1,J$3)+INDEX(asset_rets_norm,$A122,J$3)</f>
        <v>2.2027108705953134E-3</v>
      </c>
      <c r="K122" s="16" cm="1">
        <f t="array" ref="K122">INDEX(asset_mu,1,K$3)+INDEX(asset_rets_norm,$A122,K$3)</f>
        <v>4.27138831046761E-3</v>
      </c>
      <c r="L122" s="16" cm="1">
        <f t="array" ref="L122">INDEX(asset_mu,1,L$3)+INDEX(asset_rets_norm,$A122,L$3)</f>
        <v>5.7549941109768955E-3</v>
      </c>
      <c r="M122" s="16" cm="1">
        <f t="array" ref="M122">INDEX(asset_mu,1,M$3)+INDEX(asset_rets_norm,$A122,M$3)</f>
        <v>4.5125146168827788E-3</v>
      </c>
      <c r="N122" s="16" cm="1">
        <f t="array" ref="N122">INDEX(asset_mu,1,N$3)+INDEX(asset_rets_norm,$A122,N$3)</f>
        <v>7.0753297358613406E-3</v>
      </c>
      <c r="O122" s="16" cm="1">
        <f t="array" ref="O122">INDEX(asset_mu,1,O$3)+INDEX(asset_rets_norm,$A122,O$3)</f>
        <v>1.0197626177660612E-3</v>
      </c>
      <c r="P122" s="16" cm="1">
        <f t="array" ref="P122">INDEX(asset_mu,1,P$3)+INDEX(asset_rets_norm,$A122,P$3)</f>
        <v>1.6871085967983689E-3</v>
      </c>
      <c r="Q122" s="16" cm="1">
        <f t="array" ref="Q122">INDEX(asset_mu,1,Q$3)+INDEX(asset_rets_norm,$A122,Q$3)</f>
        <v>3.0708252416906225E-3</v>
      </c>
      <c r="R122" s="16" cm="1">
        <f t="array" ref="R122">INDEX(asset_mu,1,R$3)+INDEX(asset_rets_norm,$A122,R$3)</f>
        <v>1.6481889631338217E-2</v>
      </c>
      <c r="S122" s="16" cm="1">
        <f t="array" ref="S122">INDEX(asset_mu,1,S$3)+INDEX(asset_rets_norm,$A122,S$3)</f>
        <v>4.8974151871504779E-3</v>
      </c>
      <c r="T122" s="16" cm="1">
        <f t="array" ref="T122">INDEX(asset_mu,1,T$3)+INDEX(asset_rets_norm,$A122,T$3)</f>
        <v>3.1545522033843984E-3</v>
      </c>
      <c r="U122" s="16" cm="1">
        <f t="array" ref="U122">INDEX(asset_mu,1,U$3)+INDEX(asset_rets_norm,$A122,U$3)</f>
        <v>-8.6655678101709033E-3</v>
      </c>
      <c r="V122" s="16" cm="1">
        <f t="array" ref="V122">INDEX(asset_mu,1,V$3)+INDEX(asset_rets_norm,$A122,V$3)</f>
        <v>1.98662037290499E-3</v>
      </c>
      <c r="W122" s="16" cm="1">
        <f t="array" ref="W122">INDEX(asset_mu,1,W$3)+INDEX(asset_rets_norm,$A122,W$3)</f>
        <v>1.3000065274529878E-3</v>
      </c>
      <c r="X122" s="16" cm="1">
        <f t="array" ref="X122">INDEX(asset_mu,1,X$3)+INDEX(asset_rets_norm,$A122,X$3)</f>
        <v>2.1016268438972642E-3</v>
      </c>
      <c r="Y122" s="16" cm="1">
        <f t="array" ref="Y122">INDEX(asset_mu,1,Y$3)+INDEX(asset_rets_norm,$A122,Y$3)</f>
        <v>1.037435552804533E-3</v>
      </c>
      <c r="Z122" s="19">
        <v>117</v>
      </c>
      <c r="AA122" s="16" cm="1">
        <f t="array" ref="AA122">INDEX(fx_mu,1,AA$3)+INDEX(fx_rets_norm,$A122,AA$3)</f>
        <v>0</v>
      </c>
      <c r="AB122" s="16" cm="1">
        <f t="array" ref="AB122">INDEX(fx_mu,1,AB$3)+INDEX(fx_rets_norm,$A122,AB$3)</f>
        <v>-2.9539273736195578E-2</v>
      </c>
      <c r="AC122" s="16" cm="1">
        <f t="array" ref="AC122">INDEX(fx_mu,1,AC$3)+INDEX(fx_rets_norm,$A122,AC$3)</f>
        <v>-2.6065356097645556E-2</v>
      </c>
      <c r="AD122" s="16" cm="1">
        <f t="array" ref="AD122">INDEX(fx_mu,1,AD$3)+INDEX(fx_rets_norm,$A122,AD$3)</f>
        <v>-1.0163866184124251E-2</v>
      </c>
      <c r="AE122" s="19">
        <v>117</v>
      </c>
      <c r="AF122" s="18" cm="1">
        <f t="array" ref="AF122">(1+B122)*(1+INDEX(fx_rets,$AE122,INDEX(fx_ix,1,AF$3)))-1</f>
        <v>1.9688808444322525E-3</v>
      </c>
      <c r="AG122" s="18" cm="1">
        <f t="array" ref="AG122">(1+C122)*(1+INDEX(fx_rets,$AE122,INDEX(fx_ix,1,AG$3)))-1</f>
        <v>1.1965109816052255E-3</v>
      </c>
      <c r="AH122" s="18" cm="1">
        <f t="array" ref="AH122">(1+D122)*(1+INDEX(fx_rets,$AE122,INDEX(fx_ix,1,AH$3)))-1</f>
        <v>-2.6228518912096987E-4</v>
      </c>
      <c r="AI122" s="18" cm="1">
        <f t="array" ref="AI122">(1+E122)*(1+INDEX(fx_rets,$AE122,INDEX(fx_ix,1,AI$3)))-1</f>
        <v>1.2580250282987482E-3</v>
      </c>
      <c r="AJ122" s="18" cm="1">
        <f t="array" ref="AJ122">(1+F122)*(1+INDEX(fx_rets,$AE122,INDEX(fx_ix,1,AJ$3)))-1</f>
        <v>1.3883445941398342E-3</v>
      </c>
      <c r="AK122" s="18" cm="1">
        <f t="array" ref="AK122">(1+G122)*(1+INDEX(fx_rets,$AE122,INDEX(fx_ix,1,AK$3)))-1</f>
        <v>-2.8111059534575933E-2</v>
      </c>
      <c r="AL122" s="18" cm="1">
        <f t="array" ref="AL122">(1+H122)*(1+INDEX(fx_rets,$AE122,INDEX(fx_ix,1,AL$3)))-1</f>
        <v>-2.7130512431371656E-2</v>
      </c>
      <c r="AM122" s="18" cm="1">
        <f t="array" ref="AM122">(1+I122)*(1+INDEX(fx_rets,$AE122,INDEX(fx_ix,1,AM$3)))-1</f>
        <v>-2.6102746245041164E-2</v>
      </c>
      <c r="AN122" s="18" cm="1">
        <f t="array" ref="AN122">(1+J122)*(1+INDEX(fx_rets,$AE122,INDEX(fx_ix,1,AN$3)))-1</f>
        <v>-2.3920059670272553E-2</v>
      </c>
      <c r="AO122" s="18" cm="1">
        <f t="array" ref="AO122">(1+K122)*(1+INDEX(fx_rets,$AE122,INDEX(fx_ix,1,AO$3)))-1</f>
        <v>-2.190530304452154E-2</v>
      </c>
      <c r="AP122" s="18" cm="1">
        <f t="array" ref="AP122">(1+L122)*(1+INDEX(fx_rets,$AE122,INDEX(fx_ix,1,AP$3)))-1</f>
        <v>-2.0460367957511161E-2</v>
      </c>
      <c r="AQ122" s="18" cm="1">
        <f t="array" ref="AQ122">(1+M122)*(1+INDEX(fx_rets,$AE122,INDEX(fx_ix,1,AQ$3)))-1</f>
        <v>-2.1670461781147732E-2</v>
      </c>
      <c r="AR122" s="18" cm="1">
        <f t="array" ref="AR122">(1+N122)*(1+INDEX(fx_rets,$AE122,INDEX(fx_ix,1,AR$3)))-1</f>
        <v>-1.9174447350857604E-2</v>
      </c>
      <c r="AS122" s="18" cm="1">
        <f t="array" ref="AS122">(1+O122)*(1+INDEX(fx_rets,$AE122,INDEX(fx_ix,1,AS$3)))-1</f>
        <v>-9.1544682971446134E-3</v>
      </c>
      <c r="AT122" s="18" cm="1">
        <f t="array" ref="AT122">(1+P122)*(1+INDEX(fx_rets,$AE122,INDEX(fx_ix,1,AT$3)))-1</f>
        <v>-8.4939051333416948E-3</v>
      </c>
      <c r="AU122" s="18" cm="1">
        <f t="array" ref="AU122">(1+Q122)*(1+INDEX(fx_rets,$AE122,INDEX(fx_ix,1,AU$3)))-1</f>
        <v>-7.124252399264952E-3</v>
      </c>
      <c r="AV122" s="18" cm="1">
        <f t="array" ref="AV122">(1+R122)*(1+INDEX(fx_rets,$AE122,INDEX(fx_ix,1,AV$3)))-1</f>
        <v>1.648188963133812E-2</v>
      </c>
      <c r="AW122" s="18" cm="1">
        <f t="array" ref="AW122">(1+S122)*(1+INDEX(fx_rets,$AE122,INDEX(fx_ix,1,AW$3)))-1</f>
        <v>-2.4786524636858043E-2</v>
      </c>
      <c r="AX122" s="18" cm="1">
        <f t="array" ref="AX122">(1+T122)*(1+INDEX(fx_rets,$AE122,INDEX(fx_ix,1,AX$3)))-1</f>
        <v>-2.2993028420771E-2</v>
      </c>
      <c r="AY122" s="18" cm="1">
        <f t="array" ref="AY122">(1+U122)*(1+INDEX(fx_rets,$AE122,INDEX(fx_ix,1,AY$3)))-1</f>
        <v>-1.8741358322663104E-2</v>
      </c>
      <c r="AZ122" s="18" cm="1">
        <f t="array" ref="AZ122">(1+V122)*(1+INDEX(fx_rets,$AE122,INDEX(fx_ix,1,AZ$3)))-1</f>
        <v>1.9866203729050902E-3</v>
      </c>
      <c r="BA122" s="18" cm="1">
        <f t="array" ref="BA122">(1+W122)*(1+INDEX(fx_rets,$AE122,INDEX(fx_ix,1,BA$3)))-1</f>
        <v>-2.8277668457415972E-2</v>
      </c>
      <c r="BB122" s="18" cm="1">
        <f t="array" ref="BB122">(1+X122)*(1+INDEX(fx_rets,$AE122,INDEX(fx_ix,1,BB$3)))-1</f>
        <v>-2.4018508905818803E-2</v>
      </c>
      <c r="BC122" s="18" cm="1">
        <f t="array" ref="BC122">(1+Y122)*(1+INDEX(fx_rets,$AE122,INDEX(fx_ix,1,BC$3)))-1</f>
        <v>-9.1369749874531392E-3</v>
      </c>
      <c r="BD122" s="19">
        <v>117</v>
      </c>
      <c r="BE122" s="16">
        <f t="shared" si="32"/>
        <v>0</v>
      </c>
      <c r="BF122" s="19">
        <v>117</v>
      </c>
      <c r="BG122" s="18">
        <f t="shared" si="33"/>
        <v>1.9688808444322525E-3</v>
      </c>
      <c r="BH122" s="18">
        <f t="shared" si="34"/>
        <v>1.1965109816052255E-3</v>
      </c>
      <c r="BI122" s="18">
        <f t="shared" si="35"/>
        <v>-2.6228518912096987E-4</v>
      </c>
      <c r="BJ122" s="18">
        <f t="shared" si="36"/>
        <v>1.2580250282987482E-3</v>
      </c>
      <c r="BK122" s="18">
        <f t="shared" si="37"/>
        <v>1.3883445941398342E-3</v>
      </c>
      <c r="BL122" s="18">
        <f t="shared" si="38"/>
        <v>-2.8111059534575933E-2</v>
      </c>
      <c r="BM122" s="18">
        <f t="shared" si="39"/>
        <v>-2.7130512431371656E-2</v>
      </c>
      <c r="BN122" s="18">
        <f t="shared" si="40"/>
        <v>-2.6102746245041164E-2</v>
      </c>
      <c r="BO122" s="18">
        <f t="shared" si="41"/>
        <v>-2.3920059670272553E-2</v>
      </c>
      <c r="BP122" s="18">
        <f t="shared" si="42"/>
        <v>-2.190530304452154E-2</v>
      </c>
      <c r="BQ122" s="18">
        <f t="shared" si="43"/>
        <v>-2.0460367957511161E-2</v>
      </c>
      <c r="BR122" s="18">
        <f t="shared" si="44"/>
        <v>-2.1670461781147732E-2</v>
      </c>
      <c r="BS122" s="18">
        <f t="shared" si="45"/>
        <v>-1.9174447350857604E-2</v>
      </c>
      <c r="BT122" s="18">
        <f t="shared" si="46"/>
        <v>-9.1544682971446134E-3</v>
      </c>
      <c r="BU122" s="18">
        <f t="shared" si="47"/>
        <v>-8.4939051333416948E-3</v>
      </c>
      <c r="BV122" s="18">
        <f t="shared" si="48"/>
        <v>-7.124252399264952E-3</v>
      </c>
      <c r="BW122" s="18">
        <f t="shared" si="49"/>
        <v>1.648188963133812E-2</v>
      </c>
      <c r="BX122" s="18">
        <f t="shared" si="50"/>
        <v>-2.4786524636858043E-2</v>
      </c>
      <c r="BY122" s="18">
        <f t="shared" si="51"/>
        <v>-2.2993028420771E-2</v>
      </c>
      <c r="BZ122" s="18">
        <f t="shared" si="52"/>
        <v>-1.8741358322663104E-2</v>
      </c>
      <c r="CA122" s="18">
        <f t="shared" si="53"/>
        <v>1.9866203729050902E-3</v>
      </c>
      <c r="CB122" s="18">
        <f t="shared" si="54"/>
        <v>-2.8277668457415972E-2</v>
      </c>
      <c r="CC122" s="18">
        <f t="shared" si="55"/>
        <v>-2.4018508905818803E-2</v>
      </c>
      <c r="CD122" s="18">
        <f t="shared" si="56"/>
        <v>-9.1369749874531392E-3</v>
      </c>
      <c r="CE122" s="19">
        <v>117</v>
      </c>
      <c r="CF122" s="18">
        <f t="shared" si="61"/>
        <v>1.1965109816052255E-3</v>
      </c>
      <c r="CG122" s="18">
        <f t="shared" si="61"/>
        <v>1.1965109816052255E-3</v>
      </c>
      <c r="CH122" s="18">
        <f t="shared" si="61"/>
        <v>1.1965109816052255E-3</v>
      </c>
      <c r="CI122" s="18">
        <f t="shared" si="61"/>
        <v>0</v>
      </c>
      <c r="CJ122" s="18">
        <f t="shared" si="61"/>
        <v>0</v>
      </c>
      <c r="CK122" s="24">
        <f t="shared" si="61"/>
        <v>1.1965109816052255E-3</v>
      </c>
      <c r="CL122" s="24">
        <f t="shared" si="61"/>
        <v>0</v>
      </c>
    </row>
    <row r="123" spans="1:90" x14ac:dyDescent="0.2">
      <c r="A123" s="19">
        <v>118</v>
      </c>
      <c r="B123" s="16" cm="1">
        <f t="array" ref="B123">INDEX(asset_mu,1,B$3)+INDEX(asset_rets_norm,$A123,B$3)</f>
        <v>2.0875736643125751E-3</v>
      </c>
      <c r="C123" s="16" cm="1">
        <f t="array" ref="C123">INDEX(asset_mu,1,C$3)+INDEX(asset_rets_norm,$A123,C$3)</f>
        <v>4.4039875756220993E-3</v>
      </c>
      <c r="D123" s="16" cm="1">
        <f t="array" ref="D123">INDEX(asset_mu,1,D$3)+INDEX(asset_rets_norm,$A123,D$3)</f>
        <v>9.4948347659883619E-3</v>
      </c>
      <c r="E123" s="16" cm="1">
        <f t="array" ref="E123">INDEX(asset_mu,1,E$3)+INDEX(asset_rets_norm,$A123,E$3)</f>
        <v>3.744428603517154E-3</v>
      </c>
      <c r="F123" s="16" cm="1">
        <f t="array" ref="F123">INDEX(asset_mu,1,F$3)+INDEX(asset_rets_norm,$A123,F$3)</f>
        <v>6.9128729014553292E-3</v>
      </c>
      <c r="G123" s="16" cm="1">
        <f t="array" ref="G123">INDEX(asset_mu,1,G$3)+INDEX(asset_rets_norm,$A123,G$3)</f>
        <v>1.5362346718632821E-3</v>
      </c>
      <c r="H123" s="16" cm="1">
        <f t="array" ref="H123">INDEX(asset_mu,1,H$3)+INDEX(asset_rets_norm,$A123,H$3)</f>
        <v>4.252422329790416E-3</v>
      </c>
      <c r="I123" s="16" cm="1">
        <f t="array" ref="I123">INDEX(asset_mu,1,I$3)+INDEX(asset_rets_norm,$A123,I$3)</f>
        <v>9.3999184516375001E-3</v>
      </c>
      <c r="J123" s="16" cm="1">
        <f t="array" ref="J123">INDEX(asset_mu,1,J$3)+INDEX(asset_rets_norm,$A123,J$3)</f>
        <v>2.2118206590863152E-3</v>
      </c>
      <c r="K123" s="16" cm="1">
        <f t="array" ref="K123">INDEX(asset_mu,1,K$3)+INDEX(asset_rets_norm,$A123,K$3)</f>
        <v>4.9010961533172684E-3</v>
      </c>
      <c r="L123" s="16" cm="1">
        <f t="array" ref="L123">INDEX(asset_mu,1,L$3)+INDEX(asset_rets_norm,$A123,L$3)</f>
        <v>8.5980723038511109E-3</v>
      </c>
      <c r="M123" s="16" cm="1">
        <f t="array" ref="M123">INDEX(asset_mu,1,M$3)+INDEX(asset_rets_norm,$A123,M$3)</f>
        <v>4.2597778213342872E-3</v>
      </c>
      <c r="N123" s="16" cm="1">
        <f t="array" ref="N123">INDEX(asset_mu,1,N$3)+INDEX(asset_rets_norm,$A123,N$3)</f>
        <v>7.4914812068330779E-3</v>
      </c>
      <c r="O123" s="16" cm="1">
        <f t="array" ref="O123">INDEX(asset_mu,1,O$3)+INDEX(asset_rets_norm,$A123,O$3)</f>
        <v>1.1267726599905258E-3</v>
      </c>
      <c r="P123" s="16" cm="1">
        <f t="array" ref="P123">INDEX(asset_mu,1,P$3)+INDEX(asset_rets_norm,$A123,P$3)</f>
        <v>2.204237897794047E-3</v>
      </c>
      <c r="Q123" s="16" cm="1">
        <f t="array" ref="Q123">INDEX(asset_mu,1,Q$3)+INDEX(asset_rets_norm,$A123,Q$3)</f>
        <v>3.5980814302074117E-3</v>
      </c>
      <c r="R123" s="16" cm="1">
        <f t="array" ref="R123">INDEX(asset_mu,1,R$3)+INDEX(asset_rets_norm,$A123,R$3)</f>
        <v>1.6930061444902486E-2</v>
      </c>
      <c r="S123" s="16" cm="1">
        <f t="array" ref="S123">INDEX(asset_mu,1,S$3)+INDEX(asset_rets_norm,$A123,S$3)</f>
        <v>4.8991991288066528E-3</v>
      </c>
      <c r="T123" s="16" cm="1">
        <f t="array" ref="T123">INDEX(asset_mu,1,T$3)+INDEX(asset_rets_norm,$A123,T$3)</f>
        <v>3.0389080195397742E-4</v>
      </c>
      <c r="U123" s="16" cm="1">
        <f t="array" ref="U123">INDEX(asset_mu,1,U$3)+INDEX(asset_rets_norm,$A123,U$3)</f>
        <v>-5.8664745471555965E-2</v>
      </c>
      <c r="V123" s="16" cm="1">
        <f t="array" ref="V123">INDEX(asset_mu,1,V$3)+INDEX(asset_rets_norm,$A123,V$3)</f>
        <v>2.0094370395716569E-3</v>
      </c>
      <c r="W123" s="16" cm="1">
        <f t="array" ref="W123">INDEX(asset_mu,1,W$3)+INDEX(asset_rets_norm,$A123,W$3)</f>
        <v>1.2874231941196544E-3</v>
      </c>
      <c r="X123" s="16" cm="1">
        <f t="array" ref="X123">INDEX(asset_mu,1,X$3)+INDEX(asset_rets_norm,$A123,X$3)</f>
        <v>2.0784601772305977E-3</v>
      </c>
      <c r="Y123" s="16" cm="1">
        <f t="array" ref="Y123">INDEX(asset_mu,1,Y$3)+INDEX(asset_rets_norm,$A123,Y$3)</f>
        <v>1.0487688861378665E-3</v>
      </c>
      <c r="Z123" s="19">
        <v>118</v>
      </c>
      <c r="AA123" s="16" cm="1">
        <f t="array" ref="AA123">INDEX(fx_mu,1,AA$3)+INDEX(fx_rets_norm,$A123,AA$3)</f>
        <v>0</v>
      </c>
      <c r="AB123" s="16" cm="1">
        <f t="array" ref="AB123">INDEX(fx_mu,1,AB$3)+INDEX(fx_rets_norm,$A123,AB$3)</f>
        <v>1.5261536580906158E-3</v>
      </c>
      <c r="AC123" s="16" cm="1">
        <f t="array" ref="AC123">INDEX(fx_mu,1,AC$3)+INDEX(fx_rets_norm,$A123,AC$3)</f>
        <v>5.6375316005566195E-3</v>
      </c>
      <c r="AD123" s="16" cm="1">
        <f t="array" ref="AD123">INDEX(fx_mu,1,AD$3)+INDEX(fx_rets_norm,$A123,AD$3)</f>
        <v>1.6274882527096066E-2</v>
      </c>
      <c r="AE123" s="19">
        <v>118</v>
      </c>
      <c r="AF123" s="18" cm="1">
        <f t="array" ref="AF123">(1+B123)*(1+INDEX(fx_rets,$AE123,INDEX(fx_ix,1,AF$3)))-1</f>
        <v>2.0875736643126697E-3</v>
      </c>
      <c r="AG123" s="18" cm="1">
        <f t="array" ref="AG123">(1+C123)*(1+INDEX(fx_rets,$AE123,INDEX(fx_ix,1,AG$3)))-1</f>
        <v>4.4039875756221036E-3</v>
      </c>
      <c r="AH123" s="18" cm="1">
        <f t="array" ref="AH123">(1+D123)*(1+INDEX(fx_rets,$AE123,INDEX(fx_ix,1,AH$3)))-1</f>
        <v>9.4948347659884469E-3</v>
      </c>
      <c r="AI123" s="18" cm="1">
        <f t="array" ref="AI123">(1+E123)*(1+INDEX(fx_rets,$AE123,INDEX(fx_ix,1,AI$3)))-1</f>
        <v>3.7444286035170915E-3</v>
      </c>
      <c r="AJ123" s="18" cm="1">
        <f t="array" ref="AJ123">(1+F123)*(1+INDEX(fx_rets,$AE123,INDEX(fx_ix,1,AJ$3)))-1</f>
        <v>6.9128729014553691E-3</v>
      </c>
      <c r="AK123" s="18" cm="1">
        <f t="array" ref="AK123">(1+G123)*(1+INDEX(fx_rets,$AE123,INDEX(fx_ix,1,AK$3)))-1</f>
        <v>3.0647328601181023E-3</v>
      </c>
      <c r="AL123" s="18" cm="1">
        <f t="array" ref="AL123">(1+H123)*(1+INDEX(fx_rets,$AE123,INDEX(fx_ix,1,AL$3)))-1</f>
        <v>5.7850658377753827E-3</v>
      </c>
      <c r="AM123" s="18" cm="1">
        <f t="array" ref="AM123">(1+I123)*(1+INDEX(fx_rets,$AE123,INDEX(fx_ix,1,AM$3)))-1</f>
        <v>1.0940417829658822E-2</v>
      </c>
      <c r="AN123" s="18" cm="1">
        <f t="array" ref="AN123">(1+J123)*(1+INDEX(fx_rets,$AE123,INDEX(fx_ix,1,AN$3)))-1</f>
        <v>7.8618214685031163E-3</v>
      </c>
      <c r="AO123" s="18" cm="1">
        <f t="array" ref="AO123">(1+K123)*(1+INDEX(fx_rets,$AE123,INDEX(fx_ix,1,AO$3)))-1</f>
        <v>1.0566257838315662E-2</v>
      </c>
      <c r="AP123" s="18" cm="1">
        <f t="array" ref="AP123">(1+L123)*(1+INDEX(fx_rets,$AE123,INDEX(fx_ix,1,AP$3)))-1</f>
        <v>1.4284075808724372E-2</v>
      </c>
      <c r="AQ123" s="18" cm="1">
        <f t="array" ref="AQ123">(1+M123)*(1+INDEX(fx_rets,$AE123,INDEX(fx_ix,1,AQ$3)))-1</f>
        <v>9.9213240539699488E-3</v>
      </c>
      <c r="AR123" s="18" cm="1">
        <f t="array" ref="AR123">(1+N123)*(1+INDEX(fx_rets,$AE123,INDEX(fx_ix,1,AR$3)))-1</f>
        <v>1.3171246269428227E-2</v>
      </c>
      <c r="AS123" s="18" cm="1">
        <f t="array" ref="AS123">(1+O123)*(1+INDEX(fx_rets,$AE123,INDEX(fx_ix,1,AS$3)))-1</f>
        <v>1.7419993279762735E-2</v>
      </c>
      <c r="AT123" s="18" cm="1">
        <f t="array" ref="AT123">(1+P123)*(1+INDEX(fx_rets,$AE123,INDEX(fx_ix,1,AT$3)))-1</f>
        <v>1.8514994137738272E-2</v>
      </c>
      <c r="AU123" s="18" cm="1">
        <f t="array" ref="AU123">(1+Q123)*(1+INDEX(fx_rets,$AE123,INDEX(fx_ix,1,AU$3)))-1</f>
        <v>1.9931522309903027E-2</v>
      </c>
      <c r="AV123" s="18" cm="1">
        <f t="array" ref="AV123">(1+R123)*(1+INDEX(fx_rets,$AE123,INDEX(fx_ix,1,AV$3)))-1</f>
        <v>1.6930061444902389E-2</v>
      </c>
      <c r="AW123" s="18" cm="1">
        <f t="array" ref="AW123">(1+S123)*(1+INDEX(fx_rets,$AE123,INDEX(fx_ix,1,AW$3)))-1</f>
        <v>6.4328297175695326E-3</v>
      </c>
      <c r="AX123" s="18" cm="1">
        <f t="array" ref="AX123">(1+T123)*(1+INDEX(fx_rets,$AE123,INDEX(fx_ix,1,AX$3)))-1</f>
        <v>5.9431355965096078E-3</v>
      </c>
      <c r="AY123" s="18" cm="1">
        <f t="array" ref="AY123">(1+U123)*(1+INDEX(fx_rets,$AE123,INDEX(fx_ix,1,AY$3)))-1</f>
        <v>-4.3344624785491614E-2</v>
      </c>
      <c r="AZ123" s="18" cm="1">
        <f t="array" ref="AZ123">(1+V123)*(1+INDEX(fx_rets,$AE123,INDEX(fx_ix,1,AZ$3)))-1</f>
        <v>2.009437039571571E-3</v>
      </c>
      <c r="BA123" s="18" cm="1">
        <f t="array" ref="BA123">(1+W123)*(1+INDEX(fx_rets,$AE123,INDEX(fx_ix,1,BA$3)))-1</f>
        <v>2.8155416578274917E-3</v>
      </c>
      <c r="BB123" s="18" cm="1">
        <f t="array" ref="BB123">(1+X123)*(1+INDEX(fx_rets,$AE123,INDEX(fx_ix,1,BB$3)))-1</f>
        <v>7.7277091627168115E-3</v>
      </c>
      <c r="BC123" s="18" cm="1">
        <f t="array" ref="BC123">(1+Y123)*(1+INDEX(fx_rets,$AE123,INDEX(fx_ix,1,BC$3)))-1</f>
        <v>1.734072000365372E-2</v>
      </c>
      <c r="BD123" s="19">
        <v>118</v>
      </c>
      <c r="BE123" s="16">
        <f t="shared" si="32"/>
        <v>0</v>
      </c>
      <c r="BF123" s="19">
        <v>118</v>
      </c>
      <c r="BG123" s="18">
        <f t="shared" si="33"/>
        <v>2.0875736643126697E-3</v>
      </c>
      <c r="BH123" s="18">
        <f t="shared" si="34"/>
        <v>4.4039875756221036E-3</v>
      </c>
      <c r="BI123" s="18">
        <f t="shared" si="35"/>
        <v>9.4948347659884469E-3</v>
      </c>
      <c r="BJ123" s="18">
        <f t="shared" si="36"/>
        <v>3.7444286035170915E-3</v>
      </c>
      <c r="BK123" s="18">
        <f t="shared" si="37"/>
        <v>6.9128729014553691E-3</v>
      </c>
      <c r="BL123" s="18">
        <f t="shared" si="38"/>
        <v>3.0647328601181023E-3</v>
      </c>
      <c r="BM123" s="18">
        <f t="shared" si="39"/>
        <v>5.7850658377753827E-3</v>
      </c>
      <c r="BN123" s="18">
        <f t="shared" si="40"/>
        <v>1.0940417829658822E-2</v>
      </c>
      <c r="BO123" s="18">
        <f t="shared" si="41"/>
        <v>7.8618214685031163E-3</v>
      </c>
      <c r="BP123" s="18">
        <f t="shared" si="42"/>
        <v>1.0566257838315662E-2</v>
      </c>
      <c r="BQ123" s="18">
        <f t="shared" si="43"/>
        <v>1.4284075808724372E-2</v>
      </c>
      <c r="BR123" s="18">
        <f t="shared" si="44"/>
        <v>9.9213240539699488E-3</v>
      </c>
      <c r="BS123" s="18">
        <f t="shared" si="45"/>
        <v>1.3171246269428227E-2</v>
      </c>
      <c r="BT123" s="18">
        <f t="shared" si="46"/>
        <v>1.7419993279762735E-2</v>
      </c>
      <c r="BU123" s="18">
        <f t="shared" si="47"/>
        <v>1.8514994137738272E-2</v>
      </c>
      <c r="BV123" s="18">
        <f t="shared" si="48"/>
        <v>1.9931522309903027E-2</v>
      </c>
      <c r="BW123" s="18">
        <f t="shared" si="49"/>
        <v>1.6930061444902389E-2</v>
      </c>
      <c r="BX123" s="18">
        <f t="shared" si="50"/>
        <v>6.4328297175695326E-3</v>
      </c>
      <c r="BY123" s="18">
        <f t="shared" si="51"/>
        <v>5.9431355965096078E-3</v>
      </c>
      <c r="BZ123" s="18">
        <f t="shared" si="52"/>
        <v>-4.3344624785491614E-2</v>
      </c>
      <c r="CA123" s="18">
        <f t="shared" si="53"/>
        <v>2.009437039571571E-3</v>
      </c>
      <c r="CB123" s="18">
        <f t="shared" si="54"/>
        <v>2.8155416578274917E-3</v>
      </c>
      <c r="CC123" s="18">
        <f t="shared" si="55"/>
        <v>7.7277091627168115E-3</v>
      </c>
      <c r="CD123" s="18">
        <f t="shared" si="56"/>
        <v>1.734072000365372E-2</v>
      </c>
      <c r="CE123" s="19">
        <v>118</v>
      </c>
      <c r="CF123" s="18">
        <f t="shared" si="61"/>
        <v>4.4039875756221036E-3</v>
      </c>
      <c r="CG123" s="18">
        <f t="shared" si="61"/>
        <v>4.4039875756221036E-3</v>
      </c>
      <c r="CH123" s="18">
        <f t="shared" si="61"/>
        <v>4.4039875756221036E-3</v>
      </c>
      <c r="CI123" s="18">
        <f t="shared" si="61"/>
        <v>0</v>
      </c>
      <c r="CJ123" s="18">
        <f t="shared" si="61"/>
        <v>0</v>
      </c>
      <c r="CK123" s="24">
        <f t="shared" si="61"/>
        <v>4.4039875756221036E-3</v>
      </c>
      <c r="CL123" s="24">
        <f t="shared" si="61"/>
        <v>0</v>
      </c>
    </row>
    <row r="124" spans="1:90" x14ac:dyDescent="0.2">
      <c r="A124" s="19">
        <v>119</v>
      </c>
      <c r="B124" s="16" cm="1">
        <f t="array" ref="B124">INDEX(asset_mu,1,B$3)+INDEX(asset_rets_norm,$A124,B$3)</f>
        <v>2.1012628949598376E-3</v>
      </c>
      <c r="C124" s="16" cm="1">
        <f t="array" ref="C124">INDEX(asset_mu,1,C$3)+INDEX(asset_rets_norm,$A124,C$3)</f>
        <v>2.6631995998982428E-3</v>
      </c>
      <c r="D124" s="16" cm="1">
        <f t="array" ref="D124">INDEX(asset_mu,1,D$3)+INDEX(asset_rets_norm,$A124,D$3)</f>
        <v>1.5791148176522983E-3</v>
      </c>
      <c r="E124" s="16" cm="1">
        <f t="array" ref="E124">INDEX(asset_mu,1,E$3)+INDEX(asset_rets_norm,$A124,E$3)</f>
        <v>2.4814739971084701E-3</v>
      </c>
      <c r="F124" s="16" cm="1">
        <f t="array" ref="F124">INDEX(asset_mu,1,F$3)+INDEX(asset_rets_norm,$A124,F$3)</f>
        <v>1.0601762711067325E-3</v>
      </c>
      <c r="G124" s="16" cm="1">
        <f t="array" ref="G124">INDEX(asset_mu,1,G$3)+INDEX(asset_rets_norm,$A124,G$3)</f>
        <v>1.3775676405848565E-3</v>
      </c>
      <c r="H124" s="16" cm="1">
        <f t="array" ref="H124">INDEX(asset_mu,1,H$3)+INDEX(asset_rets_norm,$A124,H$3)</f>
        <v>1.4461085415915713E-3</v>
      </c>
      <c r="I124" s="16" cm="1">
        <f t="array" ref="I124">INDEX(asset_mu,1,I$3)+INDEX(asset_rets_norm,$A124,I$3)</f>
        <v>3.6632542945768624E-5</v>
      </c>
      <c r="J124" s="16" cm="1">
        <f t="array" ref="J124">INDEX(asset_mu,1,J$3)+INDEX(asset_rets_norm,$A124,J$3)</f>
        <v>2.1388910901658496E-3</v>
      </c>
      <c r="K124" s="16" cm="1">
        <f t="array" ref="K124">INDEX(asset_mu,1,K$3)+INDEX(asset_rets_norm,$A124,K$3)</f>
        <v>3.0242707437120589E-3</v>
      </c>
      <c r="L124" s="16" cm="1">
        <f t="array" ref="L124">INDEX(asset_mu,1,L$3)+INDEX(asset_rets_norm,$A124,L$3)</f>
        <v>4.3522539121885074E-3</v>
      </c>
      <c r="M124" s="16" cm="1">
        <f t="array" ref="M124">INDEX(asset_mu,1,M$3)+INDEX(asset_rets_norm,$A124,M$3)</f>
        <v>3.241965226659582E-3</v>
      </c>
      <c r="N124" s="16" cm="1">
        <f t="array" ref="N124">INDEX(asset_mu,1,N$3)+INDEX(asset_rets_norm,$A124,N$3)</f>
        <v>4.8231106467756576E-3</v>
      </c>
      <c r="O124" s="16" cm="1">
        <f t="array" ref="O124">INDEX(asset_mu,1,O$3)+INDEX(asset_rets_norm,$A124,O$3)</f>
        <v>9.8083829413288964E-4</v>
      </c>
      <c r="P124" s="16" cm="1">
        <f t="array" ref="P124">INDEX(asset_mu,1,P$3)+INDEX(asset_rets_norm,$A124,P$3)</f>
        <v>1.8783950614909438E-3</v>
      </c>
      <c r="Q124" s="16" cm="1">
        <f t="array" ref="Q124">INDEX(asset_mu,1,Q$3)+INDEX(asset_rets_norm,$A124,Q$3)</f>
        <v>2.5477084799995888E-3</v>
      </c>
      <c r="R124" s="16" cm="1">
        <f t="array" ref="R124">INDEX(asset_mu,1,R$3)+INDEX(asset_rets_norm,$A124,R$3)</f>
        <v>2.3457461956654643E-2</v>
      </c>
      <c r="S124" s="16" cm="1">
        <f t="array" ref="S124">INDEX(asset_mu,1,S$3)+INDEX(asset_rets_norm,$A124,S$3)</f>
        <v>2.4940825319510362E-2</v>
      </c>
      <c r="T124" s="16" cm="1">
        <f t="array" ref="T124">INDEX(asset_mu,1,T$3)+INDEX(asset_rets_norm,$A124,T$3)</f>
        <v>1.3466896065710221E-2</v>
      </c>
      <c r="U124" s="16" cm="1">
        <f t="array" ref="U124">INDEX(asset_mu,1,U$3)+INDEX(asset_rets_norm,$A124,U$3)</f>
        <v>2.3249419804699203E-2</v>
      </c>
      <c r="V124" s="16" cm="1">
        <f t="array" ref="V124">INDEX(asset_mu,1,V$3)+INDEX(asset_rets_norm,$A124,V$3)</f>
        <v>2.0107703729049901E-3</v>
      </c>
      <c r="W124" s="16" cm="1">
        <f t="array" ref="W124">INDEX(asset_mu,1,W$3)+INDEX(asset_rets_norm,$A124,W$3)</f>
        <v>1.3280065274529878E-3</v>
      </c>
      <c r="X124" s="16" cm="1">
        <f t="array" ref="X124">INDEX(asset_mu,1,X$3)+INDEX(asset_rets_norm,$A124,X$3)</f>
        <v>2.0977101772305974E-3</v>
      </c>
      <c r="Y124" s="16" cm="1">
        <f t="array" ref="Y124">INDEX(asset_mu,1,Y$3)+INDEX(asset_rets_norm,$A124,Y$3)</f>
        <v>1.0769355528045331E-3</v>
      </c>
      <c r="Z124" s="19">
        <v>119</v>
      </c>
      <c r="AA124" s="16" cm="1">
        <f t="array" ref="AA124">INDEX(fx_mu,1,AA$3)+INDEX(fx_rets_norm,$A124,AA$3)</f>
        <v>0</v>
      </c>
      <c r="AB124" s="16" cm="1">
        <f t="array" ref="AB124">INDEX(fx_mu,1,AB$3)+INDEX(fx_rets_norm,$A124,AB$3)</f>
        <v>-4.1462668895126918E-3</v>
      </c>
      <c r="AC124" s="16" cm="1">
        <f t="array" ref="AC124">INDEX(fx_mu,1,AC$3)+INDEX(fx_rets_norm,$A124,AC$3)</f>
        <v>-9.9588060431595321E-3</v>
      </c>
      <c r="AD124" s="16" cm="1">
        <f t="array" ref="AD124">INDEX(fx_mu,1,AD$3)+INDEX(fx_rets_norm,$A124,AD$3)</f>
        <v>8.7949456760726043E-4</v>
      </c>
      <c r="AE124" s="19">
        <v>119</v>
      </c>
      <c r="AF124" s="18" cm="1">
        <f t="array" ref="AF124">(1+B124)*(1+INDEX(fx_rets,$AE124,INDEX(fx_ix,1,AF$3)))-1</f>
        <v>2.1012628949599321E-3</v>
      </c>
      <c r="AG124" s="18" cm="1">
        <f t="array" ref="AG124">(1+C124)*(1+INDEX(fx_rets,$AE124,INDEX(fx_ix,1,AG$3)))-1</f>
        <v>2.6631995998982472E-3</v>
      </c>
      <c r="AH124" s="18" cm="1">
        <f t="array" ref="AH124">(1+D124)*(1+INDEX(fx_rets,$AE124,INDEX(fx_ix,1,AH$3)))-1</f>
        <v>1.5791148176522718E-3</v>
      </c>
      <c r="AI124" s="18" cm="1">
        <f t="array" ref="AI124">(1+E124)*(1+INDEX(fx_rets,$AE124,INDEX(fx_ix,1,AI$3)))-1</f>
        <v>2.4814739971084077E-3</v>
      </c>
      <c r="AJ124" s="18" cm="1">
        <f t="array" ref="AJ124">(1+F124)*(1+INDEX(fx_rets,$AE124,INDEX(fx_ix,1,AJ$3)))-1</f>
        <v>1.0601762711066609E-3</v>
      </c>
      <c r="AK124" s="18" cm="1">
        <f t="array" ref="AK124">(1+G124)*(1+INDEX(fx_rets,$AE124,INDEX(fx_ix,1,AK$3)))-1</f>
        <v>-2.7744110120240251E-3</v>
      </c>
      <c r="AL124" s="18" cm="1">
        <f t="array" ref="AL124">(1+H124)*(1+INDEX(fx_rets,$AE124,INDEX(fx_ix,1,AL$3)))-1</f>
        <v>-2.7061542998857435E-3</v>
      </c>
      <c r="AM124" s="18" cm="1">
        <f t="array" ref="AM124">(1+I124)*(1+INDEX(fx_rets,$AE124,INDEX(fx_ix,1,AM$3)))-1</f>
        <v>-4.1097862348669079E-3</v>
      </c>
      <c r="AN124" s="18" cm="1">
        <f t="array" ref="AN124">(1+J124)*(1+INDEX(fx_rets,$AE124,INDEX(fx_ix,1,AN$3)))-1</f>
        <v>-7.8412157545081351E-3</v>
      </c>
      <c r="AO124" s="18" cm="1">
        <f t="array" ref="AO124">(1+K124)*(1+INDEX(fx_rets,$AE124,INDEX(fx_ix,1,AO$3)))-1</f>
        <v>-6.9646534252061354E-3</v>
      </c>
      <c r="AP124" s="18" cm="1">
        <f t="array" ref="AP124">(1+L124)*(1+INDEX(fx_rets,$AE124,INDEX(fx_ix,1,AP$3)))-1</f>
        <v>-5.64989538353311E-3</v>
      </c>
      <c r="AQ124" s="18" cm="1">
        <f t="array" ref="AQ124">(1+M124)*(1+INDEX(fx_rets,$AE124,INDEX(fx_ix,1,AQ$3)))-1</f>
        <v>-6.749126919391002E-3</v>
      </c>
      <c r="AR124" s="18" cm="1">
        <f t="array" ref="AR124">(1+N124)*(1+INDEX(fx_rets,$AE124,INDEX(fx_ix,1,AR$3)))-1</f>
        <v>-5.1837278198397785E-3</v>
      </c>
      <c r="AS124" s="18" cm="1">
        <f t="array" ref="AS124">(1+O124)*(1+INDEX(fx_rets,$AE124,INDEX(fx_ix,1,AS$3)))-1</f>
        <v>1.8611955036915706E-3</v>
      </c>
      <c r="AT124" s="18" cm="1">
        <f t="array" ref="AT124">(1+P124)*(1+INDEX(fx_rets,$AE124,INDEX(fx_ix,1,AT$3)))-1</f>
        <v>2.7595416673504847E-3</v>
      </c>
      <c r="AU124" s="18" cm="1">
        <f t="array" ref="AU124">(1+Q124)*(1+INDEX(fx_rets,$AE124,INDEX(fx_ix,1,AU$3)))-1</f>
        <v>3.4294437433748381E-3</v>
      </c>
      <c r="AV124" s="18" cm="1">
        <f t="array" ref="AV124">(1+R124)*(1+INDEX(fx_rets,$AE124,INDEX(fx_ix,1,AV$3)))-1</f>
        <v>2.3457461956654546E-2</v>
      </c>
      <c r="AW124" s="18" cm="1">
        <f t="array" ref="AW124">(1+S124)*(1+INDEX(fx_rets,$AE124,INDEX(fx_ix,1,AW$3)))-1</f>
        <v>2.069114711177833E-2</v>
      </c>
      <c r="AX124" s="18" cm="1">
        <f t="array" ref="AX124">(1+T124)*(1+INDEX(fx_rets,$AE124,INDEX(fx_ix,1,AX$3)))-1</f>
        <v>3.3739758166289047E-3</v>
      </c>
      <c r="AY124" s="18" cm="1">
        <f t="array" ref="AY124">(1+U124)*(1+INDEX(fx_rets,$AE124,INDEX(fx_ix,1,AY$3)))-1</f>
        <v>2.4149362110724715E-2</v>
      </c>
      <c r="AZ124" s="18" cm="1">
        <f t="array" ref="AZ124">(1+V124)*(1+INDEX(fx_rets,$AE124,INDEX(fx_ix,1,AZ$3)))-1</f>
        <v>2.0107703729050908E-3</v>
      </c>
      <c r="BA124" s="18" cm="1">
        <f t="array" ref="BA124">(1+W124)*(1+INDEX(fx_rets,$AE124,INDEX(fx_ix,1,BA$3)))-1</f>
        <v>-2.8237666315534815E-3</v>
      </c>
      <c r="BB124" s="18" cm="1">
        <f t="array" ref="BB124">(1+X124)*(1+INDEX(fx_rets,$AE124,INDEX(fx_ix,1,BB$3)))-1</f>
        <v>-7.8819865547188339E-3</v>
      </c>
      <c r="BC124" s="18" cm="1">
        <f t="array" ref="BC124">(1+Y124)*(1+INDEX(fx_rets,$AE124,INDEX(fx_ix,1,BC$3)))-1</f>
        <v>1.957377279380168E-3</v>
      </c>
      <c r="BD124" s="19">
        <v>119</v>
      </c>
      <c r="BE124" s="16">
        <f t="shared" si="32"/>
        <v>0</v>
      </c>
      <c r="BF124" s="19">
        <v>119</v>
      </c>
      <c r="BG124" s="18">
        <f t="shared" si="33"/>
        <v>2.1012628949599321E-3</v>
      </c>
      <c r="BH124" s="18">
        <f t="shared" si="34"/>
        <v>2.6631995998982472E-3</v>
      </c>
      <c r="BI124" s="18">
        <f t="shared" si="35"/>
        <v>1.5791148176522718E-3</v>
      </c>
      <c r="BJ124" s="18">
        <f t="shared" si="36"/>
        <v>2.4814739971084077E-3</v>
      </c>
      <c r="BK124" s="18">
        <f t="shared" si="37"/>
        <v>1.0601762711066609E-3</v>
      </c>
      <c r="BL124" s="18">
        <f t="shared" si="38"/>
        <v>-2.7744110120240251E-3</v>
      </c>
      <c r="BM124" s="18">
        <f t="shared" si="39"/>
        <v>-2.7061542998857435E-3</v>
      </c>
      <c r="BN124" s="18">
        <f t="shared" si="40"/>
        <v>-4.1097862348669079E-3</v>
      </c>
      <c r="BO124" s="18">
        <f t="shared" si="41"/>
        <v>-7.8412157545081351E-3</v>
      </c>
      <c r="BP124" s="18">
        <f t="shared" si="42"/>
        <v>-6.9646534252061354E-3</v>
      </c>
      <c r="BQ124" s="18">
        <f t="shared" si="43"/>
        <v>-5.64989538353311E-3</v>
      </c>
      <c r="BR124" s="18">
        <f t="shared" si="44"/>
        <v>-6.749126919391002E-3</v>
      </c>
      <c r="BS124" s="18">
        <f t="shared" si="45"/>
        <v>-5.1837278198397785E-3</v>
      </c>
      <c r="BT124" s="18">
        <f t="shared" si="46"/>
        <v>1.8611955036915706E-3</v>
      </c>
      <c r="BU124" s="18">
        <f t="shared" si="47"/>
        <v>2.7595416673504847E-3</v>
      </c>
      <c r="BV124" s="18">
        <f t="shared" si="48"/>
        <v>3.4294437433748381E-3</v>
      </c>
      <c r="BW124" s="18">
        <f t="shared" si="49"/>
        <v>2.3457461956654546E-2</v>
      </c>
      <c r="BX124" s="18">
        <f t="shared" si="50"/>
        <v>2.069114711177833E-2</v>
      </c>
      <c r="BY124" s="18">
        <f t="shared" si="51"/>
        <v>3.3739758166289047E-3</v>
      </c>
      <c r="BZ124" s="18">
        <f t="shared" si="52"/>
        <v>2.4149362110724715E-2</v>
      </c>
      <c r="CA124" s="18">
        <f t="shared" si="53"/>
        <v>2.0107703729050908E-3</v>
      </c>
      <c r="CB124" s="18">
        <f t="shared" si="54"/>
        <v>-2.8237666315534815E-3</v>
      </c>
      <c r="CC124" s="18">
        <f t="shared" si="55"/>
        <v>-7.8819865547188339E-3</v>
      </c>
      <c r="CD124" s="18">
        <f t="shared" si="56"/>
        <v>1.957377279380168E-3</v>
      </c>
      <c r="CE124" s="19">
        <v>119</v>
      </c>
      <c r="CF124" s="18">
        <f t="shared" si="61"/>
        <v>2.6631995998982472E-3</v>
      </c>
      <c r="CG124" s="18">
        <f t="shared" si="61"/>
        <v>2.6631995998982472E-3</v>
      </c>
      <c r="CH124" s="18">
        <f t="shared" si="61"/>
        <v>2.6631995998982472E-3</v>
      </c>
      <c r="CI124" s="18">
        <f t="shared" si="61"/>
        <v>0</v>
      </c>
      <c r="CJ124" s="18">
        <f t="shared" si="61"/>
        <v>0</v>
      </c>
      <c r="CK124" s="24">
        <f t="shared" si="61"/>
        <v>2.6631995998982472E-3</v>
      </c>
      <c r="CL124" s="24">
        <f t="shared" si="61"/>
        <v>0</v>
      </c>
    </row>
    <row r="125" spans="1:90" x14ac:dyDescent="0.2">
      <c r="A125" s="19">
        <v>120</v>
      </c>
      <c r="B125" s="16" cm="1">
        <f t="array" ref="B125">INDEX(asset_mu,1,B$3)+INDEX(asset_rets_norm,$A125,B$3)</f>
        <v>2.1058198324234332E-3</v>
      </c>
      <c r="C125" s="16" cm="1">
        <f t="array" ref="C125">INDEX(asset_mu,1,C$3)+INDEX(asset_rets_norm,$A125,C$3)</f>
        <v>1.7364884430617301E-3</v>
      </c>
      <c r="D125" s="16" cm="1">
        <f t="array" ref="D125">INDEX(asset_mu,1,D$3)+INDEX(asset_rets_norm,$A125,D$3)</f>
        <v>-2.8807539793219445E-3</v>
      </c>
      <c r="E125" s="16" cm="1">
        <f t="array" ref="E125">INDEX(asset_mu,1,E$3)+INDEX(asset_rets_norm,$A125,E$3)</f>
        <v>1.7694271116030572E-3</v>
      </c>
      <c r="F125" s="16" cm="1">
        <f t="array" ref="F125">INDEX(asset_mu,1,F$3)+INDEX(asset_rets_norm,$A125,F$3)</f>
        <v>-2.0167453592861272E-3</v>
      </c>
      <c r="G125" s="16" cm="1">
        <f t="array" ref="G125">INDEX(asset_mu,1,G$3)+INDEX(asset_rets_norm,$A125,G$3)</f>
        <v>1.3483792681186187E-3</v>
      </c>
      <c r="H125" s="16" cm="1">
        <f t="array" ref="H125">INDEX(asset_mu,1,H$3)+INDEX(asset_rets_norm,$A125,H$3)</f>
        <v>1.6285060973052694E-3</v>
      </c>
      <c r="I125" s="16" cm="1">
        <f t="array" ref="I125">INDEX(asset_mu,1,I$3)+INDEX(asset_rets_norm,$A125,I$3)</f>
        <v>-1.1452494996032191E-3</v>
      </c>
      <c r="J125" s="16" cm="1">
        <f t="array" ref="J125">INDEX(asset_mu,1,J$3)+INDEX(asset_rets_norm,$A125,J$3)</f>
        <v>2.2300417289926587E-3</v>
      </c>
      <c r="K125" s="16" cm="1">
        <f t="array" ref="K125">INDEX(asset_mu,1,K$3)+INDEX(asset_rets_norm,$A125,K$3)</f>
        <v>1.5891459119045373E-3</v>
      </c>
      <c r="L125" s="16" cm="1">
        <f t="array" ref="L125">INDEX(asset_mu,1,L$3)+INDEX(asset_rets_norm,$A125,L$3)</f>
        <v>-2.5857332466281534E-3</v>
      </c>
      <c r="M125" s="16" cm="1">
        <f t="array" ref="M125">INDEX(asset_mu,1,M$3)+INDEX(asset_rets_norm,$A125,M$3)</f>
        <v>1.8535507754696033E-3</v>
      </c>
      <c r="N125" s="16" cm="1">
        <f t="array" ref="N125">INDEX(asset_mu,1,N$3)+INDEX(asset_rets_norm,$A125,N$3)</f>
        <v>-2.1851585437344615E-3</v>
      </c>
      <c r="O125" s="16" cm="1">
        <f t="array" ref="O125">INDEX(asset_mu,1,O$3)+INDEX(asset_rets_norm,$A125,O$3)</f>
        <v>9.8081973971644192E-4</v>
      </c>
      <c r="P125" s="16" cm="1">
        <f t="array" ref="P125">INDEX(asset_mu,1,P$3)+INDEX(asset_rets_norm,$A125,P$3)</f>
        <v>1.6714692352948633E-3</v>
      </c>
      <c r="Q125" s="16" cm="1">
        <f t="array" ref="Q125">INDEX(asset_mu,1,Q$3)+INDEX(asset_rets_norm,$A125,Q$3)</f>
        <v>1.9389061674524699E-3</v>
      </c>
      <c r="R125" s="16" cm="1">
        <f t="array" ref="R125">INDEX(asset_mu,1,R$3)+INDEX(asset_rets_norm,$A125,R$3)</f>
        <v>-5.335173474366163E-2</v>
      </c>
      <c r="S125" s="16" cm="1">
        <f t="array" ref="S125">INDEX(asset_mu,1,S$3)+INDEX(asset_rets_norm,$A125,S$3)</f>
        <v>-3.6598801438391226E-2</v>
      </c>
      <c r="T125" s="16" cm="1">
        <f t="array" ref="T125">INDEX(asset_mu,1,T$3)+INDEX(asset_rets_norm,$A125,T$3)</f>
        <v>-3.6358244436510145E-3</v>
      </c>
      <c r="U125" s="16" cm="1">
        <f t="array" ref="U125">INDEX(asset_mu,1,U$3)+INDEX(asset_rets_norm,$A125,U$3)</f>
        <v>4.2237358059356148E-2</v>
      </c>
      <c r="V125" s="16" cm="1">
        <f t="array" ref="V125">INDEX(asset_mu,1,V$3)+INDEX(asset_rets_norm,$A125,V$3)</f>
        <v>2.0114703729049903E-3</v>
      </c>
      <c r="W125" s="16" cm="1">
        <f t="array" ref="W125">INDEX(asset_mu,1,W$3)+INDEX(asset_rets_norm,$A125,W$3)</f>
        <v>1.3110065274529877E-3</v>
      </c>
      <c r="X125" s="16" cm="1">
        <f t="array" ref="X125">INDEX(asset_mu,1,X$3)+INDEX(asset_rets_norm,$A125,X$3)</f>
        <v>2.0952935105639312E-3</v>
      </c>
      <c r="Y125" s="16" cm="1">
        <f t="array" ref="Y125">INDEX(asset_mu,1,Y$3)+INDEX(asset_rets_norm,$A125,Y$3)</f>
        <v>1.0396022194711998E-3</v>
      </c>
      <c r="Z125" s="19">
        <v>120</v>
      </c>
      <c r="AA125" s="16" cm="1">
        <f t="array" ref="AA125">INDEX(fx_mu,1,AA$3)+INDEX(fx_rets_norm,$A125,AA$3)</f>
        <v>0</v>
      </c>
      <c r="AB125" s="16" cm="1">
        <f t="array" ref="AB125">INDEX(fx_mu,1,AB$3)+INDEX(fx_rets_norm,$A125,AB$3)</f>
        <v>-1.8984991278884086E-2</v>
      </c>
      <c r="AC125" s="16" cm="1">
        <f t="array" ref="AC125">INDEX(fx_mu,1,AC$3)+INDEX(fx_rets_norm,$A125,AC$3)</f>
        <v>-1.9714996281390243E-2</v>
      </c>
      <c r="AD125" s="16" cm="1">
        <f t="array" ref="AD125">INDEX(fx_mu,1,AD$3)+INDEX(fx_rets_norm,$A125,AD$3)</f>
        <v>-7.8053557628263862E-3</v>
      </c>
      <c r="AE125" s="19">
        <v>120</v>
      </c>
      <c r="AF125" s="18" cm="1">
        <f t="array" ref="AF125">(1+B125)*(1+INDEX(fx_rets,$AE125,INDEX(fx_ix,1,AF$3)))-1</f>
        <v>2.1058198324235278E-3</v>
      </c>
      <c r="AG125" s="18" cm="1">
        <f t="array" ref="AG125">(1+C125)*(1+INDEX(fx_rets,$AE125,INDEX(fx_ix,1,AG$3)))-1</f>
        <v>1.7364884430617344E-3</v>
      </c>
      <c r="AH125" s="18" cm="1">
        <f t="array" ref="AH125">(1+D125)*(1+INDEX(fx_rets,$AE125,INDEX(fx_ix,1,AH$3)))-1</f>
        <v>-2.8807539793219705E-3</v>
      </c>
      <c r="AI125" s="18" cm="1">
        <f t="array" ref="AI125">(1+E125)*(1+INDEX(fx_rets,$AE125,INDEX(fx_ix,1,AI$3)))-1</f>
        <v>1.7694271116031057E-3</v>
      </c>
      <c r="AJ125" s="18" cm="1">
        <f t="array" ref="AJ125">(1+F125)*(1+INDEX(fx_rets,$AE125,INDEX(fx_ix,1,AJ$3)))-1</f>
        <v>-2.0167453592860873E-3</v>
      </c>
      <c r="AK125" s="18" cm="1">
        <f t="array" ref="AK125">(1+G125)*(1+INDEX(fx_rets,$AE125,INDEX(fx_ix,1,AK$3)))-1</f>
        <v>-1.7662210979411341E-2</v>
      </c>
      <c r="AL125" s="18" cm="1">
        <f t="array" ref="AL125">(1+H125)*(1+INDEX(fx_rets,$AE125,INDEX(fx_ix,1,AL$3)))-1</f>
        <v>-1.738740235563363E-2</v>
      </c>
      <c r="AM125" s="18" cm="1">
        <f t="array" ref="AM125">(1+I125)*(1+INDEX(fx_rets,$AE125,INDEX(fx_ix,1,AM$3)))-1</f>
        <v>-2.0108498226725224E-2</v>
      </c>
      <c r="AN125" s="18" cm="1">
        <f t="array" ref="AN125">(1+J125)*(1+INDEX(fx_rets,$AE125,INDEX(fx_ix,1,AN$3)))-1</f>
        <v>-1.7528919816792055E-2</v>
      </c>
      <c r="AO125" s="18" cm="1">
        <f t="array" ref="AO125">(1+K125)*(1+INDEX(fx_rets,$AE125,INDEX(fx_ix,1,AO$3)))-1</f>
        <v>-1.8157180375229398E-2</v>
      </c>
      <c r="AP125" s="18" cm="1">
        <f t="array" ref="AP125">(1+L125)*(1+INDEX(fx_rets,$AE125,INDEX(fx_ix,1,AP$3)))-1</f>
        <v>-2.2249751806676432E-2</v>
      </c>
      <c r="AQ125" s="18" cm="1">
        <f t="array" ref="AQ125">(1+M125)*(1+INDEX(fx_rets,$AE125,INDEX(fx_ix,1,AQ$3)))-1</f>
        <v>-1.7897988252566499E-2</v>
      </c>
      <c r="AR125" s="18" cm="1">
        <f t="array" ref="AR125">(1+N125)*(1+INDEX(fx_rets,$AE125,INDEX(fx_ix,1,AR$3)))-1</f>
        <v>-2.1857074432560797E-2</v>
      </c>
      <c r="AS125" s="18" cm="1">
        <f t="array" ref="AS125">(1+O125)*(1+INDEX(fx_rets,$AE125,INDEX(fx_ix,1,AS$3)))-1</f>
        <v>-6.8321916701175045E-3</v>
      </c>
      <c r="AT125" s="18" cm="1">
        <f t="array" ref="AT125">(1+P125)*(1+INDEX(fx_rets,$AE125,INDEX(fx_ix,1,AT$3)))-1</f>
        <v>-6.1469329395597017E-3</v>
      </c>
      <c r="AU125" s="18" cm="1">
        <f t="array" ref="AU125">(1+Q125)*(1+INDEX(fx_rets,$AE125,INDEX(fx_ix,1,AU$3)))-1</f>
        <v>-5.8815834478016527E-3</v>
      </c>
      <c r="AV125" s="18" cm="1">
        <f t="array" ref="AV125">(1+R125)*(1+INDEX(fx_rets,$AE125,INDEX(fx_ix,1,AV$3)))-1</f>
        <v>-5.3351734743661616E-2</v>
      </c>
      <c r="AW125" s="18" cm="1">
        <f t="array" ref="AW125">(1+S125)*(1+INDEX(fx_rets,$AE125,INDEX(fx_ix,1,AW$3)))-1</f>
        <v>-5.4888964791149797E-2</v>
      </c>
      <c r="AX125" s="18" cm="1">
        <f t="array" ref="AX125">(1+T125)*(1+INDEX(fx_rets,$AE125,INDEX(fx_ix,1,AX$3)))-1</f>
        <v>-2.3279140459654846E-2</v>
      </c>
      <c r="AY125" s="18" cm="1">
        <f t="array" ref="AY125">(1+U125)*(1+INDEX(fx_rets,$AE125,INDEX(fx_ix,1,AY$3)))-1</f>
        <v>3.4102324690394648E-2</v>
      </c>
      <c r="AZ125" s="18" cm="1">
        <f t="array" ref="AZ125">(1+V125)*(1+INDEX(fx_rets,$AE125,INDEX(fx_ix,1,AZ$3)))-1</f>
        <v>2.0114703729050554E-3</v>
      </c>
      <c r="BA125" s="18" cm="1">
        <f t="array" ref="BA125">(1+W125)*(1+INDEX(fx_rets,$AE125,INDEX(fx_ix,1,BA$3)))-1</f>
        <v>-1.7698874198921244E-2</v>
      </c>
      <c r="BB125" s="18" cm="1">
        <f t="array" ref="BB125">(1+X125)*(1+INDEX(fx_rets,$AE125,INDEX(fx_ix,1,BB$3)))-1</f>
        <v>-1.7661011474595423E-2</v>
      </c>
      <c r="BC125" s="18" cm="1">
        <f t="array" ref="BC125">(1+Y125)*(1+INDEX(fx_rets,$AE125,INDEX(fx_ix,1,BC$3)))-1</f>
        <v>-6.7738680085299707E-3</v>
      </c>
      <c r="BD125" s="19">
        <v>120</v>
      </c>
      <c r="BE125" s="16">
        <f t="shared" si="32"/>
        <v>0</v>
      </c>
      <c r="BF125" s="19">
        <v>120</v>
      </c>
      <c r="BG125" s="18">
        <f t="shared" si="33"/>
        <v>2.1058198324235278E-3</v>
      </c>
      <c r="BH125" s="18">
        <f t="shared" si="34"/>
        <v>1.7364884430617344E-3</v>
      </c>
      <c r="BI125" s="18">
        <f t="shared" si="35"/>
        <v>-2.8807539793219705E-3</v>
      </c>
      <c r="BJ125" s="18">
        <f t="shared" si="36"/>
        <v>1.7694271116031057E-3</v>
      </c>
      <c r="BK125" s="18">
        <f t="shared" si="37"/>
        <v>-2.0167453592860873E-3</v>
      </c>
      <c r="BL125" s="18">
        <f t="shared" si="38"/>
        <v>-1.7662210979411341E-2</v>
      </c>
      <c r="BM125" s="18">
        <f t="shared" si="39"/>
        <v>-1.738740235563363E-2</v>
      </c>
      <c r="BN125" s="18">
        <f t="shared" si="40"/>
        <v>-2.0108498226725224E-2</v>
      </c>
      <c r="BO125" s="18">
        <f t="shared" si="41"/>
        <v>-1.7528919816792055E-2</v>
      </c>
      <c r="BP125" s="18">
        <f t="shared" si="42"/>
        <v>-1.8157180375229398E-2</v>
      </c>
      <c r="BQ125" s="18">
        <f t="shared" si="43"/>
        <v>-2.2249751806676432E-2</v>
      </c>
      <c r="BR125" s="18">
        <f t="shared" si="44"/>
        <v>-1.7897988252566499E-2</v>
      </c>
      <c r="BS125" s="18">
        <f t="shared" si="45"/>
        <v>-2.1857074432560797E-2</v>
      </c>
      <c r="BT125" s="18">
        <f t="shared" si="46"/>
        <v>-6.8321916701175045E-3</v>
      </c>
      <c r="BU125" s="18">
        <f t="shared" si="47"/>
        <v>-6.1469329395597017E-3</v>
      </c>
      <c r="BV125" s="18">
        <f t="shared" si="48"/>
        <v>-5.8815834478016527E-3</v>
      </c>
      <c r="BW125" s="18">
        <f t="shared" si="49"/>
        <v>-5.3351734743661616E-2</v>
      </c>
      <c r="BX125" s="18">
        <f t="shared" si="50"/>
        <v>-5.4888964791149797E-2</v>
      </c>
      <c r="BY125" s="18">
        <f t="shared" si="51"/>
        <v>-2.3279140459654846E-2</v>
      </c>
      <c r="BZ125" s="18">
        <f t="shared" si="52"/>
        <v>3.4102324690394648E-2</v>
      </c>
      <c r="CA125" s="18">
        <f t="shared" si="53"/>
        <v>2.0114703729050554E-3</v>
      </c>
      <c r="CB125" s="18">
        <f t="shared" si="54"/>
        <v>-1.7698874198921244E-2</v>
      </c>
      <c r="CC125" s="18">
        <f t="shared" si="55"/>
        <v>-1.7661011474595423E-2</v>
      </c>
      <c r="CD125" s="18">
        <f t="shared" si="56"/>
        <v>-6.7738680085299707E-3</v>
      </c>
      <c r="CE125" s="19">
        <v>120</v>
      </c>
      <c r="CF125" s="18">
        <f t="shared" si="61"/>
        <v>1.7364884430617344E-3</v>
      </c>
      <c r="CG125" s="18">
        <f t="shared" si="61"/>
        <v>1.7364884430617344E-3</v>
      </c>
      <c r="CH125" s="18">
        <f t="shared" si="61"/>
        <v>1.7364884430617344E-3</v>
      </c>
      <c r="CI125" s="18">
        <f t="shared" si="61"/>
        <v>0</v>
      </c>
      <c r="CJ125" s="18">
        <f t="shared" si="61"/>
        <v>0</v>
      </c>
      <c r="CK125" s="24">
        <f t="shared" si="61"/>
        <v>1.7364884430617344E-3</v>
      </c>
      <c r="CL125" s="24">
        <f t="shared" si="61"/>
        <v>0</v>
      </c>
    </row>
    <row r="126" spans="1:90" x14ac:dyDescent="0.2">
      <c r="A126" s="19">
        <v>121</v>
      </c>
      <c r="B126" s="16" cm="1">
        <f t="array" ref="B126">INDEX(asset_mu,1,B$3)+INDEX(asset_rets_norm,$A126,B$3)</f>
        <v>1.9551980921369725E-3</v>
      </c>
      <c r="C126" s="16" cm="1">
        <f t="array" ref="C126">INDEX(asset_mu,1,C$3)+INDEX(asset_rets_norm,$A126,C$3)</f>
        <v>-2.9837078429429276E-4</v>
      </c>
      <c r="D126" s="16" cm="1">
        <f t="array" ref="D126">INDEX(asset_mu,1,D$3)+INDEX(asset_rets_norm,$A126,D$3)</f>
        <v>-4.1131125481113934E-3</v>
      </c>
      <c r="E126" s="16" cm="1">
        <f t="array" ref="E126">INDEX(asset_mu,1,E$3)+INDEX(asset_rets_norm,$A126,E$3)</f>
        <v>-1.2094635749514901E-3</v>
      </c>
      <c r="F126" s="16" cm="1">
        <f t="array" ref="F126">INDEX(asset_mu,1,F$3)+INDEX(asset_rets_norm,$A126,F$3)</f>
        <v>-4.4003371190171458E-3</v>
      </c>
      <c r="G126" s="16" cm="1">
        <f t="array" ref="G126">INDEX(asset_mu,1,G$3)+INDEX(asset_rets_norm,$A126,G$3)</f>
        <v>1.3479858074898739E-3</v>
      </c>
      <c r="H126" s="16" cm="1">
        <f t="array" ref="H126">INDEX(asset_mu,1,H$3)+INDEX(asset_rets_norm,$A126,H$3)</f>
        <v>4.6703632833835313E-4</v>
      </c>
      <c r="I126" s="16" cm="1">
        <f t="array" ref="I126">INDEX(asset_mu,1,I$3)+INDEX(asset_rets_norm,$A126,I$3)</f>
        <v>-3.8913157924938668E-3</v>
      </c>
      <c r="J126" s="16" cm="1">
        <f t="array" ref="J126">INDEX(asset_mu,1,J$3)+INDEX(asset_rets_norm,$A126,J$3)</f>
        <v>1.2088965176676445E-3</v>
      </c>
      <c r="K126" s="16" cm="1">
        <f t="array" ref="K126">INDEX(asset_mu,1,K$3)+INDEX(asset_rets_norm,$A126,K$3)</f>
        <v>-1.4810793337741443E-3</v>
      </c>
      <c r="L126" s="16" cm="1">
        <f t="array" ref="L126">INDEX(asset_mu,1,L$3)+INDEX(asset_rets_norm,$A126,L$3)</f>
        <v>-1.1087150857562855E-3</v>
      </c>
      <c r="M126" s="16" cm="1">
        <f t="array" ref="M126">INDEX(asset_mu,1,M$3)+INDEX(asset_rets_norm,$A126,M$3)</f>
        <v>-2.3783651474666538E-3</v>
      </c>
      <c r="N126" s="16" cm="1">
        <f t="array" ref="N126">INDEX(asset_mu,1,N$3)+INDEX(asset_rets_norm,$A126,N$3)</f>
        <v>-4.07865431459053E-3</v>
      </c>
      <c r="O126" s="16" cm="1">
        <f t="array" ref="O126">INDEX(asset_mu,1,O$3)+INDEX(asset_rets_norm,$A126,O$3)</f>
        <v>1.0683856018952819E-3</v>
      </c>
      <c r="P126" s="16" cm="1">
        <f t="array" ref="P126">INDEX(asset_mu,1,P$3)+INDEX(asset_rets_norm,$A126,P$3)</f>
        <v>1.7437759605317003E-3</v>
      </c>
      <c r="Q126" s="16" cm="1">
        <f t="array" ref="Q126">INDEX(asset_mu,1,Q$3)+INDEX(asset_rets_norm,$A126,Q$3)</f>
        <v>2.5702943793058488E-3</v>
      </c>
      <c r="R126" s="16" cm="1">
        <f t="array" ref="R126">INDEX(asset_mu,1,R$3)+INDEX(asset_rets_norm,$A126,R$3)</f>
        <v>6.3262237534123952E-2</v>
      </c>
      <c r="S126" s="16" cm="1">
        <f t="array" ref="S126">INDEX(asset_mu,1,S$3)+INDEX(asset_rets_norm,$A126,S$3)</f>
        <v>4.8766852727131993E-2</v>
      </c>
      <c r="T126" s="16" cm="1">
        <f t="array" ref="T126">INDEX(asset_mu,1,T$3)+INDEX(asset_rets_norm,$A126,T$3)</f>
        <v>2.2368058686384085E-2</v>
      </c>
      <c r="U126" s="16" cm="1">
        <f t="array" ref="U126">INDEX(asset_mu,1,U$3)+INDEX(asset_rets_norm,$A126,U$3)</f>
        <v>-2.5302858717164964E-2</v>
      </c>
      <c r="V126" s="16" cm="1">
        <f t="array" ref="V126">INDEX(asset_mu,1,V$3)+INDEX(asset_rets_norm,$A126,V$3)</f>
        <v>2.0189870395716566E-3</v>
      </c>
      <c r="W126" s="16" cm="1">
        <f t="array" ref="W126">INDEX(asset_mu,1,W$3)+INDEX(asset_rets_norm,$A126,W$3)</f>
        <v>1.344089860786321E-3</v>
      </c>
      <c r="X126" s="16" cm="1">
        <f t="array" ref="X126">INDEX(asset_mu,1,X$3)+INDEX(asset_rets_norm,$A126,X$3)</f>
        <v>2.1341268438972642E-3</v>
      </c>
      <c r="Y126" s="16" cm="1">
        <f t="array" ref="Y126">INDEX(asset_mu,1,Y$3)+INDEX(asset_rets_norm,$A126,Y$3)</f>
        <v>1.0990188861378664E-3</v>
      </c>
      <c r="Z126" s="19">
        <v>121</v>
      </c>
      <c r="AA126" s="16" cm="1">
        <f t="array" ref="AA126">INDEX(fx_mu,1,AA$3)+INDEX(fx_rets_norm,$A126,AA$3)</f>
        <v>0</v>
      </c>
      <c r="AB126" s="16" cm="1">
        <f t="array" ref="AB126">INDEX(fx_mu,1,AB$3)+INDEX(fx_rets_norm,$A126,AB$3)</f>
        <v>-6.9179292291698577E-4</v>
      </c>
      <c r="AC126" s="16" cm="1">
        <f t="array" ref="AC126">INDEX(fx_mu,1,AC$3)+INDEX(fx_rets_norm,$A126,AC$3)</f>
        <v>1.6512200324132295E-2</v>
      </c>
      <c r="AD126" s="16" cm="1">
        <f t="array" ref="AD126">INDEX(fx_mu,1,AD$3)+INDEX(fx_rets_norm,$A126,AD$3)</f>
        <v>-1.973730022473931E-2</v>
      </c>
      <c r="AE126" s="19">
        <v>121</v>
      </c>
      <c r="AF126" s="18" cm="1">
        <f t="array" ref="AF126">(1+B126)*(1+INDEX(fx_rets,$AE126,INDEX(fx_ix,1,AF$3)))-1</f>
        <v>1.9551980921370671E-3</v>
      </c>
      <c r="AG126" s="18" cm="1">
        <f t="array" ref="AG126">(1+C126)*(1+INDEX(fx_rets,$AE126,INDEX(fx_ix,1,AG$3)))-1</f>
        <v>-2.9837078429428843E-4</v>
      </c>
      <c r="AH126" s="18" cm="1">
        <f t="array" ref="AH126">(1+D126)*(1+INDEX(fx_rets,$AE126,INDEX(fx_ix,1,AH$3)))-1</f>
        <v>-4.1131125481114195E-3</v>
      </c>
      <c r="AI126" s="18" cm="1">
        <f t="array" ref="AI126">(1+E126)*(1+INDEX(fx_rets,$AE126,INDEX(fx_ix,1,AI$3)))-1</f>
        <v>-1.2094635749514415E-3</v>
      </c>
      <c r="AJ126" s="18" cm="1">
        <f t="array" ref="AJ126">(1+F126)*(1+INDEX(fx_rets,$AE126,INDEX(fx_ix,1,AJ$3)))-1</f>
        <v>-4.4003371190171059E-3</v>
      </c>
      <c r="AK126" s="18" cm="1">
        <f t="array" ref="AK126">(1+G126)*(1+INDEX(fx_rets,$AE126,INDEX(fx_ix,1,AK$3)))-1</f>
        <v>6.5526035753094014E-4</v>
      </c>
      <c r="AL126" s="18" cm="1">
        <f t="array" ref="AL126">(1+H126)*(1+INDEX(fx_rets,$AE126,INDEX(fx_ix,1,AL$3)))-1</f>
        <v>-2.2507968700535841E-4</v>
      </c>
      <c r="AM126" s="18" cm="1">
        <f t="array" ref="AM126">(1+I126)*(1+INDEX(fx_rets,$AE126,INDEX(fx_ix,1,AM$3)))-1</f>
        <v>-4.5804167306847665E-3</v>
      </c>
      <c r="AN126" s="18" cm="1">
        <f t="array" ref="AN126">(1+J126)*(1+INDEX(fx_rets,$AE126,INDEX(fx_ix,1,AN$3)))-1</f>
        <v>1.7741058383270669E-2</v>
      </c>
      <c r="AO126" s="18" cm="1">
        <f t="array" ref="AO126">(1+K126)*(1+INDEX(fx_rets,$AE126,INDEX(fx_ix,1,AO$3)))-1</f>
        <v>1.5006665111702899E-2</v>
      </c>
      <c r="AP126" s="18" cm="1">
        <f t="array" ref="AP126">(1+L126)*(1+INDEX(fx_rets,$AE126,INDEX(fx_ix,1,AP$3)))-1</f>
        <v>1.5385177912777603E-2</v>
      </c>
      <c r="AQ126" s="18" cm="1">
        <f t="array" ref="AQ126">(1+M126)*(1+INDEX(fx_rets,$AE126,INDEX(fx_ix,1,AQ$3)))-1</f>
        <v>1.4094563134906757E-2</v>
      </c>
      <c r="AR126" s="18" cm="1">
        <f t="array" ref="AR126">(1+N126)*(1+INDEX(fx_rets,$AE126,INDEX(fx_ix,1,AR$3)))-1</f>
        <v>1.2366198452446353E-2</v>
      </c>
      <c r="AS126" s="18" cm="1">
        <f t="array" ref="AS126">(1+O126)*(1+INDEX(fx_rets,$AE126,INDEX(fx_ix,1,AS$3)))-1</f>
        <v>-1.8690001670224277E-2</v>
      </c>
      <c r="AT126" s="18" cm="1">
        <f t="array" ref="AT126">(1+P126)*(1+INDEX(fx_rets,$AE126,INDEX(fx_ix,1,AT$3)))-1</f>
        <v>-1.8027941693865346E-2</v>
      </c>
      <c r="AU126" s="18" cm="1">
        <f t="array" ref="AU126">(1+Q126)*(1+INDEX(fx_rets,$AE126,INDEX(fx_ix,1,AU$3)))-1</f>
        <v>-1.7217736517263882E-2</v>
      </c>
      <c r="AV126" s="18" cm="1">
        <f t="array" ref="AV126">(1+R126)*(1+INDEX(fx_rets,$AE126,INDEX(fx_ix,1,AV$3)))-1</f>
        <v>6.3262237534123855E-2</v>
      </c>
      <c r="AW126" s="18" cm="1">
        <f t="array" ref="AW126">(1+S126)*(1+INDEX(fx_rets,$AE126,INDEX(fx_ix,1,AW$3)))-1</f>
        <v>4.80413232406256E-2</v>
      </c>
      <c r="AX126" s="18" cm="1">
        <f t="array" ref="AX126">(1+T126)*(1+INDEX(fx_rets,$AE126,INDEX(fx_ix,1,AX$3)))-1</f>
        <v>3.924960487640794E-2</v>
      </c>
      <c r="AY126" s="18" cm="1">
        <f t="array" ref="AY126">(1+U126)*(1+INDEX(fx_rets,$AE126,INDEX(fx_ix,1,AY$3)))-1</f>
        <v>-4.4540748822859411E-2</v>
      </c>
      <c r="AZ126" s="18" cm="1">
        <f t="array" ref="AZ126">(1+V126)*(1+INDEX(fx_rets,$AE126,INDEX(fx_ix,1,AZ$3)))-1</f>
        <v>2.0189870395717069E-3</v>
      </c>
      <c r="BA126" s="18" cm="1">
        <f t="array" ref="BA126">(1+W126)*(1+INDEX(fx_rets,$AE126,INDEX(fx_ix,1,BA$3)))-1</f>
        <v>6.5136710601598757E-4</v>
      </c>
      <c r="BB126" s="18" cm="1">
        <f t="array" ref="BB126">(1+X126)*(1+INDEX(fx_rets,$AE126,INDEX(fx_ix,1,BB$3)))-1</f>
        <v>1.8681566297993113E-2</v>
      </c>
      <c r="BC126" s="18" cm="1">
        <f t="array" ref="BC126">(1+Y126)*(1+INDEX(fx_rets,$AE126,INDEX(fx_ix,1,BC$3)))-1</f>
        <v>-1.865997300430966E-2</v>
      </c>
      <c r="BD126" s="19">
        <v>121</v>
      </c>
      <c r="BE126" s="16">
        <f t="shared" si="32"/>
        <v>0</v>
      </c>
      <c r="BF126" s="19">
        <v>121</v>
      </c>
      <c r="BG126" s="18">
        <f t="shared" si="33"/>
        <v>1.9551980921370671E-3</v>
      </c>
      <c r="BH126" s="18">
        <f t="shared" si="34"/>
        <v>-2.9837078429428843E-4</v>
      </c>
      <c r="BI126" s="18">
        <f t="shared" si="35"/>
        <v>-4.1131125481114195E-3</v>
      </c>
      <c r="BJ126" s="18">
        <f t="shared" si="36"/>
        <v>-1.2094635749514415E-3</v>
      </c>
      <c r="BK126" s="18">
        <f t="shared" si="37"/>
        <v>-4.4003371190171059E-3</v>
      </c>
      <c r="BL126" s="18">
        <f t="shared" si="38"/>
        <v>6.5526035753094014E-4</v>
      </c>
      <c r="BM126" s="18">
        <f t="shared" si="39"/>
        <v>-2.2507968700535841E-4</v>
      </c>
      <c r="BN126" s="18">
        <f t="shared" si="40"/>
        <v>-4.5804167306847665E-3</v>
      </c>
      <c r="BO126" s="18">
        <f t="shared" si="41"/>
        <v>1.7741058383270669E-2</v>
      </c>
      <c r="BP126" s="18">
        <f t="shared" si="42"/>
        <v>1.5006665111702899E-2</v>
      </c>
      <c r="BQ126" s="18">
        <f t="shared" si="43"/>
        <v>1.5385177912777603E-2</v>
      </c>
      <c r="BR126" s="18">
        <f t="shared" si="44"/>
        <v>1.4094563134906757E-2</v>
      </c>
      <c r="BS126" s="18">
        <f t="shared" si="45"/>
        <v>1.2366198452446353E-2</v>
      </c>
      <c r="BT126" s="18">
        <f t="shared" si="46"/>
        <v>-1.8690001670224277E-2</v>
      </c>
      <c r="BU126" s="18">
        <f t="shared" si="47"/>
        <v>-1.8027941693865346E-2</v>
      </c>
      <c r="BV126" s="18">
        <f t="shared" si="48"/>
        <v>-1.7217736517263882E-2</v>
      </c>
      <c r="BW126" s="18">
        <f t="shared" si="49"/>
        <v>6.3262237534123855E-2</v>
      </c>
      <c r="BX126" s="18">
        <f t="shared" si="50"/>
        <v>4.80413232406256E-2</v>
      </c>
      <c r="BY126" s="18">
        <f t="shared" si="51"/>
        <v>3.924960487640794E-2</v>
      </c>
      <c r="BZ126" s="18">
        <f t="shared" si="52"/>
        <v>-4.4540748822859411E-2</v>
      </c>
      <c r="CA126" s="18">
        <f t="shared" si="53"/>
        <v>2.0189870395717069E-3</v>
      </c>
      <c r="CB126" s="18">
        <f t="shared" si="54"/>
        <v>6.5136710601598757E-4</v>
      </c>
      <c r="CC126" s="18">
        <f t="shared" si="55"/>
        <v>1.8681566297993113E-2</v>
      </c>
      <c r="CD126" s="18">
        <f t="shared" si="56"/>
        <v>-1.865997300430966E-2</v>
      </c>
      <c r="CE126" s="19">
        <v>121</v>
      </c>
      <c r="CF126" s="18">
        <f t="shared" ref="CF126:CL135" si="62">SUMPRODUCT(INDEX(port_wts,CF$3,),$BG126:$CD126)</f>
        <v>-2.9837078429428843E-4</v>
      </c>
      <c r="CG126" s="18">
        <f t="shared" si="62"/>
        <v>-2.9837078429428843E-4</v>
      </c>
      <c r="CH126" s="18">
        <f t="shared" si="62"/>
        <v>-2.9837078429428843E-4</v>
      </c>
      <c r="CI126" s="18">
        <f t="shared" si="62"/>
        <v>0</v>
      </c>
      <c r="CJ126" s="18">
        <f t="shared" si="62"/>
        <v>0</v>
      </c>
      <c r="CK126" s="24">
        <f t="shared" si="62"/>
        <v>-2.9837078429428843E-4</v>
      </c>
      <c r="CL126" s="24">
        <f t="shared" si="62"/>
        <v>0</v>
      </c>
    </row>
    <row r="127" spans="1:90" x14ac:dyDescent="0.2">
      <c r="A127" s="19">
        <v>122</v>
      </c>
      <c r="B127" s="16" cm="1">
        <f t="array" ref="B127">INDEX(asset_mu,1,B$3)+INDEX(asset_rets_norm,$A127,B$3)</f>
        <v>2.028223586916583E-3</v>
      </c>
      <c r="C127" s="16" cm="1">
        <f t="array" ref="C127">INDEX(asset_mu,1,C$3)+INDEX(asset_rets_norm,$A127,C$3)</f>
        <v>2.9331393701945664E-3</v>
      </c>
      <c r="D127" s="16" cm="1">
        <f t="array" ref="D127">INDEX(asset_mu,1,D$3)+INDEX(asset_rets_norm,$A127,D$3)</f>
        <v>4.1680362528814501E-3</v>
      </c>
      <c r="E127" s="16" cm="1">
        <f t="array" ref="E127">INDEX(asset_mu,1,E$3)+INDEX(asset_rets_norm,$A127,E$3)</f>
        <v>5.1436275680467186E-4</v>
      </c>
      <c r="F127" s="16" cm="1">
        <f t="array" ref="F127">INDEX(asset_mu,1,F$3)+INDEX(asset_rets_norm,$A127,F$3)</f>
        <v>-2.1869936427880259E-4</v>
      </c>
      <c r="G127" s="16" cm="1">
        <f t="array" ref="G127">INDEX(asset_mu,1,G$3)+INDEX(asset_rets_norm,$A127,G$3)</f>
        <v>2.0981313030181943E-3</v>
      </c>
      <c r="H127" s="16" cm="1">
        <f t="array" ref="H127">INDEX(asset_mu,1,H$3)+INDEX(asset_rets_norm,$A127,H$3)</f>
        <v>6.0043844553303791E-3</v>
      </c>
      <c r="I127" s="16" cm="1">
        <f t="array" ref="I127">INDEX(asset_mu,1,I$3)+INDEX(asset_rets_norm,$A127,I$3)</f>
        <v>1.2695354188917584E-2</v>
      </c>
      <c r="J127" s="16" cm="1">
        <f t="array" ref="J127">INDEX(asset_mu,1,J$3)+INDEX(asset_rets_norm,$A127,J$3)</f>
        <v>3.7450871697433095E-3</v>
      </c>
      <c r="K127" s="16" cm="1">
        <f t="array" ref="K127">INDEX(asset_mu,1,K$3)+INDEX(asset_rets_norm,$A127,K$3)</f>
        <v>9.5845396331174781E-3</v>
      </c>
      <c r="L127" s="16" cm="1">
        <f t="array" ref="L127">INDEX(asset_mu,1,L$3)+INDEX(asset_rets_norm,$A127,L$3)</f>
        <v>1.4649764777715389E-2</v>
      </c>
      <c r="M127" s="16" cm="1">
        <f t="array" ref="M127">INDEX(asset_mu,1,M$3)+INDEX(asset_rets_norm,$A127,M$3)</f>
        <v>5.6608538965794873E-3</v>
      </c>
      <c r="N127" s="16" cm="1">
        <f t="array" ref="N127">INDEX(asset_mu,1,N$3)+INDEX(asset_rets_norm,$A127,N$3)</f>
        <v>7.9556724003787601E-3</v>
      </c>
      <c r="O127" s="16" cm="1">
        <f t="array" ref="O127">INDEX(asset_mu,1,O$3)+INDEX(asset_rets_norm,$A127,O$3)</f>
        <v>1.0489190822796856E-3</v>
      </c>
      <c r="P127" s="16" cm="1">
        <f t="array" ref="P127">INDEX(asset_mu,1,P$3)+INDEX(asset_rets_norm,$A127,P$3)</f>
        <v>2.3182171586755718E-3</v>
      </c>
      <c r="Q127" s="16" cm="1">
        <f t="array" ref="Q127">INDEX(asset_mu,1,Q$3)+INDEX(asset_rets_norm,$A127,Q$3)</f>
        <v>3.7968849132167916E-3</v>
      </c>
      <c r="R127" s="16" cm="1">
        <f t="array" ref="R127">INDEX(asset_mu,1,R$3)+INDEX(asset_rets_norm,$A127,R$3)</f>
        <v>-1.3872727915031816E-2</v>
      </c>
      <c r="S127" s="16" cm="1">
        <f t="array" ref="S127">INDEX(asset_mu,1,S$3)+INDEX(asset_rets_norm,$A127,S$3)</f>
        <v>-4.5363756281292744E-2</v>
      </c>
      <c r="T127" s="16" cm="1">
        <f t="array" ref="T127">INDEX(asset_mu,1,T$3)+INDEX(asset_rets_norm,$A127,T$3)</f>
        <v>-2.3571940275869119E-2</v>
      </c>
      <c r="U127" s="16" cm="1">
        <f t="array" ref="U127">INDEX(asset_mu,1,U$3)+INDEX(asset_rets_norm,$A127,U$3)</f>
        <v>-4.3356091364404756E-2</v>
      </c>
      <c r="V127" s="16" cm="1">
        <f t="array" ref="V127">INDEX(asset_mu,1,V$3)+INDEX(asset_rets_norm,$A127,V$3)</f>
        <v>2.0068370395716567E-3</v>
      </c>
      <c r="W127" s="16" cm="1">
        <f t="array" ref="W127">INDEX(asset_mu,1,W$3)+INDEX(asset_rets_norm,$A127,W$3)</f>
        <v>1.3160898607863212E-3</v>
      </c>
      <c r="X127" s="16" cm="1">
        <f t="array" ref="X127">INDEX(asset_mu,1,X$3)+INDEX(asset_rets_norm,$A127,X$3)</f>
        <v>2.1463768438972643E-3</v>
      </c>
      <c r="Y127" s="16" cm="1">
        <f t="array" ref="Y127">INDEX(asset_mu,1,Y$3)+INDEX(asset_rets_norm,$A127,Y$3)</f>
        <v>1.0901855528045331E-3</v>
      </c>
      <c r="Z127" s="19">
        <v>122</v>
      </c>
      <c r="AA127" s="16" cm="1">
        <f t="array" ref="AA127">INDEX(fx_mu,1,AA$3)+INDEX(fx_rets_norm,$A127,AA$3)</f>
        <v>0</v>
      </c>
      <c r="AB127" s="16" cm="1">
        <f t="array" ref="AB127">INDEX(fx_mu,1,AB$3)+INDEX(fx_rets_norm,$A127,AB$3)</f>
        <v>-1.8467680113408932E-2</v>
      </c>
      <c r="AC127" s="16" cm="1">
        <f t="array" ref="AC127">INDEX(fx_mu,1,AC$3)+INDEX(fx_rets_norm,$A127,AC$3)</f>
        <v>-2.7699337433572294E-2</v>
      </c>
      <c r="AD127" s="16" cm="1">
        <f t="array" ref="AD127">INDEX(fx_mu,1,AD$3)+INDEX(fx_rets_norm,$A127,AD$3)</f>
        <v>1.0498557458756705E-2</v>
      </c>
      <c r="AE127" s="19">
        <v>122</v>
      </c>
      <c r="AF127" s="18" cm="1">
        <f t="array" ref="AF127">(1+B127)*(1+INDEX(fx_rets,$AE127,INDEX(fx_ix,1,AF$3)))-1</f>
        <v>2.0282235869166776E-3</v>
      </c>
      <c r="AG127" s="18" cm="1">
        <f t="array" ref="AG127">(1+C127)*(1+INDEX(fx_rets,$AE127,INDEX(fx_ix,1,AG$3)))-1</f>
        <v>2.9331393701945707E-3</v>
      </c>
      <c r="AH127" s="18" cm="1">
        <f t="array" ref="AH127">(1+D127)*(1+INDEX(fx_rets,$AE127,INDEX(fx_ix,1,AH$3)))-1</f>
        <v>4.1680362528815351E-3</v>
      </c>
      <c r="AI127" s="18" cm="1">
        <f t="array" ref="AI127">(1+E127)*(1+INDEX(fx_rets,$AE127,INDEX(fx_ix,1,AI$3)))-1</f>
        <v>5.1436275680472043E-4</v>
      </c>
      <c r="AJ127" s="18" cm="1">
        <f t="array" ref="AJ127">(1+F127)*(1+INDEX(fx_rets,$AE127,INDEX(fx_ix,1,AJ$3)))-1</f>
        <v>-2.1869936427876269E-4</v>
      </c>
      <c r="AK127" s="18" cm="1">
        <f t="array" ref="AK127">(1+G127)*(1+INDEX(fx_rets,$AE127,INDEX(fx_ix,1,AK$3)))-1</f>
        <v>-1.6408296428130797E-2</v>
      </c>
      <c r="AL127" s="18" cm="1">
        <f t="array" ref="AL127">(1+H127)*(1+INDEX(fx_rets,$AE127,INDEX(fx_ix,1,AL$3)))-1</f>
        <v>-1.2574182709477522E-2</v>
      </c>
      <c r="AM127" s="18" cm="1">
        <f t="array" ref="AM127">(1+I127)*(1+INDEX(fx_rets,$AE127,INDEX(fx_ix,1,AM$3)))-1</f>
        <v>-6.006779664578632E-3</v>
      </c>
      <c r="AN127" s="18" cm="1">
        <f t="array" ref="AN127">(1+J127)*(1+INDEX(fx_rets,$AE127,INDEX(fx_ix,1,AN$3)))-1</f>
        <v>-2.4057986697061939E-2</v>
      </c>
      <c r="AO127" s="18" cm="1">
        <f t="array" ref="AO127">(1+K127)*(1+INDEX(fx_rets,$AE127,INDEX(fx_ix,1,AO$3)))-1</f>
        <v>-1.8380283197897973E-2</v>
      </c>
      <c r="AP127" s="18" cm="1">
        <f t="array" ref="AP127">(1+L127)*(1+INDEX(fx_rets,$AE127,INDEX(fx_ix,1,AP$3)))-1</f>
        <v>-1.3455361433757473E-2</v>
      </c>
      <c r="AQ127" s="18" cm="1">
        <f t="array" ref="AQ127">(1+M127)*(1+INDEX(fx_rets,$AE127,INDEX(fx_ix,1,AQ$3)))-1</f>
        <v>-2.2195285439236434E-2</v>
      </c>
      <c r="AR127" s="18" cm="1">
        <f t="array" ref="AR127">(1+N127)*(1+INDEX(fx_rets,$AE127,INDEX(fx_ix,1,AR$3)))-1</f>
        <v>-1.9964031887522493E-2</v>
      </c>
      <c r="AS127" s="18" cm="1">
        <f t="array" ref="AS127">(1+O127)*(1+INDEX(fx_rets,$AE127,INDEX(fx_ix,1,AS$3)))-1</f>
        <v>1.1558488678291345E-2</v>
      </c>
      <c r="AT127" s="18" cm="1">
        <f t="array" ref="AT127">(1+P127)*(1+INDEX(fx_rets,$AE127,INDEX(fx_ix,1,AT$3)))-1</f>
        <v>1.2841112553474421E-2</v>
      </c>
      <c r="AU127" s="18" cm="1">
        <f t="array" ref="AU127">(1+Q127)*(1+INDEX(fx_rets,$AE127,INDEX(fx_ix,1,AU$3)))-1</f>
        <v>1.4335304186399167E-2</v>
      </c>
      <c r="AV127" s="18" cm="1">
        <f t="array" ref="AV127">(1+R127)*(1+INDEX(fx_rets,$AE127,INDEX(fx_ix,1,AV$3)))-1</f>
        <v>-1.3872727915031802E-2</v>
      </c>
      <c r="AW127" s="18" cm="1">
        <f t="array" ref="AW127">(1+S127)*(1+INDEX(fx_rets,$AE127,INDEX(fx_ix,1,AW$3)))-1</f>
        <v>-6.2993673054956068E-2</v>
      </c>
      <c r="AX127" s="18" cm="1">
        <f t="array" ref="AX127">(1+T127)*(1+INDEX(fx_rets,$AE127,INDEX(fx_ix,1,AX$3)))-1</f>
        <v>-5.0618350581776217E-2</v>
      </c>
      <c r="AY127" s="18" cm="1">
        <f t="array" ref="AY127">(1+U127)*(1+INDEX(fx_rets,$AE127,INDEX(fx_ix,1,AY$3)))-1</f>
        <v>-3.331271032202443E-2</v>
      </c>
      <c r="AZ127" s="18" cm="1">
        <f t="array" ref="AZ127">(1+V127)*(1+INDEX(fx_rets,$AE127,INDEX(fx_ix,1,AZ$3)))-1</f>
        <v>2.0068370395716073E-3</v>
      </c>
      <c r="BA127" s="18" cm="1">
        <f t="array" ref="BA127">(1+W127)*(1+INDEX(fx_rets,$AE127,INDEX(fx_ix,1,BA$3)))-1</f>
        <v>-1.717589537917219E-2</v>
      </c>
      <c r="BB127" s="18" cm="1">
        <f t="array" ref="BB127">(1+X127)*(1+INDEX(fx_rets,$AE127,INDEX(fx_ix,1,BB$3)))-1</f>
        <v>-2.5612413806133882E-2</v>
      </c>
      <c r="BC127" s="18" cm="1">
        <f t="array" ref="BC127">(1+Y127)*(1+INDEX(fx_rets,$AE127,INDEX(fx_ix,1,BC$3)))-1</f>
        <v>1.1600188387227872E-2</v>
      </c>
      <c r="BD127" s="19">
        <v>122</v>
      </c>
      <c r="BE127" s="16">
        <f t="shared" si="32"/>
        <v>0</v>
      </c>
      <c r="BF127" s="19">
        <v>122</v>
      </c>
      <c r="BG127" s="18">
        <f t="shared" si="33"/>
        <v>2.0282235869166776E-3</v>
      </c>
      <c r="BH127" s="18">
        <f t="shared" si="34"/>
        <v>2.9331393701945707E-3</v>
      </c>
      <c r="BI127" s="18">
        <f t="shared" si="35"/>
        <v>4.1680362528815351E-3</v>
      </c>
      <c r="BJ127" s="18">
        <f t="shared" si="36"/>
        <v>5.1436275680472043E-4</v>
      </c>
      <c r="BK127" s="18">
        <f t="shared" si="37"/>
        <v>-2.1869936427876269E-4</v>
      </c>
      <c r="BL127" s="18">
        <f t="shared" si="38"/>
        <v>-1.6408296428130797E-2</v>
      </c>
      <c r="BM127" s="18">
        <f t="shared" si="39"/>
        <v>-1.2574182709477522E-2</v>
      </c>
      <c r="BN127" s="18">
        <f t="shared" si="40"/>
        <v>-6.006779664578632E-3</v>
      </c>
      <c r="BO127" s="18">
        <f t="shared" si="41"/>
        <v>-2.4057986697061939E-2</v>
      </c>
      <c r="BP127" s="18">
        <f t="shared" si="42"/>
        <v>-1.8380283197897973E-2</v>
      </c>
      <c r="BQ127" s="18">
        <f t="shared" si="43"/>
        <v>-1.3455361433757473E-2</v>
      </c>
      <c r="BR127" s="18">
        <f t="shared" si="44"/>
        <v>-2.2195285439236434E-2</v>
      </c>
      <c r="BS127" s="18">
        <f t="shared" si="45"/>
        <v>-1.9964031887522493E-2</v>
      </c>
      <c r="BT127" s="18">
        <f t="shared" si="46"/>
        <v>1.1558488678291345E-2</v>
      </c>
      <c r="BU127" s="18">
        <f t="shared" si="47"/>
        <v>1.2841112553474421E-2</v>
      </c>
      <c r="BV127" s="18">
        <f t="shared" si="48"/>
        <v>1.4335304186399167E-2</v>
      </c>
      <c r="BW127" s="18">
        <f t="shared" si="49"/>
        <v>-1.3872727915031802E-2</v>
      </c>
      <c r="BX127" s="18">
        <f t="shared" si="50"/>
        <v>-6.2993673054956068E-2</v>
      </c>
      <c r="BY127" s="18">
        <f t="shared" si="51"/>
        <v>-5.0618350581776217E-2</v>
      </c>
      <c r="BZ127" s="18">
        <f t="shared" si="52"/>
        <v>-3.331271032202443E-2</v>
      </c>
      <c r="CA127" s="18">
        <f t="shared" si="53"/>
        <v>2.0068370395716073E-3</v>
      </c>
      <c r="CB127" s="18">
        <f t="shared" si="54"/>
        <v>-1.717589537917219E-2</v>
      </c>
      <c r="CC127" s="18">
        <f t="shared" si="55"/>
        <v>-2.5612413806133882E-2</v>
      </c>
      <c r="CD127" s="18">
        <f t="shared" si="56"/>
        <v>1.1600188387227872E-2</v>
      </c>
      <c r="CE127" s="19">
        <v>122</v>
      </c>
      <c r="CF127" s="18">
        <f t="shared" si="62"/>
        <v>2.9331393701945707E-3</v>
      </c>
      <c r="CG127" s="18">
        <f t="shared" si="62"/>
        <v>2.9331393701945707E-3</v>
      </c>
      <c r="CH127" s="18">
        <f t="shared" si="62"/>
        <v>2.9331393701945707E-3</v>
      </c>
      <c r="CI127" s="18">
        <f t="shared" si="62"/>
        <v>0</v>
      </c>
      <c r="CJ127" s="18">
        <f t="shared" si="62"/>
        <v>0</v>
      </c>
      <c r="CK127" s="24">
        <f t="shared" si="62"/>
        <v>2.9331393701945707E-3</v>
      </c>
      <c r="CL127" s="24">
        <f t="shared" si="62"/>
        <v>0</v>
      </c>
    </row>
    <row r="128" spans="1:90" x14ac:dyDescent="0.2">
      <c r="A128" s="19">
        <v>123</v>
      </c>
      <c r="B128" s="16" cm="1">
        <f t="array" ref="B128">INDEX(asset_mu,1,B$3)+INDEX(asset_rets_norm,$A128,B$3)</f>
        <v>1.6448263187176682E-3</v>
      </c>
      <c r="C128" s="16" cm="1">
        <f t="array" ref="C128">INDEX(asset_mu,1,C$3)+INDEX(asset_rets_norm,$A128,C$3)</f>
        <v>2.6110248875709906E-4</v>
      </c>
      <c r="D128" s="16" cm="1">
        <f t="array" ref="D128">INDEX(asset_mu,1,D$3)+INDEX(asset_rets_norm,$A128,D$3)</f>
        <v>-2.8244164610888474E-4</v>
      </c>
      <c r="E128" s="16" cm="1">
        <f t="array" ref="E128">INDEX(asset_mu,1,E$3)+INDEX(asset_rets_norm,$A128,E$3)</f>
        <v>1.3930126251414168E-3</v>
      </c>
      <c r="F128" s="16" cm="1">
        <f t="array" ref="F128">INDEX(asset_mu,1,F$3)+INDEX(asset_rets_norm,$A128,F$3)</f>
        <v>1.7730248742066795E-3</v>
      </c>
      <c r="G128" s="16" cm="1">
        <f t="array" ref="G128">INDEX(asset_mu,1,G$3)+INDEX(asset_rets_norm,$A128,G$3)</f>
        <v>9.0028677815470488E-4</v>
      </c>
      <c r="H128" s="16" cm="1">
        <f t="array" ref="H128">INDEX(asset_mu,1,H$3)+INDEX(asset_rets_norm,$A128,H$3)</f>
        <v>2.1929253343057993E-4</v>
      </c>
      <c r="I128" s="16" cm="1">
        <f t="array" ref="I128">INDEX(asset_mu,1,I$3)+INDEX(asset_rets_norm,$A128,I$3)</f>
        <v>-3.3583010534499868E-3</v>
      </c>
      <c r="J128" s="16" cm="1">
        <f t="array" ref="J128">INDEX(asset_mu,1,J$3)+INDEX(asset_rets_norm,$A128,J$3)</f>
        <v>1.9839882115818539E-3</v>
      </c>
      <c r="K128" s="16" cm="1">
        <f t="array" ref="K128">INDEX(asset_mu,1,K$3)+INDEX(asset_rets_norm,$A128,K$3)</f>
        <v>1.4010453368894773E-3</v>
      </c>
      <c r="L128" s="16" cm="1">
        <f t="array" ref="L128">INDEX(asset_mu,1,L$3)+INDEX(asset_rets_norm,$A128,L$3)</f>
        <v>-3.0558131332670928E-4</v>
      </c>
      <c r="M128" s="16" cm="1">
        <f t="array" ref="M128">INDEX(asset_mu,1,M$3)+INDEX(asset_rets_norm,$A128,M$3)</f>
        <v>1.8370513202224268E-3</v>
      </c>
      <c r="N128" s="16" cm="1">
        <f t="array" ref="N128">INDEX(asset_mu,1,N$3)+INDEX(asset_rets_norm,$A128,N$3)</f>
        <v>1.0908520679132668E-3</v>
      </c>
      <c r="O128" s="16" cm="1">
        <f t="array" ref="O128">INDEX(asset_mu,1,O$3)+INDEX(asset_rets_norm,$A128,O$3)</f>
        <v>8.9319061721317866E-4</v>
      </c>
      <c r="P128" s="16" cm="1">
        <f t="array" ref="P128">INDEX(asset_mu,1,P$3)+INDEX(asset_rets_norm,$A128,P$3)</f>
        <v>1.4022554653182904E-3</v>
      </c>
      <c r="Q128" s="16" cm="1">
        <f t="array" ref="Q128">INDEX(asset_mu,1,Q$3)+INDEX(asset_rets_norm,$A128,Q$3)</f>
        <v>1.9924574077656134E-3</v>
      </c>
      <c r="R128" s="16" cm="1">
        <f t="array" ref="R128">INDEX(asset_mu,1,R$3)+INDEX(asset_rets_norm,$A128,R$3)</f>
        <v>3.7930814692069478E-2</v>
      </c>
      <c r="S128" s="16" cm="1">
        <f t="array" ref="S128">INDEX(asset_mu,1,S$3)+INDEX(asset_rets_norm,$A128,S$3)</f>
        <v>5.6672401441770437E-2</v>
      </c>
      <c r="T128" s="16" cm="1">
        <f t="array" ref="T128">INDEX(asset_mu,1,T$3)+INDEX(asset_rets_norm,$A128,T$3)</f>
        <v>4.7088859512754266E-2</v>
      </c>
      <c r="U128" s="16" cm="1">
        <f t="array" ref="U128">INDEX(asset_mu,1,U$3)+INDEX(asset_rets_norm,$A128,U$3)</f>
        <v>2.8572684802274831E-2</v>
      </c>
      <c r="V128" s="16" cm="1">
        <f t="array" ref="V128">INDEX(asset_mu,1,V$3)+INDEX(asset_rets_norm,$A128,V$3)</f>
        <v>2.01334537290499E-3</v>
      </c>
      <c r="W128" s="16" cm="1">
        <f t="array" ref="W128">INDEX(asset_mu,1,W$3)+INDEX(asset_rets_norm,$A128,W$3)</f>
        <v>5.5300652745298774E-4</v>
      </c>
      <c r="X128" s="16" cm="1">
        <f t="array" ref="X128">INDEX(asset_mu,1,X$3)+INDEX(asset_rets_norm,$A128,X$3)</f>
        <v>1.5686268438972642E-3</v>
      </c>
      <c r="Y128" s="16" cm="1">
        <f t="array" ref="Y128">INDEX(asset_mu,1,Y$3)+INDEX(asset_rets_norm,$A128,Y$3)</f>
        <v>6.1310221947119981E-4</v>
      </c>
      <c r="Z128" s="19">
        <v>123</v>
      </c>
      <c r="AA128" s="16" cm="1">
        <f t="array" ref="AA128">INDEX(fx_mu,1,AA$3)+INDEX(fx_rets_norm,$A128,AA$3)</f>
        <v>0</v>
      </c>
      <c r="AB128" s="16" cm="1">
        <f t="array" ref="AB128">INDEX(fx_mu,1,AB$3)+INDEX(fx_rets_norm,$A128,AB$3)</f>
        <v>3.6523878462051441E-3</v>
      </c>
      <c r="AC128" s="16" cm="1">
        <f t="array" ref="AC128">INDEX(fx_mu,1,AC$3)+INDEX(fx_rets_norm,$A128,AC$3)</f>
        <v>1.767812030422071E-2</v>
      </c>
      <c r="AD128" s="16" cm="1">
        <f t="array" ref="AD128">INDEX(fx_mu,1,AD$3)+INDEX(fx_rets_norm,$A128,AD$3)</f>
        <v>-1.2990878291575872E-2</v>
      </c>
      <c r="AE128" s="19">
        <v>123</v>
      </c>
      <c r="AF128" s="18" cm="1">
        <f t="array" ref="AF128">(1+B128)*(1+INDEX(fx_rets,$AE128,INDEX(fx_ix,1,AF$3)))-1</f>
        <v>1.6448263187176515E-3</v>
      </c>
      <c r="AG128" s="18" cm="1">
        <f t="array" ref="AG128">(1+C128)*(1+INDEX(fx_rets,$AE128,INDEX(fx_ix,1,AG$3)))-1</f>
        <v>2.611024887571034E-4</v>
      </c>
      <c r="AH128" s="18" cm="1">
        <f t="array" ref="AH128">(1+D128)*(1+INDEX(fx_rets,$AE128,INDEX(fx_ix,1,AH$3)))-1</f>
        <v>-2.8244164610891076E-4</v>
      </c>
      <c r="AI128" s="18" cm="1">
        <f t="array" ref="AI128">(1+E128)*(1+INDEX(fx_rets,$AE128,INDEX(fx_ix,1,AI$3)))-1</f>
        <v>1.3930126251413544E-3</v>
      </c>
      <c r="AJ128" s="18" cm="1">
        <f t="array" ref="AJ128">(1+F128)*(1+INDEX(fx_rets,$AE128,INDEX(fx_ix,1,AJ$3)))-1</f>
        <v>1.7730248742067189E-3</v>
      </c>
      <c r="AK128" s="18" cm="1">
        <f t="array" ref="AK128">(1+G128)*(1+INDEX(fx_rets,$AE128,INDEX(fx_ix,1,AK$3)))-1</f>
        <v>4.5559628208464709E-3</v>
      </c>
      <c r="AL128" s="18" cm="1">
        <f t="array" ref="AL128">(1+H128)*(1+INDEX(fx_rets,$AE128,INDEX(fx_ix,1,AL$3)))-1</f>
        <v>3.872481321019583E-3</v>
      </c>
      <c r="AM128" s="18" cm="1">
        <f t="array" ref="AM128">(1+I128)*(1+INDEX(fx_rets,$AE128,INDEX(fx_ix,1,AM$3)))-1</f>
        <v>2.8182097480367041E-4</v>
      </c>
      <c r="AN128" s="18" cm="1">
        <f t="array" ref="AN128">(1+J128)*(1+INDEX(fx_rets,$AE128,INDEX(fx_ix,1,AN$3)))-1</f>
        <v>1.9697181698088873E-2</v>
      </c>
      <c r="AO128" s="18" cm="1">
        <f t="array" ref="AO128">(1+K128)*(1+INDEX(fx_rets,$AE128,INDEX(fx_ix,1,AO$3)))-1</f>
        <v>1.9103933489127423E-2</v>
      </c>
      <c r="AP128" s="18" cm="1">
        <f t="array" ref="AP128">(1+L128)*(1+INDEX(fx_rets,$AE128,INDEX(fx_ix,1,AP$3)))-1</f>
        <v>1.7367136887674217E-2</v>
      </c>
      <c r="AQ128" s="18" cm="1">
        <f t="array" ref="AQ128">(1+M128)*(1+INDEX(fx_rets,$AE128,INDEX(fx_ix,1,AQ$3)))-1</f>
        <v>1.9547647238687071E-2</v>
      </c>
      <c r="AR128" s="18" cm="1">
        <f t="array" ref="AR128">(1+N128)*(1+INDEX(fx_rets,$AE128,INDEX(fx_ix,1,AR$3)))-1</f>
        <v>1.8788256586224739E-2</v>
      </c>
      <c r="AS128" s="18" cm="1">
        <f t="array" ref="AS128">(1+O128)*(1+INDEX(fx_rets,$AE128,INDEX(fx_ix,1,AS$3)))-1</f>
        <v>-1.2109291004962053E-2</v>
      </c>
      <c r="AT128" s="18" cm="1">
        <f t="array" ref="AT128">(1+P128)*(1+INDEX(fx_rets,$AE128,INDEX(fx_ix,1,AT$3)))-1</f>
        <v>-1.1606839356341103E-2</v>
      </c>
      <c r="AU128" s="18" cm="1">
        <f t="array" ref="AU128">(1+Q128)*(1+INDEX(fx_rets,$AE128,INDEX(fx_ix,1,AU$3)))-1</f>
        <v>-1.1024304655495643E-2</v>
      </c>
      <c r="AV128" s="18" cm="1">
        <f t="array" ref="AV128">(1+R128)*(1+INDEX(fx_rets,$AE128,INDEX(fx_ix,1,AV$3)))-1</f>
        <v>3.7930814692069381E-2</v>
      </c>
      <c r="AW128" s="18" cm="1">
        <f t="array" ref="AW128">(1+S128)*(1+INDEX(fx_rets,$AE128,INDEX(fx_ix,1,AW$3)))-1</f>
        <v>6.0531778878216702E-2</v>
      </c>
      <c r="AX128" s="18" cm="1">
        <f t="array" ref="AX128">(1+T128)*(1+INDEX(fx_rets,$AE128,INDEX(fx_ix,1,AX$3)))-1</f>
        <v>6.5599422340429925E-2</v>
      </c>
      <c r="AY128" s="18" cm="1">
        <f t="array" ref="AY128">(1+U128)*(1+INDEX(fx_rets,$AE128,INDEX(fx_ix,1,AY$3)))-1</f>
        <v>1.5210622239969052E-2</v>
      </c>
      <c r="AZ128" s="18" cm="1">
        <f t="array" ref="AZ128">(1+V128)*(1+INDEX(fx_rets,$AE128,INDEX(fx_ix,1,AZ$3)))-1</f>
        <v>2.0133453729049844E-3</v>
      </c>
      <c r="BA128" s="18" cm="1">
        <f t="array" ref="BA128">(1+W128)*(1+INDEX(fx_rets,$AE128,INDEX(fx_ix,1,BA$3)))-1</f>
        <v>4.2074141679779853E-3</v>
      </c>
      <c r="BB128" s="18" cm="1">
        <f t="array" ref="BB128">(1+X128)*(1+INDEX(fx_rets,$AE128,INDEX(fx_ix,1,BB$3)))-1</f>
        <v>1.9274477522176703E-2</v>
      </c>
      <c r="BC128" s="18" cm="1">
        <f t="array" ref="BC128">(1+Y128)*(1+INDEX(fx_rets,$AE128,INDEX(fx_ix,1,BC$3)))-1</f>
        <v>-1.2385740808418033E-2</v>
      </c>
      <c r="BD128" s="19">
        <v>123</v>
      </c>
      <c r="BE128" s="16">
        <f t="shared" si="32"/>
        <v>0</v>
      </c>
      <c r="BF128" s="19">
        <v>123</v>
      </c>
      <c r="BG128" s="18">
        <f t="shared" si="33"/>
        <v>1.6448263187176515E-3</v>
      </c>
      <c r="BH128" s="18">
        <f t="shared" si="34"/>
        <v>2.611024887571034E-4</v>
      </c>
      <c r="BI128" s="18">
        <f t="shared" si="35"/>
        <v>-2.8244164610891076E-4</v>
      </c>
      <c r="BJ128" s="18">
        <f t="shared" si="36"/>
        <v>1.3930126251413544E-3</v>
      </c>
      <c r="BK128" s="18">
        <f t="shared" si="37"/>
        <v>1.7730248742067189E-3</v>
      </c>
      <c r="BL128" s="18">
        <f t="shared" si="38"/>
        <v>4.5559628208464709E-3</v>
      </c>
      <c r="BM128" s="18">
        <f t="shared" si="39"/>
        <v>3.872481321019583E-3</v>
      </c>
      <c r="BN128" s="18">
        <f t="shared" si="40"/>
        <v>2.8182097480367041E-4</v>
      </c>
      <c r="BO128" s="18">
        <f t="shared" si="41"/>
        <v>1.9697181698088873E-2</v>
      </c>
      <c r="BP128" s="18">
        <f t="shared" si="42"/>
        <v>1.9103933489127423E-2</v>
      </c>
      <c r="BQ128" s="18">
        <f t="shared" si="43"/>
        <v>1.7367136887674217E-2</v>
      </c>
      <c r="BR128" s="18">
        <f t="shared" si="44"/>
        <v>1.9547647238687071E-2</v>
      </c>
      <c r="BS128" s="18">
        <f t="shared" si="45"/>
        <v>1.8788256586224739E-2</v>
      </c>
      <c r="BT128" s="18">
        <f t="shared" si="46"/>
        <v>-1.2109291004962053E-2</v>
      </c>
      <c r="BU128" s="18">
        <f t="shared" si="47"/>
        <v>-1.1606839356341103E-2</v>
      </c>
      <c r="BV128" s="18">
        <f t="shared" si="48"/>
        <v>-1.1024304655495643E-2</v>
      </c>
      <c r="BW128" s="18">
        <f t="shared" si="49"/>
        <v>3.7930814692069381E-2</v>
      </c>
      <c r="BX128" s="18">
        <f t="shared" si="50"/>
        <v>6.0531778878216702E-2</v>
      </c>
      <c r="BY128" s="18">
        <f t="shared" si="51"/>
        <v>6.5599422340429925E-2</v>
      </c>
      <c r="BZ128" s="18">
        <f t="shared" si="52"/>
        <v>1.5210622239969052E-2</v>
      </c>
      <c r="CA128" s="18">
        <f t="shared" si="53"/>
        <v>2.0133453729049844E-3</v>
      </c>
      <c r="CB128" s="18">
        <f t="shared" si="54"/>
        <v>4.2074141679779853E-3</v>
      </c>
      <c r="CC128" s="18">
        <f t="shared" si="55"/>
        <v>1.9274477522176703E-2</v>
      </c>
      <c r="CD128" s="18">
        <f t="shared" si="56"/>
        <v>-1.2385740808418033E-2</v>
      </c>
      <c r="CE128" s="19">
        <v>123</v>
      </c>
      <c r="CF128" s="18">
        <f t="shared" si="62"/>
        <v>2.611024887571034E-4</v>
      </c>
      <c r="CG128" s="18">
        <f t="shared" si="62"/>
        <v>2.611024887571034E-4</v>
      </c>
      <c r="CH128" s="18">
        <f t="shared" si="62"/>
        <v>2.611024887571034E-4</v>
      </c>
      <c r="CI128" s="18">
        <f t="shared" si="62"/>
        <v>0</v>
      </c>
      <c r="CJ128" s="18">
        <f t="shared" si="62"/>
        <v>0</v>
      </c>
      <c r="CK128" s="24">
        <f t="shared" si="62"/>
        <v>2.611024887571034E-4</v>
      </c>
      <c r="CL128" s="24">
        <f t="shared" si="62"/>
        <v>0</v>
      </c>
    </row>
    <row r="129" spans="1:90" x14ac:dyDescent="0.2">
      <c r="A129" s="19">
        <v>124</v>
      </c>
      <c r="B129" s="16" cm="1">
        <f t="array" ref="B129">INDEX(asset_mu,1,B$3)+INDEX(asset_rets_norm,$A129,B$3)</f>
        <v>1.256584771181418E-3</v>
      </c>
      <c r="C129" s="16" cm="1">
        <f t="array" ref="C129">INDEX(asset_mu,1,C$3)+INDEX(asset_rets_norm,$A129,C$3)</f>
        <v>-3.8059264749767995E-3</v>
      </c>
      <c r="D129" s="16" cm="1">
        <f t="array" ref="D129">INDEX(asset_mu,1,D$3)+INDEX(asset_rets_norm,$A129,D$3)</f>
        <v>-9.8579288504414293E-3</v>
      </c>
      <c r="E129" s="16" cm="1">
        <f t="array" ref="E129">INDEX(asset_mu,1,E$3)+INDEX(asset_rets_norm,$A129,E$3)</f>
        <v>-5.4386574413798836E-3</v>
      </c>
      <c r="F129" s="16" cm="1">
        <f t="array" ref="F129">INDEX(asset_mu,1,F$3)+INDEX(asset_rets_norm,$A129,F$3)</f>
        <v>-1.3833434890059431E-2</v>
      </c>
      <c r="G129" s="16" cm="1">
        <f t="array" ref="G129">INDEX(asset_mu,1,G$3)+INDEX(asset_rets_norm,$A129,G$3)</f>
        <v>1.0869433399451041E-3</v>
      </c>
      <c r="H129" s="16" cm="1">
        <f t="array" ref="H129">INDEX(asset_mu,1,H$3)+INDEX(asset_rets_norm,$A129,H$3)</f>
        <v>6.2452949118332142E-4</v>
      </c>
      <c r="I129" s="16" cm="1">
        <f t="array" ref="I129">INDEX(asset_mu,1,I$3)+INDEX(asset_rets_norm,$A129,I$3)</f>
        <v>-3.6401847848809964E-3</v>
      </c>
      <c r="J129" s="16" cm="1">
        <f t="array" ref="J129">INDEX(asset_mu,1,J$3)+INDEX(asset_rets_norm,$A129,J$3)</f>
        <v>9.446390058717156E-4</v>
      </c>
      <c r="K129" s="16" cm="1">
        <f t="array" ref="K129">INDEX(asset_mu,1,K$3)+INDEX(asset_rets_norm,$A129,K$3)</f>
        <v>-1.8646871268127316E-3</v>
      </c>
      <c r="L129" s="16" cm="1">
        <f t="array" ref="L129">INDEX(asset_mu,1,L$3)+INDEX(asset_rets_norm,$A129,L$3)</f>
        <v>-5.2860727418326935E-3</v>
      </c>
      <c r="M129" s="16" cm="1">
        <f t="array" ref="M129">INDEX(asset_mu,1,M$3)+INDEX(asset_rets_norm,$A129,M$3)</f>
        <v>-4.4152341426866963E-3</v>
      </c>
      <c r="N129" s="16" cm="1">
        <f t="array" ref="N129">INDEX(asset_mu,1,N$3)+INDEX(asset_rets_norm,$A129,N$3)</f>
        <v>-9.8843200412457276E-3</v>
      </c>
      <c r="O129" s="16" cm="1">
        <f t="array" ref="O129">INDEX(asset_mu,1,O$3)+INDEX(asset_rets_norm,$A129,O$3)</f>
        <v>9.2234525036329778E-4</v>
      </c>
      <c r="P129" s="16" cm="1">
        <f t="array" ref="P129">INDEX(asset_mu,1,P$3)+INDEX(asset_rets_norm,$A129,P$3)</f>
        <v>1.2724056480308153E-3</v>
      </c>
      <c r="Q129" s="16" cm="1">
        <f t="array" ref="Q129">INDEX(asset_mu,1,Q$3)+INDEX(asset_rets_norm,$A129,Q$3)</f>
        <v>1.0206630747376488E-3</v>
      </c>
      <c r="R129" s="16" cm="1">
        <f t="array" ref="R129">INDEX(asset_mu,1,R$3)+INDEX(asset_rets_norm,$A129,R$3)</f>
        <v>-5.8522239840546955E-2</v>
      </c>
      <c r="S129" s="16" cm="1">
        <f t="array" ref="S129">INDEX(asset_mu,1,S$3)+INDEX(asset_rets_norm,$A129,S$3)</f>
        <v>-3.0055595522025302E-2</v>
      </c>
      <c r="T129" s="16" cm="1">
        <f t="array" ref="T129">INDEX(asset_mu,1,T$3)+INDEX(asset_rets_norm,$A129,T$3)</f>
        <v>1.1848952669248403E-2</v>
      </c>
      <c r="U129" s="16" cm="1">
        <f t="array" ref="U129">INDEX(asset_mu,1,U$3)+INDEX(asset_rets_norm,$A129,U$3)</f>
        <v>-6.8451610253204218E-2</v>
      </c>
      <c r="V129" s="16" cm="1">
        <f t="array" ref="V129">INDEX(asset_mu,1,V$3)+INDEX(asset_rets_norm,$A129,V$3)</f>
        <v>2.0163370395716567E-3</v>
      </c>
      <c r="W129" s="16" cm="1">
        <f t="array" ref="W129">INDEX(asset_mu,1,W$3)+INDEX(asset_rets_norm,$A129,W$3)</f>
        <v>1.3098398607863211E-3</v>
      </c>
      <c r="X129" s="16" cm="1">
        <f t="array" ref="X129">INDEX(asset_mu,1,X$3)+INDEX(asset_rets_norm,$A129,X$3)</f>
        <v>2.2287101772305975E-3</v>
      </c>
      <c r="Y129" s="16" cm="1">
        <f t="array" ref="Y129">INDEX(asset_mu,1,Y$3)+INDEX(asset_rets_norm,$A129,Y$3)</f>
        <v>1.0822688861378664E-3</v>
      </c>
      <c r="Z129" s="19">
        <v>124</v>
      </c>
      <c r="AA129" s="16" cm="1">
        <f t="array" ref="AA129">INDEX(fx_mu,1,AA$3)+INDEX(fx_rets_norm,$A129,AA$3)</f>
        <v>0</v>
      </c>
      <c r="AB129" s="16" cm="1">
        <f t="array" ref="AB129">INDEX(fx_mu,1,AB$3)+INDEX(fx_rets_norm,$A129,AB$3)</f>
        <v>-1.1548949137731409E-2</v>
      </c>
      <c r="AC129" s="16" cm="1">
        <f t="array" ref="AC129">INDEX(fx_mu,1,AC$3)+INDEX(fx_rets_norm,$A129,AC$3)</f>
        <v>-5.418161187583273E-3</v>
      </c>
      <c r="AD129" s="16" cm="1">
        <f t="array" ref="AD129">INDEX(fx_mu,1,AD$3)+INDEX(fx_rets_norm,$A129,AD$3)</f>
        <v>3.3456512409952696E-3</v>
      </c>
      <c r="AE129" s="19">
        <v>124</v>
      </c>
      <c r="AF129" s="18" cm="1">
        <f t="array" ref="AF129">(1+B129)*(1+INDEX(fx_rets,$AE129,INDEX(fx_ix,1,AF$3)))-1</f>
        <v>1.2565847711814015E-3</v>
      </c>
      <c r="AG129" s="18" cm="1">
        <f t="array" ref="AG129">(1+C129)*(1+INDEX(fx_rets,$AE129,INDEX(fx_ix,1,AG$3)))-1</f>
        <v>-3.8059264749767951E-3</v>
      </c>
      <c r="AH129" s="18" cm="1">
        <f t="array" ref="AH129">(1+D129)*(1+INDEX(fx_rets,$AE129,INDEX(fx_ix,1,AH$3)))-1</f>
        <v>-9.8579288504414553E-3</v>
      </c>
      <c r="AI129" s="18" cm="1">
        <f t="array" ref="AI129">(1+E129)*(1+INDEX(fx_rets,$AE129,INDEX(fx_ix,1,AI$3)))-1</f>
        <v>-5.438657441379835E-3</v>
      </c>
      <c r="AJ129" s="18" cm="1">
        <f t="array" ref="AJ129">(1+F129)*(1+INDEX(fx_rets,$AE129,INDEX(fx_ix,1,AJ$3)))-1</f>
        <v>-1.3833434890059393E-2</v>
      </c>
      <c r="AK129" s="18" cm="1">
        <f t="array" ref="AK129">(1+G129)*(1+INDEX(fx_rets,$AE129,INDEX(fx_ix,1,AK$3)))-1</f>
        <v>-1.0474558851134796E-2</v>
      </c>
      <c r="AL129" s="18" cm="1">
        <f t="array" ref="AL129">(1+H129)*(1+INDEX(fx_rets,$AE129,INDEX(fx_ix,1,AL$3)))-1</f>
        <v>-1.0931632305876793E-2</v>
      </c>
      <c r="AM129" s="18" cm="1">
        <f t="array" ref="AM129">(1+I129)*(1+INDEX(fx_rets,$AE129,INDEX(fx_ix,1,AM$3)))-1</f>
        <v>-1.5147093613679941E-2</v>
      </c>
      <c r="AN129" s="18" cm="1">
        <f t="array" ref="AN129">(1+J129)*(1+INDEX(fx_rets,$AE129,INDEX(fx_ix,1,AN$3)))-1</f>
        <v>-4.4786403881096337E-3</v>
      </c>
      <c r="AO129" s="18" cm="1">
        <f t="array" ref="AO129">(1+K129)*(1+INDEX(fx_rets,$AE129,INDEX(fx_ix,1,AO$3)))-1</f>
        <v>-7.2727451389785758E-3</v>
      </c>
      <c r="AP129" s="18" cm="1">
        <f t="array" ref="AP129">(1+L129)*(1+INDEX(fx_rets,$AE129,INDEX(fx_ix,1,AP$3)))-1</f>
        <v>-1.067559313525146E-2</v>
      </c>
      <c r="AQ129" s="18" cm="1">
        <f t="array" ref="AQ129">(1+M129)*(1+INDEX(fx_rets,$AE129,INDEX(fx_ix,1,AQ$3)))-1</f>
        <v>-9.8094728800041109E-3</v>
      </c>
      <c r="AR129" s="18" cm="1">
        <f t="array" ref="AR129">(1+N129)*(1+INDEX(fx_rets,$AE129,INDEX(fx_ix,1,AR$3)))-1</f>
        <v>-1.5248926389615947E-2</v>
      </c>
      <c r="AS129" s="18" cm="1">
        <f t="array" ref="AS129">(1+O129)*(1+INDEX(fx_rets,$AE129,INDEX(fx_ix,1,AS$3)))-1</f>
        <v>4.2710823368901085E-3</v>
      </c>
      <c r="AT129" s="18" cm="1">
        <f t="array" ref="AT129">(1+P129)*(1+INDEX(fx_rets,$AE129,INDEX(fx_ix,1,AT$3)))-1</f>
        <v>4.6223139145615821E-3</v>
      </c>
      <c r="AU129" s="18" cm="1">
        <f t="array" ref="AU129">(1+Q129)*(1+INDEX(fx_rets,$AE129,INDEX(fx_ix,1,AU$3)))-1</f>
        <v>4.3697290984154868E-3</v>
      </c>
      <c r="AV129" s="18" cm="1">
        <f t="array" ref="AV129">(1+R129)*(1+INDEX(fx_rets,$AE129,INDEX(fx_ix,1,AV$3)))-1</f>
        <v>-5.8522239840546941E-2</v>
      </c>
      <c r="AW129" s="18" cm="1">
        <f t="array" ref="AW129">(1+S129)*(1+INDEX(fx_rets,$AE129,INDEX(fx_ix,1,AW$3)))-1</f>
        <v>-4.1257434115768654E-2</v>
      </c>
      <c r="AX129" s="18" cm="1">
        <f t="array" ref="AX129">(1+T129)*(1+INDEX(fx_rets,$AE129,INDEX(fx_ix,1,AX$3)))-1</f>
        <v>6.3665919461990406E-3</v>
      </c>
      <c r="AY129" s="18" cm="1">
        <f t="array" ref="AY129">(1+U129)*(1+INDEX(fx_rets,$AE129,INDEX(fx_ix,1,AY$3)))-1</f>
        <v>-6.5334974227000742E-2</v>
      </c>
      <c r="AZ129" s="18" cm="1">
        <f t="array" ref="AZ129">(1+V129)*(1+INDEX(fx_rets,$AE129,INDEX(fx_ix,1,AZ$3)))-1</f>
        <v>2.0163370395716029E-3</v>
      </c>
      <c r="BA129" s="18" cm="1">
        <f t="array" ref="BA129">(1+W129)*(1+INDEX(fx_rets,$AE129,INDEX(fx_ix,1,BA$3)))-1</f>
        <v>-1.0254236550875984E-2</v>
      </c>
      <c r="BB129" s="18" cm="1">
        <f t="array" ref="BB129">(1+X129)*(1+INDEX(fx_rets,$AE129,INDEX(fx_ix,1,BB$3)))-1</f>
        <v>-3.2015265213332089E-3</v>
      </c>
      <c r="BC129" s="18" cm="1">
        <f t="array" ref="BC129">(1+Y129)*(1+INDEX(fx_rets,$AE129,INDEX(fx_ix,1,BC$3)))-1</f>
        <v>4.4315410213751072E-3</v>
      </c>
      <c r="BD129" s="19">
        <v>124</v>
      </c>
      <c r="BE129" s="16">
        <f t="shared" si="32"/>
        <v>0</v>
      </c>
      <c r="BF129" s="19">
        <v>124</v>
      </c>
      <c r="BG129" s="18">
        <f t="shared" si="33"/>
        <v>1.2565847711814015E-3</v>
      </c>
      <c r="BH129" s="18">
        <f t="shared" si="34"/>
        <v>-3.8059264749767951E-3</v>
      </c>
      <c r="BI129" s="18">
        <f t="shared" si="35"/>
        <v>-9.8579288504414553E-3</v>
      </c>
      <c r="BJ129" s="18">
        <f t="shared" si="36"/>
        <v>-5.438657441379835E-3</v>
      </c>
      <c r="BK129" s="18">
        <f t="shared" si="37"/>
        <v>-1.3833434890059393E-2</v>
      </c>
      <c r="BL129" s="18">
        <f t="shared" si="38"/>
        <v>-1.0474558851134796E-2</v>
      </c>
      <c r="BM129" s="18">
        <f t="shared" si="39"/>
        <v>-1.0931632305876793E-2</v>
      </c>
      <c r="BN129" s="18">
        <f t="shared" si="40"/>
        <v>-1.5147093613679941E-2</v>
      </c>
      <c r="BO129" s="18">
        <f t="shared" si="41"/>
        <v>-4.4786403881096337E-3</v>
      </c>
      <c r="BP129" s="18">
        <f t="shared" si="42"/>
        <v>-7.2727451389785758E-3</v>
      </c>
      <c r="BQ129" s="18">
        <f t="shared" si="43"/>
        <v>-1.067559313525146E-2</v>
      </c>
      <c r="BR129" s="18">
        <f t="shared" si="44"/>
        <v>-9.8094728800041109E-3</v>
      </c>
      <c r="BS129" s="18">
        <f t="shared" si="45"/>
        <v>-1.5248926389615947E-2</v>
      </c>
      <c r="BT129" s="18">
        <f t="shared" si="46"/>
        <v>4.2710823368901085E-3</v>
      </c>
      <c r="BU129" s="18">
        <f t="shared" si="47"/>
        <v>4.6223139145615821E-3</v>
      </c>
      <c r="BV129" s="18">
        <f t="shared" si="48"/>
        <v>4.3697290984154868E-3</v>
      </c>
      <c r="BW129" s="18">
        <f t="shared" si="49"/>
        <v>-5.8522239840546941E-2</v>
      </c>
      <c r="BX129" s="18">
        <f t="shared" si="50"/>
        <v>-4.1257434115768654E-2</v>
      </c>
      <c r="BY129" s="18">
        <f t="shared" si="51"/>
        <v>6.3665919461990406E-3</v>
      </c>
      <c r="BZ129" s="18">
        <f t="shared" si="52"/>
        <v>-6.5334974227000742E-2</v>
      </c>
      <c r="CA129" s="18">
        <f t="shared" si="53"/>
        <v>2.0163370395716029E-3</v>
      </c>
      <c r="CB129" s="18">
        <f t="shared" si="54"/>
        <v>-1.0254236550875984E-2</v>
      </c>
      <c r="CC129" s="18">
        <f t="shared" si="55"/>
        <v>-3.2015265213332089E-3</v>
      </c>
      <c r="CD129" s="18">
        <f t="shared" si="56"/>
        <v>4.4315410213751072E-3</v>
      </c>
      <c r="CE129" s="19">
        <v>124</v>
      </c>
      <c r="CF129" s="18">
        <f t="shared" si="62"/>
        <v>-3.8059264749767951E-3</v>
      </c>
      <c r="CG129" s="18">
        <f t="shared" si="62"/>
        <v>-3.8059264749767951E-3</v>
      </c>
      <c r="CH129" s="18">
        <f t="shared" si="62"/>
        <v>-3.8059264749767951E-3</v>
      </c>
      <c r="CI129" s="18">
        <f t="shared" si="62"/>
        <v>0</v>
      </c>
      <c r="CJ129" s="18">
        <f t="shared" si="62"/>
        <v>0</v>
      </c>
      <c r="CK129" s="24">
        <f t="shared" si="62"/>
        <v>-3.8059264749767951E-3</v>
      </c>
      <c r="CL129" s="24">
        <f t="shared" si="62"/>
        <v>0</v>
      </c>
    </row>
    <row r="130" spans="1:90" x14ac:dyDescent="0.2">
      <c r="A130" s="19">
        <v>125</v>
      </c>
      <c r="B130" s="16" cm="1">
        <f t="array" ref="B130">INDEX(asset_mu,1,B$3)+INDEX(asset_rets_norm,$A130,B$3)</f>
        <v>1.6032844334325114E-3</v>
      </c>
      <c r="C130" s="16" cm="1">
        <f t="array" ref="C130">INDEX(asset_mu,1,C$3)+INDEX(asset_rets_norm,$A130,C$3)</f>
        <v>-1.0016515557318461E-3</v>
      </c>
      <c r="D130" s="16" cm="1">
        <f t="array" ref="D130">INDEX(asset_mu,1,D$3)+INDEX(asset_rets_norm,$A130,D$3)</f>
        <v>-2.2710510907316423E-3</v>
      </c>
      <c r="E130" s="16" cm="1">
        <f t="array" ref="E130">INDEX(asset_mu,1,E$3)+INDEX(asset_rets_norm,$A130,E$3)</f>
        <v>-5.6482927419684789E-3</v>
      </c>
      <c r="F130" s="16" cm="1">
        <f t="array" ref="F130">INDEX(asset_mu,1,F$3)+INDEX(asset_rets_norm,$A130,F$3)</f>
        <v>-8.7898498380933176E-3</v>
      </c>
      <c r="G130" s="16" cm="1">
        <f t="array" ref="G130">INDEX(asset_mu,1,G$3)+INDEX(asset_rets_norm,$A130,G$3)</f>
        <v>1.5850253144196443E-3</v>
      </c>
      <c r="H130" s="16" cm="1">
        <f t="array" ref="H130">INDEX(asset_mu,1,H$3)+INDEX(asset_rets_norm,$A130,H$3)</f>
        <v>2.2286664929572968E-3</v>
      </c>
      <c r="I130" s="16" cm="1">
        <f t="array" ref="I130">INDEX(asset_mu,1,I$3)+INDEX(asset_rets_norm,$A130,I$3)</f>
        <v>-1.393650466988256E-4</v>
      </c>
      <c r="J130" s="16" cm="1">
        <f t="array" ref="J130">INDEX(asset_mu,1,J$3)+INDEX(asset_rets_norm,$A130,J$3)</f>
        <v>2.7137944901911557E-3</v>
      </c>
      <c r="K130" s="16" cm="1">
        <f t="array" ref="K130">INDEX(asset_mu,1,K$3)+INDEX(asset_rets_norm,$A130,K$3)</f>
        <v>4.4955023093923565E-3</v>
      </c>
      <c r="L130" s="16" cm="1">
        <f t="array" ref="L130">INDEX(asset_mu,1,L$3)+INDEX(asset_rets_norm,$A130,L$3)</f>
        <v>7.0912208963403878E-3</v>
      </c>
      <c r="M130" s="16" cm="1">
        <f t="array" ref="M130">INDEX(asset_mu,1,M$3)+INDEX(asset_rets_norm,$A130,M$3)</f>
        <v>-6.2989347725852067E-3</v>
      </c>
      <c r="N130" s="16" cm="1">
        <f t="array" ref="N130">INDEX(asset_mu,1,N$3)+INDEX(asset_rets_norm,$A130,N$3)</f>
        <v>-5.1049387534604033E-3</v>
      </c>
      <c r="O130" s="16" cm="1">
        <f t="array" ref="O130">INDEX(asset_mu,1,O$3)+INDEX(asset_rets_norm,$A130,O$3)</f>
        <v>1.0391491025654386E-3</v>
      </c>
      <c r="P130" s="16" cm="1">
        <f t="array" ref="P130">INDEX(asset_mu,1,P$3)+INDEX(asset_rets_norm,$A130,P$3)</f>
        <v>1.6500857056924044E-3</v>
      </c>
      <c r="Q130" s="16" cm="1">
        <f t="array" ref="Q130">INDEX(asset_mu,1,Q$3)+INDEX(asset_rets_norm,$A130,Q$3)</f>
        <v>1.6703712579280827E-3</v>
      </c>
      <c r="R130" s="16" cm="1">
        <f t="array" ref="R130">INDEX(asset_mu,1,R$3)+INDEX(asset_rets_norm,$A130,R$3)</f>
        <v>-3.6890524757918666E-2</v>
      </c>
      <c r="S130" s="16" cm="1">
        <f t="array" ref="S130">INDEX(asset_mu,1,S$3)+INDEX(asset_rets_norm,$A130,S$3)</f>
        <v>-6.1226529951101005E-2</v>
      </c>
      <c r="T130" s="16" cm="1">
        <f t="array" ref="T130">INDEX(asset_mu,1,T$3)+INDEX(asset_rets_norm,$A130,T$3)</f>
        <v>2.1863476477351849E-4</v>
      </c>
      <c r="U130" s="16" cm="1">
        <f t="array" ref="U130">INDEX(asset_mu,1,U$3)+INDEX(asset_rets_norm,$A130,U$3)</f>
        <v>-2.3887542574247397E-2</v>
      </c>
      <c r="V130" s="16" cm="1">
        <f t="array" ref="V130">INDEX(asset_mu,1,V$3)+INDEX(asset_rets_norm,$A130,V$3)</f>
        <v>2.0108037062383233E-3</v>
      </c>
      <c r="W130" s="16" cm="1">
        <f t="array" ref="W130">INDEX(asset_mu,1,W$3)+INDEX(asset_rets_norm,$A130,W$3)</f>
        <v>1.3053398607863211E-3</v>
      </c>
      <c r="X130" s="16" cm="1">
        <f t="array" ref="X130">INDEX(asset_mu,1,X$3)+INDEX(asset_rets_norm,$A130,X$3)</f>
        <v>2.3685435105639308E-3</v>
      </c>
      <c r="Y130" s="16" cm="1">
        <f t="array" ref="Y130">INDEX(asset_mu,1,Y$3)+INDEX(asset_rets_norm,$A130,Y$3)</f>
        <v>1.0711855528045332E-3</v>
      </c>
      <c r="Z130" s="19">
        <v>125</v>
      </c>
      <c r="AA130" s="16" cm="1">
        <f t="array" ref="AA130">INDEX(fx_mu,1,AA$3)+INDEX(fx_rets_norm,$A130,AA$3)</f>
        <v>0</v>
      </c>
      <c r="AB130" s="16" cm="1">
        <f t="array" ref="AB130">INDEX(fx_mu,1,AB$3)+INDEX(fx_rets_norm,$A130,AB$3)</f>
        <v>-6.5070667941613167E-4</v>
      </c>
      <c r="AC130" s="16" cm="1">
        <f t="array" ref="AC130">INDEX(fx_mu,1,AC$3)+INDEX(fx_rets_norm,$A130,AC$3)</f>
        <v>-1.6479889232837298E-3</v>
      </c>
      <c r="AD130" s="16" cm="1">
        <f t="array" ref="AD130">INDEX(fx_mu,1,AD$3)+INDEX(fx_rets_norm,$A130,AD$3)</f>
        <v>4.5627932563832982E-3</v>
      </c>
      <c r="AE130" s="19">
        <v>125</v>
      </c>
      <c r="AF130" s="18" cm="1">
        <f t="array" ref="AF130">(1+B130)*(1+INDEX(fx_rets,$AE130,INDEX(fx_ix,1,AF$3)))-1</f>
        <v>1.6032844334326057E-3</v>
      </c>
      <c r="AG130" s="18" cm="1">
        <f t="array" ref="AG130">(1+C130)*(1+INDEX(fx_rets,$AE130,INDEX(fx_ix,1,AG$3)))-1</f>
        <v>-1.0016515557318417E-3</v>
      </c>
      <c r="AH130" s="18" cm="1">
        <f t="array" ref="AH130">(1+D130)*(1+INDEX(fx_rets,$AE130,INDEX(fx_ix,1,AH$3)))-1</f>
        <v>-2.2710510907316683E-3</v>
      </c>
      <c r="AI130" s="18" cm="1">
        <f t="array" ref="AI130">(1+E130)*(1+INDEX(fx_rets,$AE130,INDEX(fx_ix,1,AI$3)))-1</f>
        <v>-5.6482927419684303E-3</v>
      </c>
      <c r="AJ130" s="18" cm="1">
        <f t="array" ref="AJ130">(1+F130)*(1+INDEX(fx_rets,$AE130,INDEX(fx_ix,1,AJ$3)))-1</f>
        <v>-8.7898498380932777E-3</v>
      </c>
      <c r="AK130" s="18" cm="1">
        <f t="array" ref="AK130">(1+G130)*(1+INDEX(fx_rets,$AE130,INDEX(fx_ix,1,AK$3)))-1</f>
        <v>9.3328724844443656E-4</v>
      </c>
      <c r="AL130" s="18" cm="1">
        <f t="array" ref="AL130">(1+H130)*(1+INDEX(fx_rets,$AE130,INDEX(fx_ix,1,AL$3)))-1</f>
        <v>1.5765096053681482E-3</v>
      </c>
      <c r="AM130" s="18" cm="1">
        <f t="array" ref="AM130">(1+I130)*(1+INDEX(fx_rets,$AE130,INDEX(fx_ix,1,AM$3)))-1</f>
        <v>-7.8998104034821992E-4</v>
      </c>
      <c r="AN130" s="18" cm="1">
        <f t="array" ref="AN130">(1+J130)*(1+INDEX(fx_rets,$AE130,INDEX(fx_ix,1,AN$3)))-1</f>
        <v>1.0613332636475459E-3</v>
      </c>
      <c r="AO130" s="18" cm="1">
        <f t="array" ref="AO130">(1+K130)*(1+INDEX(fx_rets,$AE130,INDEX(fx_ix,1,AO$3)))-1</f>
        <v>2.8401048480981572E-3</v>
      </c>
      <c r="AP130" s="18" cm="1">
        <f t="array" ref="AP130">(1+L130)*(1+INDEX(fx_rets,$AE130,INDEX(fx_ix,1,AP$3)))-1</f>
        <v>5.4315457195668326E-3</v>
      </c>
      <c r="AQ130" s="18" cm="1">
        <f t="array" ref="AQ130">(1+M130)*(1+INDEX(fx_rets,$AE130,INDEX(fx_ix,1,AQ$3)))-1</f>
        <v>-7.9365431211353421E-3</v>
      </c>
      <c r="AR130" s="18" cm="1">
        <f t="array" ref="AR130">(1+N130)*(1+INDEX(fx_rets,$AE130,INDEX(fx_ix,1,AR$3)))-1</f>
        <v>-6.7445147942244432E-3</v>
      </c>
      <c r="AS130" s="18" cm="1">
        <f t="array" ref="AS130">(1+O130)*(1+INDEX(fx_rets,$AE130,INDEX(fx_ix,1,AS$3)))-1</f>
        <v>5.6066837814661152E-3</v>
      </c>
      <c r="AT130" s="18" cm="1">
        <f t="array" ref="AT130">(1+P130)*(1+INDEX(fx_rets,$AE130,INDEX(fx_ix,1,AT$3)))-1</f>
        <v>6.2204079620060693E-3</v>
      </c>
      <c r="AU130" s="18" cm="1">
        <f t="array" ref="AU130">(1+Q130)*(1+INDEX(fx_rets,$AE130,INDEX(fx_ix,1,AU$3)))-1</f>
        <v>6.2407860730224751E-3</v>
      </c>
      <c r="AV130" s="18" cm="1">
        <f t="array" ref="AV130">(1+R130)*(1+INDEX(fx_rets,$AE130,INDEX(fx_ix,1,AV$3)))-1</f>
        <v>-3.6890524757918652E-2</v>
      </c>
      <c r="AW130" s="18" cm="1">
        <f t="array" ref="AW130">(1+S130)*(1+INDEX(fx_rets,$AE130,INDEX(fx_ix,1,AW$3)))-1</f>
        <v>-6.183739611852046E-2</v>
      </c>
      <c r="AX130" s="18" cm="1">
        <f t="array" ref="AX130">(1+T130)*(1+INDEX(fx_rets,$AE130,INDEX(fx_ix,1,AX$3)))-1</f>
        <v>-1.429714466180898E-3</v>
      </c>
      <c r="AY130" s="18" cm="1">
        <f t="array" ref="AY130">(1+U130)*(1+INDEX(fx_rets,$AE130,INDEX(fx_ix,1,AY$3)))-1</f>
        <v>-1.9433743236033529E-2</v>
      </c>
      <c r="AZ130" s="18" cm="1">
        <f t="array" ref="AZ130">(1+V130)*(1+INDEX(fx_rets,$AE130,INDEX(fx_ix,1,AZ$3)))-1</f>
        <v>2.0108037062382955E-3</v>
      </c>
      <c r="BA130" s="18" cm="1">
        <f t="array" ref="BA130">(1+W130)*(1+INDEX(fx_rets,$AE130,INDEX(fx_ix,1,BA$3)))-1</f>
        <v>6.5378378800384773E-4</v>
      </c>
      <c r="BB130" s="18" cm="1">
        <f t="array" ref="BB130">(1+X130)*(1+INDEX(fx_rets,$AE130,INDEX(fx_ix,1,BB$3)))-1</f>
        <v>7.1665125381059624E-4</v>
      </c>
      <c r="BC130" s="18" cm="1">
        <f t="array" ref="BC130">(1+Y130)*(1+INDEX(fx_rets,$AE130,INDEX(fx_ix,1,BC$3)))-1</f>
        <v>5.6388664074042971E-3</v>
      </c>
      <c r="BD130" s="19">
        <v>125</v>
      </c>
      <c r="BE130" s="16">
        <f t="shared" si="32"/>
        <v>0</v>
      </c>
      <c r="BF130" s="19">
        <v>125</v>
      </c>
      <c r="BG130" s="18">
        <f t="shared" si="33"/>
        <v>1.6032844334326057E-3</v>
      </c>
      <c r="BH130" s="18">
        <f t="shared" si="34"/>
        <v>-1.0016515557318417E-3</v>
      </c>
      <c r="BI130" s="18">
        <f t="shared" si="35"/>
        <v>-2.2710510907316683E-3</v>
      </c>
      <c r="BJ130" s="18">
        <f t="shared" si="36"/>
        <v>-5.6482927419684303E-3</v>
      </c>
      <c r="BK130" s="18">
        <f t="shared" si="37"/>
        <v>-8.7898498380932777E-3</v>
      </c>
      <c r="BL130" s="18">
        <f t="shared" si="38"/>
        <v>9.3328724844443656E-4</v>
      </c>
      <c r="BM130" s="18">
        <f t="shared" si="39"/>
        <v>1.5765096053681482E-3</v>
      </c>
      <c r="BN130" s="18">
        <f t="shared" si="40"/>
        <v>-7.8998104034821992E-4</v>
      </c>
      <c r="BO130" s="18">
        <f t="shared" si="41"/>
        <v>1.0613332636475459E-3</v>
      </c>
      <c r="BP130" s="18">
        <f t="shared" si="42"/>
        <v>2.8401048480981572E-3</v>
      </c>
      <c r="BQ130" s="18">
        <f t="shared" si="43"/>
        <v>5.4315457195668326E-3</v>
      </c>
      <c r="BR130" s="18">
        <f t="shared" si="44"/>
        <v>-7.9365431211353421E-3</v>
      </c>
      <c r="BS130" s="18">
        <f t="shared" si="45"/>
        <v>-6.7445147942244432E-3</v>
      </c>
      <c r="BT130" s="18">
        <f t="shared" si="46"/>
        <v>5.6066837814661152E-3</v>
      </c>
      <c r="BU130" s="18">
        <f t="shared" si="47"/>
        <v>6.2204079620060693E-3</v>
      </c>
      <c r="BV130" s="18">
        <f t="shared" si="48"/>
        <v>6.2407860730224751E-3</v>
      </c>
      <c r="BW130" s="18">
        <f t="shared" si="49"/>
        <v>-3.6890524757918652E-2</v>
      </c>
      <c r="BX130" s="18">
        <f t="shared" si="50"/>
        <v>-6.183739611852046E-2</v>
      </c>
      <c r="BY130" s="18">
        <f t="shared" si="51"/>
        <v>-1.429714466180898E-3</v>
      </c>
      <c r="BZ130" s="18">
        <f t="shared" si="52"/>
        <v>-1.9433743236033529E-2</v>
      </c>
      <c r="CA130" s="18">
        <f t="shared" si="53"/>
        <v>2.0108037062382955E-3</v>
      </c>
      <c r="CB130" s="18">
        <f t="shared" si="54"/>
        <v>6.5378378800384773E-4</v>
      </c>
      <c r="CC130" s="18">
        <f t="shared" si="55"/>
        <v>7.1665125381059624E-4</v>
      </c>
      <c r="CD130" s="18">
        <f t="shared" si="56"/>
        <v>5.6388664074042971E-3</v>
      </c>
      <c r="CE130" s="19">
        <v>125</v>
      </c>
      <c r="CF130" s="18">
        <f t="shared" si="62"/>
        <v>-1.0016515557318417E-3</v>
      </c>
      <c r="CG130" s="18">
        <f t="shared" si="62"/>
        <v>-1.0016515557318417E-3</v>
      </c>
      <c r="CH130" s="18">
        <f t="shared" si="62"/>
        <v>-1.0016515557318417E-3</v>
      </c>
      <c r="CI130" s="18">
        <f t="shared" si="62"/>
        <v>0</v>
      </c>
      <c r="CJ130" s="18">
        <f t="shared" si="62"/>
        <v>0</v>
      </c>
      <c r="CK130" s="24">
        <f t="shared" si="62"/>
        <v>-1.0016515557318417E-3</v>
      </c>
      <c r="CL130" s="24">
        <f t="shared" si="62"/>
        <v>0</v>
      </c>
    </row>
    <row r="131" spans="1:90" x14ac:dyDescent="0.2">
      <c r="A131" s="19">
        <v>126</v>
      </c>
      <c r="B131" s="16" cm="1">
        <f t="array" ref="B131">INDEX(asset_mu,1,B$3)+INDEX(asset_rets_norm,$A131,B$3)</f>
        <v>1.0042772603630233E-3</v>
      </c>
      <c r="C131" s="16" cm="1">
        <f t="array" ref="C131">INDEX(asset_mu,1,C$3)+INDEX(asset_rets_norm,$A131,C$3)</f>
        <v>-1.0573287156551706E-2</v>
      </c>
      <c r="D131" s="16" cm="1">
        <f t="array" ref="D131">INDEX(asset_mu,1,D$3)+INDEX(asset_rets_norm,$A131,D$3)</f>
        <v>-2.4348959744622006E-2</v>
      </c>
      <c r="E131" s="16" cm="1">
        <f t="array" ref="E131">INDEX(asset_mu,1,E$3)+INDEX(asset_rets_norm,$A131,E$3)</f>
        <v>-1.4609378467569871E-2</v>
      </c>
      <c r="F131" s="16" cm="1">
        <f t="array" ref="F131">INDEX(asset_mu,1,F$3)+INDEX(asset_rets_norm,$A131,F$3)</f>
        <v>-2.3799598246827574E-2</v>
      </c>
      <c r="G131" s="16" cm="1">
        <f t="array" ref="G131">INDEX(asset_mu,1,G$3)+INDEX(asset_rets_norm,$A131,G$3)</f>
        <v>9.917787553100051E-4</v>
      </c>
      <c r="H131" s="16" cm="1">
        <f t="array" ref="H131">INDEX(asset_mu,1,H$3)+INDEX(asset_rets_norm,$A131,H$3)</f>
        <v>-4.6904378880931819E-3</v>
      </c>
      <c r="I131" s="16" cm="1">
        <f t="array" ref="I131">INDEX(asset_mu,1,I$3)+INDEX(asset_rets_norm,$A131,I$3)</f>
        <v>-1.6652960398205695E-2</v>
      </c>
      <c r="J131" s="16" cm="1">
        <f t="array" ref="J131">INDEX(asset_mu,1,J$3)+INDEX(asset_rets_norm,$A131,J$3)</f>
        <v>1.6642846396650577E-3</v>
      </c>
      <c r="K131" s="16" cm="1">
        <f t="array" ref="K131">INDEX(asset_mu,1,K$3)+INDEX(asset_rets_norm,$A131,K$3)</f>
        <v>-1.5879199526955354E-4</v>
      </c>
      <c r="L131" s="16" cm="1">
        <f t="array" ref="L131">INDEX(asset_mu,1,L$3)+INDEX(asset_rets_norm,$A131,L$3)</f>
        <v>-5.0455230373444137E-3</v>
      </c>
      <c r="M131" s="16" cm="1">
        <f t="array" ref="M131">INDEX(asset_mu,1,M$3)+INDEX(asset_rets_norm,$A131,M$3)</f>
        <v>-1.2627458078030628E-2</v>
      </c>
      <c r="N131" s="16" cm="1">
        <f t="array" ref="N131">INDEX(asset_mu,1,N$3)+INDEX(asset_rets_norm,$A131,N$3)</f>
        <v>-7.2041209862736492E-3</v>
      </c>
      <c r="O131" s="16" cm="1">
        <f t="array" ref="O131">INDEX(asset_mu,1,O$3)+INDEX(asset_rets_norm,$A131,O$3)</f>
        <v>1.0586181793843729E-3</v>
      </c>
      <c r="P131" s="16" cm="1">
        <f t="array" ref="P131">INDEX(asset_mu,1,P$3)+INDEX(asset_rets_norm,$A131,P$3)</f>
        <v>2.1372084710076667E-3</v>
      </c>
      <c r="Q131" s="16" cm="1">
        <f t="array" ref="Q131">INDEX(asset_mu,1,Q$3)+INDEX(asset_rets_norm,$A131,Q$3)</f>
        <v>2.9542654274542059E-3</v>
      </c>
      <c r="R131" s="16" cm="1">
        <f t="array" ref="R131">INDEX(asset_mu,1,R$3)+INDEX(asset_rets_norm,$A131,R$3)</f>
        <v>3.0198943691120181E-2</v>
      </c>
      <c r="S131" s="16" cm="1">
        <f t="array" ref="S131">INDEX(asset_mu,1,S$3)+INDEX(asset_rets_norm,$A131,S$3)</f>
        <v>-6.7842171130448881E-3</v>
      </c>
      <c r="T131" s="16" cm="1">
        <f t="array" ref="T131">INDEX(asset_mu,1,T$3)+INDEX(asset_rets_norm,$A131,T$3)</f>
        <v>8.7387275804213238E-3</v>
      </c>
      <c r="U131" s="16" cm="1">
        <f t="array" ref="U131">INDEX(asset_mu,1,U$3)+INDEX(asset_rets_norm,$A131,U$3)</f>
        <v>4.2513499884566999E-2</v>
      </c>
      <c r="V131" s="16" cm="1">
        <f t="array" ref="V131">INDEX(asset_mu,1,V$3)+INDEX(asset_rets_norm,$A131,V$3)</f>
        <v>2.1562870395716565E-3</v>
      </c>
      <c r="W131" s="16" cm="1">
        <f t="array" ref="W131">INDEX(asset_mu,1,W$3)+INDEX(asset_rets_norm,$A131,W$3)</f>
        <v>7.9467319411965446E-4</v>
      </c>
      <c r="X131" s="16" cm="1">
        <f t="array" ref="X131">INDEX(asset_mu,1,X$3)+INDEX(asset_rets_norm,$A131,X$3)</f>
        <v>2.0034601772305977E-3</v>
      </c>
      <c r="Y131" s="16" cm="1">
        <f t="array" ref="Y131">INDEX(asset_mu,1,Y$3)+INDEX(asset_rets_norm,$A131,Y$3)</f>
        <v>7.4043555280453317E-4</v>
      </c>
      <c r="Z131" s="19">
        <v>126</v>
      </c>
      <c r="AA131" s="16" cm="1">
        <f t="array" ref="AA131">INDEX(fx_mu,1,AA$3)+INDEX(fx_rets_norm,$A131,AA$3)</f>
        <v>0</v>
      </c>
      <c r="AB131" s="16" cm="1">
        <f t="array" ref="AB131">INDEX(fx_mu,1,AB$3)+INDEX(fx_rets_norm,$A131,AB$3)</f>
        <v>-1.2806059044045855E-2</v>
      </c>
      <c r="AC131" s="16" cm="1">
        <f t="array" ref="AC131">INDEX(fx_mu,1,AC$3)+INDEX(fx_rets_norm,$A131,AC$3)</f>
        <v>-1.9737947988112639E-2</v>
      </c>
      <c r="AD131" s="16" cm="1">
        <f t="array" ref="AD131">INDEX(fx_mu,1,AD$3)+INDEX(fx_rets_norm,$A131,AD$3)</f>
        <v>-5.144713850739803E-2</v>
      </c>
      <c r="AE131" s="19">
        <v>126</v>
      </c>
      <c r="AF131" s="18" cm="1">
        <f t="array" ref="AF131">(1+B131)*(1+INDEX(fx_rets,$AE131,INDEX(fx_ix,1,AF$3)))-1</f>
        <v>1.0042772603631178E-3</v>
      </c>
      <c r="AG131" s="18" cm="1">
        <f t="array" ref="AG131">(1+C131)*(1+INDEX(fx_rets,$AE131,INDEX(fx_ix,1,AG$3)))-1</f>
        <v>-1.0573287156551703E-2</v>
      </c>
      <c r="AH131" s="18" cm="1">
        <f t="array" ref="AH131">(1+D131)*(1+INDEX(fx_rets,$AE131,INDEX(fx_ix,1,AH$3)))-1</f>
        <v>-2.4348959744622034E-2</v>
      </c>
      <c r="AI131" s="18" cm="1">
        <f t="array" ref="AI131">(1+E131)*(1+INDEX(fx_rets,$AE131,INDEX(fx_ix,1,AI$3)))-1</f>
        <v>-1.4609378467569822E-2</v>
      </c>
      <c r="AJ131" s="18" cm="1">
        <f t="array" ref="AJ131">(1+F131)*(1+INDEX(fx_rets,$AE131,INDEX(fx_ix,1,AJ$3)))-1</f>
        <v>-2.3799598246827536E-2</v>
      </c>
      <c r="AK131" s="18" cm="1">
        <f t="array" ref="AK131">(1+G131)*(1+INDEX(fx_rets,$AE131,INDEX(fx_ix,1,AK$3)))-1</f>
        <v>-1.1826981066034969E-2</v>
      </c>
      <c r="AL131" s="18" cm="1">
        <f t="array" ref="AL131">(1+H131)*(1+INDEX(fx_rets,$AE131,INDEX(fx_ix,1,AL$3)))-1</f>
        <v>-1.7436430907601719E-2</v>
      </c>
      <c r="AM131" s="18" cm="1">
        <f t="array" ref="AM131">(1+I131)*(1+INDEX(fx_rets,$AE131,INDEX(fx_ix,1,AM$3)))-1</f>
        <v>-2.9245760648134E-2</v>
      </c>
      <c r="AN131" s="18" cm="1">
        <f t="array" ref="AN131">(1+J131)*(1+INDEX(fx_rets,$AE131,INDEX(fx_ix,1,AN$3)))-1</f>
        <v>-1.8106512912102746E-2</v>
      </c>
      <c r="AO131" s="18" cm="1">
        <f t="array" ref="AO131">(1+K131)*(1+INDEX(fx_rets,$AE131,INDEX(fx_ix,1,AO$3)))-1</f>
        <v>-1.9893605755238686E-2</v>
      </c>
      <c r="AP131" s="18" cm="1">
        <f t="array" ref="AP131">(1+L131)*(1+INDEX(fx_rets,$AE131,INDEX(fx_ix,1,AP$3)))-1</f>
        <v>-2.4683882754173103E-2</v>
      </c>
      <c r="AQ131" s="18" cm="1">
        <f t="array" ref="AQ131">(1+M131)*(1+INDEX(fx_rets,$AE131,INDEX(fx_ix,1,AQ$3)))-1</f>
        <v>-3.2116165955377141E-2</v>
      </c>
      <c r="AR131" s="18" cm="1">
        <f t="array" ref="AR131">(1+N131)*(1+INDEX(fx_rets,$AE131,INDEX(fx_ix,1,AR$3)))-1</f>
        <v>-2.6799874409059177E-2</v>
      </c>
      <c r="AS131" s="18" cm="1">
        <f t="array" ref="AS131">(1+O131)*(1+INDEX(fx_rets,$AE131,INDEX(fx_ix,1,AS$3)))-1</f>
        <v>-5.0442983204114888E-2</v>
      </c>
      <c r="AT131" s="18" cm="1">
        <f t="array" ref="AT131">(1+P131)*(1+INDEX(fx_rets,$AE131,INDEX(fx_ix,1,AT$3)))-1</f>
        <v>-4.9419883296617506E-2</v>
      </c>
      <c r="AU131" s="18" cm="1">
        <f t="array" ref="AU131">(1+Q131)*(1+INDEX(fx_rets,$AE131,INDEX(fx_ix,1,AU$3)))-1</f>
        <v>-4.8644861582577748E-2</v>
      </c>
      <c r="AV131" s="18" cm="1">
        <f t="array" ref="AV131">(1+R131)*(1+INDEX(fx_rets,$AE131,INDEX(fx_ix,1,AV$3)))-1</f>
        <v>3.0198943691120084E-2</v>
      </c>
      <c r="AW131" s="18" cm="1">
        <f t="array" ref="AW131">(1+S131)*(1+INDEX(fx_rets,$AE131,INDEX(fx_ix,1,AW$3)))-1</f>
        <v>-1.9503397072173523E-2</v>
      </c>
      <c r="AX131" s="18" cm="1">
        <f t="array" ref="AX131">(1+T131)*(1+INDEX(fx_rets,$AE131,INDEX(fx_ix,1,AX$3)))-1</f>
        <v>-1.1171704958155892E-2</v>
      </c>
      <c r="AY131" s="18" cm="1">
        <f t="array" ref="AY131">(1+U131)*(1+INDEX(fx_rets,$AE131,INDEX(fx_ix,1,AY$3)))-1</f>
        <v>-1.112083653982654E-2</v>
      </c>
      <c r="AZ131" s="18" cm="1">
        <f t="array" ref="AZ131">(1+V131)*(1+INDEX(fx_rets,$AE131,INDEX(fx_ix,1,AZ$3)))-1</f>
        <v>2.1562870395717137E-3</v>
      </c>
      <c r="BA131" s="18" cm="1">
        <f t="array" ref="BA131">(1+W131)*(1+INDEX(fx_rets,$AE131,INDEX(fx_ix,1,BA$3)))-1</f>
        <v>-1.2021562481770776E-2</v>
      </c>
      <c r="BB131" s="18" cm="1">
        <f t="array" ref="BB131">(1+X131)*(1+INDEX(fx_rets,$AE131,INDEX(fx_ix,1,BB$3)))-1</f>
        <v>-1.777403200365657E-2</v>
      </c>
      <c r="BC131" s="18" cm="1">
        <f t="array" ref="BC131">(1+Y131)*(1+INDEX(fx_rets,$AE131,INDEX(fx_ix,1,BC$3)))-1</f>
        <v>-5.0744796245034474E-2</v>
      </c>
      <c r="BD131" s="19">
        <v>126</v>
      </c>
      <c r="BE131" s="16">
        <f t="shared" si="32"/>
        <v>0</v>
      </c>
      <c r="BF131" s="19">
        <v>126</v>
      </c>
      <c r="BG131" s="18">
        <f t="shared" si="33"/>
        <v>1.0042772603631178E-3</v>
      </c>
      <c r="BH131" s="18">
        <f t="shared" si="34"/>
        <v>-1.0573287156551703E-2</v>
      </c>
      <c r="BI131" s="18">
        <f t="shared" si="35"/>
        <v>-2.4348959744622034E-2</v>
      </c>
      <c r="BJ131" s="18">
        <f t="shared" si="36"/>
        <v>-1.4609378467569822E-2</v>
      </c>
      <c r="BK131" s="18">
        <f t="shared" si="37"/>
        <v>-2.3799598246827536E-2</v>
      </c>
      <c r="BL131" s="18">
        <f t="shared" si="38"/>
        <v>-1.1826981066034969E-2</v>
      </c>
      <c r="BM131" s="18">
        <f t="shared" si="39"/>
        <v>-1.7436430907601719E-2</v>
      </c>
      <c r="BN131" s="18">
        <f t="shared" si="40"/>
        <v>-2.9245760648134E-2</v>
      </c>
      <c r="BO131" s="18">
        <f t="shared" si="41"/>
        <v>-1.8106512912102746E-2</v>
      </c>
      <c r="BP131" s="18">
        <f t="shared" si="42"/>
        <v>-1.9893605755238686E-2</v>
      </c>
      <c r="BQ131" s="18">
        <f t="shared" si="43"/>
        <v>-2.4683882754173103E-2</v>
      </c>
      <c r="BR131" s="18">
        <f t="shared" si="44"/>
        <v>-3.2116165955377141E-2</v>
      </c>
      <c r="BS131" s="18">
        <f t="shared" si="45"/>
        <v>-2.6799874409059177E-2</v>
      </c>
      <c r="BT131" s="18">
        <f t="shared" si="46"/>
        <v>-5.0442983204114888E-2</v>
      </c>
      <c r="BU131" s="18">
        <f t="shared" si="47"/>
        <v>-4.9419883296617506E-2</v>
      </c>
      <c r="BV131" s="18">
        <f t="shared" si="48"/>
        <v>-4.8644861582577748E-2</v>
      </c>
      <c r="BW131" s="18">
        <f t="shared" si="49"/>
        <v>3.0198943691120084E-2</v>
      </c>
      <c r="BX131" s="18">
        <f t="shared" si="50"/>
        <v>-1.9503397072173523E-2</v>
      </c>
      <c r="BY131" s="18">
        <f t="shared" si="51"/>
        <v>-1.1171704958155892E-2</v>
      </c>
      <c r="BZ131" s="18">
        <f t="shared" si="52"/>
        <v>-1.112083653982654E-2</v>
      </c>
      <c r="CA131" s="18">
        <f t="shared" si="53"/>
        <v>2.1562870395717137E-3</v>
      </c>
      <c r="CB131" s="18">
        <f t="shared" si="54"/>
        <v>-1.2021562481770776E-2</v>
      </c>
      <c r="CC131" s="18">
        <f t="shared" si="55"/>
        <v>-1.777403200365657E-2</v>
      </c>
      <c r="CD131" s="18">
        <f t="shared" si="56"/>
        <v>-5.0744796245034474E-2</v>
      </c>
      <c r="CE131" s="19">
        <v>126</v>
      </c>
      <c r="CF131" s="18">
        <f t="shared" si="62"/>
        <v>-1.0573287156551703E-2</v>
      </c>
      <c r="CG131" s="18">
        <f t="shared" si="62"/>
        <v>-1.0573287156551703E-2</v>
      </c>
      <c r="CH131" s="18">
        <f t="shared" si="62"/>
        <v>-1.0573287156551703E-2</v>
      </c>
      <c r="CI131" s="18">
        <f t="shared" si="62"/>
        <v>0</v>
      </c>
      <c r="CJ131" s="18">
        <f t="shared" si="62"/>
        <v>0</v>
      </c>
      <c r="CK131" s="24">
        <f t="shared" si="62"/>
        <v>-1.0573287156551703E-2</v>
      </c>
      <c r="CL131" s="24">
        <f t="shared" si="62"/>
        <v>0</v>
      </c>
    </row>
    <row r="132" spans="1:90" x14ac:dyDescent="0.2">
      <c r="A132" s="19">
        <v>127</v>
      </c>
      <c r="B132" s="16" cm="1">
        <f t="array" ref="B132">INDEX(asset_mu,1,B$3)+INDEX(asset_rets_norm,$A132,B$3)</f>
        <v>1.6255787118476695E-3</v>
      </c>
      <c r="C132" s="16" cm="1">
        <f t="array" ref="C132">INDEX(asset_mu,1,C$3)+INDEX(asset_rets_norm,$A132,C$3)</f>
        <v>-2.0091998923045295E-3</v>
      </c>
      <c r="D132" s="16" cm="1">
        <f t="array" ref="D132">INDEX(asset_mu,1,D$3)+INDEX(asset_rets_norm,$A132,D$3)</f>
        <v>-1.1399454906447309E-2</v>
      </c>
      <c r="E132" s="16" cm="1">
        <f t="array" ref="E132">INDEX(asset_mu,1,E$3)+INDEX(asset_rets_norm,$A132,E$3)</f>
        <v>-5.2326635580388012E-3</v>
      </c>
      <c r="F132" s="16" cm="1">
        <f t="array" ref="F132">INDEX(asset_mu,1,F$3)+INDEX(asset_rets_norm,$A132,F$3)</f>
        <v>-1.7926168840577222E-2</v>
      </c>
      <c r="G132" s="16" cm="1">
        <f t="array" ref="G132">INDEX(asset_mu,1,G$3)+INDEX(asset_rets_norm,$A132,G$3)</f>
        <v>8.9669050812870871E-4</v>
      </c>
      <c r="H132" s="16" cm="1">
        <f t="array" ref="H132">INDEX(asset_mu,1,H$3)+INDEX(asset_rets_norm,$A132,H$3)</f>
        <v>-2.796939800579914E-3</v>
      </c>
      <c r="I132" s="16" cm="1">
        <f t="array" ref="I132">INDEX(asset_mu,1,I$3)+INDEX(asset_rets_norm,$A132,I$3)</f>
        <v>-8.6613606938986242E-3</v>
      </c>
      <c r="J132" s="16" cm="1">
        <f t="array" ref="J132">INDEX(asset_mu,1,J$3)+INDEX(asset_rets_norm,$A132,J$3)</f>
        <v>1.636520415924768E-3</v>
      </c>
      <c r="K132" s="16" cm="1">
        <f t="array" ref="K132">INDEX(asset_mu,1,K$3)+INDEX(asset_rets_norm,$A132,K$3)</f>
        <v>1.0625845758153443E-3</v>
      </c>
      <c r="L132" s="16" cm="1">
        <f t="array" ref="L132">INDEX(asset_mu,1,L$3)+INDEX(asset_rets_norm,$A132,L$3)</f>
        <v>-1.8533555618348695E-3</v>
      </c>
      <c r="M132" s="16" cm="1">
        <f t="array" ref="M132">INDEX(asset_mu,1,M$3)+INDEX(asset_rets_norm,$A132,M$3)</f>
        <v>-2.4789470663623796E-3</v>
      </c>
      <c r="N132" s="16" cm="1">
        <f t="array" ref="N132">INDEX(asset_mu,1,N$3)+INDEX(asset_rets_norm,$A132,N$3)</f>
        <v>-1.0201761084512203E-2</v>
      </c>
      <c r="O132" s="16" cm="1">
        <f t="array" ref="O132">INDEX(asset_mu,1,O$3)+INDEX(asset_rets_norm,$A132,O$3)</f>
        <v>1.1852106035720388E-3</v>
      </c>
      <c r="P132" s="16" cm="1">
        <f t="array" ref="P132">INDEX(asset_mu,1,P$3)+INDEX(asset_rets_norm,$A132,P$3)</f>
        <v>2.411911230370033E-3</v>
      </c>
      <c r="Q132" s="16" cm="1">
        <f t="array" ref="Q132">INDEX(asset_mu,1,Q$3)+INDEX(asset_rets_norm,$A132,Q$3)</f>
        <v>4.0841579377195016E-3</v>
      </c>
      <c r="R132" s="16" cm="1">
        <f t="array" ref="R132">INDEX(asset_mu,1,R$3)+INDEX(asset_rets_norm,$A132,R$3)</f>
        <v>-9.3951605313684974E-2</v>
      </c>
      <c r="S132" s="16" cm="1">
        <f t="array" ref="S132">INDEX(asset_mu,1,S$3)+INDEX(asset_rets_norm,$A132,S$3)</f>
        <v>-2.6789266705480208E-2</v>
      </c>
      <c r="T132" s="16" cm="1">
        <f t="array" ref="T132">INDEX(asset_mu,1,T$3)+INDEX(asset_rets_norm,$A132,T$3)</f>
        <v>4.879832263192386E-3</v>
      </c>
      <c r="U132" s="16" cm="1">
        <f t="array" ref="U132">INDEX(asset_mu,1,U$3)+INDEX(asset_rets_norm,$A132,U$3)</f>
        <v>-4.1282405148537302E-2</v>
      </c>
      <c r="V132" s="16" cm="1">
        <f t="array" ref="V132">INDEX(asset_mu,1,V$3)+INDEX(asset_rets_norm,$A132,V$3)</f>
        <v>2.2228120395716569E-3</v>
      </c>
      <c r="W132" s="16" cm="1">
        <f t="array" ref="W132">INDEX(asset_mu,1,W$3)+INDEX(asset_rets_norm,$A132,W$3)</f>
        <v>1.2171731941196544E-3</v>
      </c>
      <c r="X132" s="16" cm="1">
        <f t="array" ref="X132">INDEX(asset_mu,1,X$3)+INDEX(asset_rets_norm,$A132,X$3)</f>
        <v>2.5764601772305974E-3</v>
      </c>
      <c r="Y132" s="16" cm="1">
        <f t="array" ref="Y132">INDEX(asset_mu,1,Y$3)+INDEX(asset_rets_norm,$A132,Y$3)</f>
        <v>9.719355528045331E-4</v>
      </c>
      <c r="Z132" s="19">
        <v>127</v>
      </c>
      <c r="AA132" s="16" cm="1">
        <f t="array" ref="AA132">INDEX(fx_mu,1,AA$3)+INDEX(fx_rets_norm,$A132,AA$3)</f>
        <v>0</v>
      </c>
      <c r="AB132" s="16" cm="1">
        <f t="array" ref="AB132">INDEX(fx_mu,1,AB$3)+INDEX(fx_rets_norm,$A132,AB$3)</f>
        <v>-4.6642411636370944E-2</v>
      </c>
      <c r="AC132" s="16" cm="1">
        <f t="array" ref="AC132">INDEX(fx_mu,1,AC$3)+INDEX(fx_rets_norm,$A132,AC$3)</f>
        <v>-4.2621452184148437E-2</v>
      </c>
      <c r="AD132" s="16" cm="1">
        <f t="array" ref="AD132">INDEX(fx_mu,1,AD$3)+INDEX(fx_rets_norm,$A132,AD$3)</f>
        <v>-5.8074530333171129E-2</v>
      </c>
      <c r="AE132" s="19">
        <v>127</v>
      </c>
      <c r="AF132" s="18" cm="1">
        <f t="array" ref="AF132">(1+B132)*(1+INDEX(fx_rets,$AE132,INDEX(fx_ix,1,AF$3)))-1</f>
        <v>1.6255787118477638E-3</v>
      </c>
      <c r="AG132" s="18" cm="1">
        <f t="array" ref="AG132">(1+C132)*(1+INDEX(fx_rets,$AE132,INDEX(fx_ix,1,AG$3)))-1</f>
        <v>-2.0091998923045251E-3</v>
      </c>
      <c r="AH132" s="18" cm="1">
        <f t="array" ref="AH132">(1+D132)*(1+INDEX(fx_rets,$AE132,INDEX(fx_ix,1,AH$3)))-1</f>
        <v>-1.1399454906447337E-2</v>
      </c>
      <c r="AI132" s="18" cm="1">
        <f t="array" ref="AI132">(1+E132)*(1+INDEX(fx_rets,$AE132,INDEX(fx_ix,1,AI$3)))-1</f>
        <v>-5.2326635580387526E-3</v>
      </c>
      <c r="AJ132" s="18" cm="1">
        <f t="array" ref="AJ132">(1+F132)*(1+INDEX(fx_rets,$AE132,INDEX(fx_ix,1,AJ$3)))-1</f>
        <v>-1.7926168840577184E-2</v>
      </c>
      <c r="AK132" s="18" cm="1">
        <f t="array" ref="AK132">(1+G132)*(1+INDEX(fx_rets,$AE132,INDEX(fx_ix,1,AK$3)))-1</f>
        <v>-4.5787544936032876E-2</v>
      </c>
      <c r="AL132" s="18" cm="1">
        <f t="array" ref="AL132">(1+H132)*(1+INDEX(fx_rets,$AE132,INDEX(fx_ix,1,AL$3)))-1</f>
        <v>-4.930889541945005E-2</v>
      </c>
      <c r="AM132" s="18" cm="1">
        <f t="array" ref="AM132">(1+I132)*(1+INDEX(fx_rets,$AE132,INDEX(fx_ix,1,AM$3)))-1</f>
        <v>-5.4899785579453741E-2</v>
      </c>
      <c r="AN132" s="18" cm="1">
        <f t="array" ref="AN132">(1+J132)*(1+INDEX(fx_rets,$AE132,INDEX(fx_ix,1,AN$3)))-1</f>
        <v>-4.1054682644879437E-2</v>
      </c>
      <c r="AO132" s="18" cm="1">
        <f t="array" ref="AO132">(1+K132)*(1+INDEX(fx_rets,$AE132,INDEX(fx_ix,1,AO$3)))-1</f>
        <v>-4.1604156506022782E-2</v>
      </c>
      <c r="AP132" s="18" cm="1">
        <f t="array" ref="AP132">(1+L132)*(1+INDEX(fx_rets,$AE132,INDEX(fx_ix,1,AP$3)))-1</f>
        <v>-4.4395815040524367E-2</v>
      </c>
      <c r="AQ132" s="18" cm="1">
        <f t="array" ref="AQ132">(1+M132)*(1+INDEX(fx_rets,$AE132,INDEX(fx_ix,1,AQ$3)))-1</f>
        <v>-4.4994742926654951E-2</v>
      </c>
      <c r="AR132" s="18" cm="1">
        <f t="array" ref="AR132">(1+N132)*(1+INDEX(fx_rets,$AE132,INDEX(fx_ix,1,AR$3)))-1</f>
        <v>-5.2388399396403051E-2</v>
      </c>
      <c r="AS132" s="18" cm="1">
        <f t="array" ref="AS132">(1+O132)*(1+INDEX(fx_rets,$AE132,INDEX(fx_ix,1,AS$3)))-1</f>
        <v>-5.6958150278747288E-2</v>
      </c>
      <c r="AT132" s="18" cm="1">
        <f t="array" ref="AT132">(1+P132)*(1+INDEX(fx_rets,$AE132,INDEX(fx_ix,1,AT$3)))-1</f>
        <v>-5.5802689714710141E-2</v>
      </c>
      <c r="AU132" s="18" cm="1">
        <f t="array" ref="AU132">(1+Q132)*(1+INDEX(fx_rets,$AE132,INDEX(fx_ix,1,AU$3)))-1</f>
        <v>-5.4227557949491079E-2</v>
      </c>
      <c r="AV132" s="18" cm="1">
        <f t="array" ref="AV132">(1+R132)*(1+INDEX(fx_rets,$AE132,INDEX(fx_ix,1,AV$3)))-1</f>
        <v>-9.395160531368496E-2</v>
      </c>
      <c r="AW132" s="18" cm="1">
        <f t="array" ref="AW132">(1+S132)*(1+INDEX(fx_rets,$AE132,INDEX(fx_ix,1,AW$3)))-1</f>
        <v>-7.2182162336737576E-2</v>
      </c>
      <c r="AX132" s="18" cm="1">
        <f t="array" ref="AX132">(1+T132)*(1+INDEX(fx_rets,$AE132,INDEX(fx_ix,1,AX$3)))-1</f>
        <v>-3.7949605458428404E-2</v>
      </c>
      <c r="AY132" s="18" cm="1">
        <f t="array" ref="AY132">(1+U132)*(1+INDEX(fx_rets,$AE132,INDEX(fx_ix,1,AY$3)))-1</f>
        <v>-9.6959479191683462E-2</v>
      </c>
      <c r="AZ132" s="18" cm="1">
        <f t="array" ref="AZ132">(1+V132)*(1+INDEX(fx_rets,$AE132,INDEX(fx_ix,1,AZ$3)))-1</f>
        <v>2.2228120395717532E-3</v>
      </c>
      <c r="BA132" s="18" cm="1">
        <f t="array" ref="BA132">(1+W132)*(1+INDEX(fx_rets,$AE132,INDEX(fx_ix,1,BA$3)))-1</f>
        <v>-4.5482010335404111E-2</v>
      </c>
      <c r="BB132" s="18" cm="1">
        <f t="array" ref="BB132">(1+X132)*(1+INDEX(fx_rets,$AE132,INDEX(fx_ix,1,BB$3)))-1</f>
        <v>-4.015480448116604E-2</v>
      </c>
      <c r="BC132" s="18" cm="1">
        <f t="array" ref="BC132">(1+Y132)*(1+INDEX(fx_rets,$AE132,INDEX(fx_ix,1,BC$3)))-1</f>
        <v>-5.7159039481109786E-2</v>
      </c>
      <c r="BD132" s="19">
        <v>127</v>
      </c>
      <c r="BE132" s="16">
        <f t="shared" si="32"/>
        <v>0</v>
      </c>
      <c r="BF132" s="19">
        <v>127</v>
      </c>
      <c r="BG132" s="18">
        <f t="shared" si="33"/>
        <v>1.6255787118477638E-3</v>
      </c>
      <c r="BH132" s="18">
        <f t="shared" si="34"/>
        <v>-2.0091998923045251E-3</v>
      </c>
      <c r="BI132" s="18">
        <f t="shared" si="35"/>
        <v>-1.1399454906447337E-2</v>
      </c>
      <c r="BJ132" s="18">
        <f t="shared" si="36"/>
        <v>-5.2326635580387526E-3</v>
      </c>
      <c r="BK132" s="18">
        <f t="shared" si="37"/>
        <v>-1.7926168840577184E-2</v>
      </c>
      <c r="BL132" s="18">
        <f t="shared" si="38"/>
        <v>-4.5787544936032876E-2</v>
      </c>
      <c r="BM132" s="18">
        <f t="shared" si="39"/>
        <v>-4.930889541945005E-2</v>
      </c>
      <c r="BN132" s="18">
        <f t="shared" si="40"/>
        <v>-5.4899785579453741E-2</v>
      </c>
      <c r="BO132" s="18">
        <f t="shared" si="41"/>
        <v>-4.1054682644879437E-2</v>
      </c>
      <c r="BP132" s="18">
        <f t="shared" si="42"/>
        <v>-4.1604156506022782E-2</v>
      </c>
      <c r="BQ132" s="18">
        <f t="shared" si="43"/>
        <v>-4.4395815040524367E-2</v>
      </c>
      <c r="BR132" s="18">
        <f t="shared" si="44"/>
        <v>-4.4994742926654951E-2</v>
      </c>
      <c r="BS132" s="18">
        <f t="shared" si="45"/>
        <v>-5.2388399396403051E-2</v>
      </c>
      <c r="BT132" s="18">
        <f t="shared" si="46"/>
        <v>-5.6958150278747288E-2</v>
      </c>
      <c r="BU132" s="18">
        <f t="shared" si="47"/>
        <v>-5.5802689714710141E-2</v>
      </c>
      <c r="BV132" s="18">
        <f t="shared" si="48"/>
        <v>-5.4227557949491079E-2</v>
      </c>
      <c r="BW132" s="18">
        <f t="shared" si="49"/>
        <v>-9.395160531368496E-2</v>
      </c>
      <c r="BX132" s="18">
        <f t="shared" si="50"/>
        <v>-7.2182162336737576E-2</v>
      </c>
      <c r="BY132" s="18">
        <f t="shared" si="51"/>
        <v>-3.7949605458428404E-2</v>
      </c>
      <c r="BZ132" s="18">
        <f t="shared" si="52"/>
        <v>-9.6959479191683462E-2</v>
      </c>
      <c r="CA132" s="18">
        <f t="shared" si="53"/>
        <v>2.2228120395717532E-3</v>
      </c>
      <c r="CB132" s="18">
        <f t="shared" si="54"/>
        <v>-4.5482010335404111E-2</v>
      </c>
      <c r="CC132" s="18">
        <f t="shared" si="55"/>
        <v>-4.015480448116604E-2</v>
      </c>
      <c r="CD132" s="18">
        <f t="shared" si="56"/>
        <v>-5.7159039481109786E-2</v>
      </c>
      <c r="CE132" s="19">
        <v>127</v>
      </c>
      <c r="CF132" s="18">
        <f t="shared" si="62"/>
        <v>-2.0091998923045251E-3</v>
      </c>
      <c r="CG132" s="18">
        <f t="shared" si="62"/>
        <v>-2.0091998923045251E-3</v>
      </c>
      <c r="CH132" s="18">
        <f t="shared" si="62"/>
        <v>-2.0091998923045251E-3</v>
      </c>
      <c r="CI132" s="18">
        <f t="shared" si="62"/>
        <v>0</v>
      </c>
      <c r="CJ132" s="18">
        <f t="shared" si="62"/>
        <v>0</v>
      </c>
      <c r="CK132" s="24">
        <f t="shared" si="62"/>
        <v>-2.0091998923045251E-3</v>
      </c>
      <c r="CL132" s="24">
        <f t="shared" si="62"/>
        <v>0</v>
      </c>
    </row>
    <row r="133" spans="1:90" x14ac:dyDescent="0.2">
      <c r="A133" s="19">
        <v>128</v>
      </c>
      <c r="B133" s="16" cm="1">
        <f t="array" ref="B133">INDEX(asset_mu,1,B$3)+INDEX(asset_rets_norm,$A133,B$3)</f>
        <v>3.3237487320606661E-3</v>
      </c>
      <c r="C133" s="16" cm="1">
        <f t="array" ref="C133">INDEX(asset_mu,1,C$3)+INDEX(asset_rets_norm,$A133,C$3)</f>
        <v>8.2714037297950647E-3</v>
      </c>
      <c r="D133" s="16" cm="1">
        <f t="array" ref="D133">INDEX(asset_mu,1,D$3)+INDEX(asset_rets_norm,$A133,D$3)</f>
        <v>1.0137754824297266E-2</v>
      </c>
      <c r="E133" s="16" cm="1">
        <f t="array" ref="E133">INDEX(asset_mu,1,E$3)+INDEX(asset_rets_norm,$A133,E$3)</f>
        <v>7.8302416153939805E-3</v>
      </c>
      <c r="F133" s="16" cm="1">
        <f t="array" ref="F133">INDEX(asset_mu,1,F$3)+INDEX(asset_rets_norm,$A133,F$3)</f>
        <v>8.568807152316853E-3</v>
      </c>
      <c r="G133" s="16" cm="1">
        <f t="array" ref="G133">INDEX(asset_mu,1,G$3)+INDEX(asset_rets_norm,$A133,G$3)</f>
        <v>1.0622248176471978E-3</v>
      </c>
      <c r="H133" s="16" cm="1">
        <f t="array" ref="H133">INDEX(asset_mu,1,H$3)+INDEX(asset_rets_norm,$A133,H$3)</f>
        <v>7.5158050275361083E-4</v>
      </c>
      <c r="I133" s="16" cm="1">
        <f t="array" ref="I133">INDEX(asset_mu,1,I$3)+INDEX(asset_rets_norm,$A133,I$3)</f>
        <v>-1.6290676940996073E-3</v>
      </c>
      <c r="J133" s="16" cm="1">
        <f t="array" ref="J133">INDEX(asset_mu,1,J$3)+INDEX(asset_rets_norm,$A133,J$3)</f>
        <v>2.9699566433478695E-3</v>
      </c>
      <c r="K133" s="16" cm="1">
        <f t="array" ref="K133">INDEX(asset_mu,1,K$3)+INDEX(asset_rets_norm,$A133,K$3)</f>
        <v>5.5939090508478053E-3</v>
      </c>
      <c r="L133" s="16" cm="1">
        <f t="array" ref="L133">INDEX(asset_mu,1,L$3)+INDEX(asset_rets_norm,$A133,L$3)</f>
        <v>7.969549255491969E-3</v>
      </c>
      <c r="M133" s="16" cm="1">
        <f t="array" ref="M133">INDEX(asset_mu,1,M$3)+INDEX(asset_rets_norm,$A133,M$3)</f>
        <v>3.7862195706904076E-3</v>
      </c>
      <c r="N133" s="16" cm="1">
        <f t="array" ref="N133">INDEX(asset_mu,1,N$3)+INDEX(asset_rets_norm,$A133,N$3)</f>
        <v>4.7663705186619162E-3</v>
      </c>
      <c r="O133" s="16" cm="1">
        <f t="array" ref="O133">INDEX(asset_mu,1,O$3)+INDEX(asset_rets_norm,$A133,O$3)</f>
        <v>1.0099313602817339E-3</v>
      </c>
      <c r="P133" s="16" cm="1">
        <f t="array" ref="P133">INDEX(asset_mu,1,P$3)+INDEX(asset_rets_norm,$A133,P$3)</f>
        <v>2.095711469806848E-3</v>
      </c>
      <c r="Q133" s="16" cm="1">
        <f t="array" ref="Q133">INDEX(asset_mu,1,Q$3)+INDEX(asset_rets_norm,$A133,Q$3)</f>
        <v>3.0438332260924296E-3</v>
      </c>
      <c r="R133" s="16" cm="1">
        <f t="array" ref="R133">INDEX(asset_mu,1,R$3)+INDEX(asset_rets_norm,$A133,R$3)</f>
        <v>-5.224019533055636E-3</v>
      </c>
      <c r="S133" s="16" cm="1">
        <f t="array" ref="S133">INDEX(asset_mu,1,S$3)+INDEX(asset_rets_norm,$A133,S$3)</f>
        <v>-4.8413253699262082E-3</v>
      </c>
      <c r="T133" s="16" cm="1">
        <f t="array" ref="T133">INDEX(asset_mu,1,T$3)+INDEX(asset_rets_norm,$A133,T$3)</f>
        <v>9.4035085060774626E-3</v>
      </c>
      <c r="U133" s="16" cm="1">
        <f t="array" ref="U133">INDEX(asset_mu,1,U$3)+INDEX(asset_rets_norm,$A133,U$3)</f>
        <v>9.796604755758399E-3</v>
      </c>
      <c r="V133" s="16" cm="1">
        <f t="array" ref="V133">INDEX(asset_mu,1,V$3)+INDEX(asset_rets_norm,$A133,V$3)</f>
        <v>2.6093953729049899E-3</v>
      </c>
      <c r="W133" s="16" cm="1">
        <f t="array" ref="W133">INDEX(asset_mu,1,W$3)+INDEX(asset_rets_norm,$A133,W$3)</f>
        <v>1.2420065274529877E-3</v>
      </c>
      <c r="X133" s="16" cm="1">
        <f t="array" ref="X133">INDEX(asset_mu,1,X$3)+INDEX(asset_rets_norm,$A133,X$3)</f>
        <v>2.8117101772305976E-3</v>
      </c>
      <c r="Y133" s="16" cm="1">
        <f t="array" ref="Y133">INDEX(asset_mu,1,Y$3)+INDEX(asset_rets_norm,$A133,Y$3)</f>
        <v>9.8185221947119975E-4</v>
      </c>
      <c r="Z133" s="19">
        <v>128</v>
      </c>
      <c r="AA133" s="16" cm="1">
        <f t="array" ref="AA133">INDEX(fx_mu,1,AA$3)+INDEX(fx_rets_norm,$A133,AA$3)</f>
        <v>0</v>
      </c>
      <c r="AB133" s="16" cm="1">
        <f t="array" ref="AB133">INDEX(fx_mu,1,AB$3)+INDEX(fx_rets_norm,$A133,AB$3)</f>
        <v>1.872704553571514E-2</v>
      </c>
      <c r="AC133" s="16" cm="1">
        <f t="array" ref="AC133">INDEX(fx_mu,1,AC$3)+INDEX(fx_rets_norm,$A133,AC$3)</f>
        <v>2.9010967606564607E-3</v>
      </c>
      <c r="AD133" s="16" cm="1">
        <f t="array" ref="AD133">INDEX(fx_mu,1,AD$3)+INDEX(fx_rets_norm,$A133,AD$3)</f>
        <v>1.1611245481657803E-2</v>
      </c>
      <c r="AE133" s="19">
        <v>128</v>
      </c>
      <c r="AF133" s="18" cm="1">
        <f t="array" ref="AF133">(1+B133)*(1+INDEX(fx_rets,$AE133,INDEX(fx_ix,1,AF$3)))-1</f>
        <v>3.3237487320607606E-3</v>
      </c>
      <c r="AG133" s="18" cm="1">
        <f t="array" ref="AG133">(1+C133)*(1+INDEX(fx_rets,$AE133,INDEX(fx_ix,1,AG$3)))-1</f>
        <v>8.2714037297950682E-3</v>
      </c>
      <c r="AH133" s="18" cm="1">
        <f t="array" ref="AH133">(1+D133)*(1+INDEX(fx_rets,$AE133,INDEX(fx_ix,1,AH$3)))-1</f>
        <v>1.0137754824297351E-2</v>
      </c>
      <c r="AI133" s="18" cm="1">
        <f t="array" ref="AI133">(1+E133)*(1+INDEX(fx_rets,$AE133,INDEX(fx_ix,1,AI$3)))-1</f>
        <v>7.8302416153939181E-3</v>
      </c>
      <c r="AJ133" s="18" cm="1">
        <f t="array" ref="AJ133">(1+F133)*(1+INDEX(fx_rets,$AE133,INDEX(fx_ix,1,AJ$3)))-1</f>
        <v>8.5688071523168929E-3</v>
      </c>
      <c r="AK133" s="18" cm="1">
        <f t="array" ref="AK133">(1+G133)*(1+INDEX(fx_rets,$AE133,INDEX(fx_ix,1,AK$3)))-1</f>
        <v>1.9809162685891613E-2</v>
      </c>
      <c r="AL133" s="18" cm="1">
        <f t="array" ref="AL133">(1+H133)*(1+INDEX(fx_rets,$AE133,INDEX(fx_ix,1,AL$3)))-1</f>
        <v>1.9492700920767492E-2</v>
      </c>
      <c r="AM133" s="18" cm="1">
        <f t="array" ref="AM133">(1+I133)*(1+INDEX(fx_rets,$AE133,INDEX(fx_ix,1,AM$3)))-1</f>
        <v>1.7067470216727276E-2</v>
      </c>
      <c r="AN133" s="18" cm="1">
        <f t="array" ref="AN133">(1+J133)*(1+INDEX(fx_rets,$AE133,INDEX(fx_ix,1,AN$3)))-1</f>
        <v>5.8796695356015949E-3</v>
      </c>
      <c r="AO133" s="18" cm="1">
        <f t="array" ref="AO133">(1+K133)*(1+INDEX(fx_rets,$AE133,INDEX(fx_ix,1,AO$3)))-1</f>
        <v>8.5112342829312126E-3</v>
      </c>
      <c r="AP133" s="18" cm="1">
        <f t="array" ref="AP133">(1+L133)*(1+INDEX(fx_rets,$AE133,INDEX(fx_ix,1,AP$3)))-1</f>
        <v>1.0893766449677322E-2</v>
      </c>
      <c r="AQ133" s="18" cm="1">
        <f t="array" ref="AQ133">(1+M133)*(1+INDEX(fx_rets,$AE133,INDEX(fx_ix,1,AQ$3)))-1</f>
        <v>6.6983005206784352E-3</v>
      </c>
      <c r="AR133" s="18" cm="1">
        <f t="array" ref="AR133">(1+N133)*(1+INDEX(fx_rets,$AE133,INDEX(fx_ix,1,AR$3)))-1</f>
        <v>7.681294981390252E-3</v>
      </c>
      <c r="AS133" s="18" cm="1">
        <f t="array" ref="AS133">(1+O133)*(1+INDEX(fx_rets,$AE133,INDEX(fx_ix,1,AS$3)))-1</f>
        <v>1.2632903402883366E-2</v>
      </c>
      <c r="AT133" s="18" cm="1">
        <f t="array" ref="AT133">(1+P133)*(1+INDEX(fx_rets,$AE133,INDEX(fx_ix,1,AT$3)))-1</f>
        <v>1.3731290771799243E-2</v>
      </c>
      <c r="AU133" s="18" cm="1">
        <f t="array" ref="AU133">(1+Q133)*(1+INDEX(fx_rets,$AE133,INDEX(fx_ix,1,AU$3)))-1</f>
        <v>1.4690421402543619E-2</v>
      </c>
      <c r="AV133" s="18" cm="1">
        <f t="array" ref="AV133">(1+R133)*(1+INDEX(fx_rets,$AE133,INDEX(fx_ix,1,AV$3)))-1</f>
        <v>-5.2240195330556238E-3</v>
      </c>
      <c r="AW133" s="18" cm="1">
        <f t="array" ref="AW133">(1+S133)*(1+INDEX(fx_rets,$AE133,INDEX(fx_ix,1,AW$3)))-1</f>
        <v>1.3795056445133014E-2</v>
      </c>
      <c r="AX133" s="18" cm="1">
        <f t="array" ref="AX133">(1+T133)*(1+INDEX(fx_rets,$AE133,INDEX(fx_ix,1,AX$3)))-1</f>
        <v>1.2331885754799821E-2</v>
      </c>
      <c r="AY133" s="18" cm="1">
        <f t="array" ref="AY133">(1+U133)*(1+INDEX(fx_rets,$AE133,INDEX(fx_ix,1,AY$3)))-1</f>
        <v>2.1521601020122016E-2</v>
      </c>
      <c r="AZ133" s="18" cm="1">
        <f t="array" ref="AZ133">(1+V133)*(1+INDEX(fx_rets,$AE133,INDEX(fx_ix,1,AZ$3)))-1</f>
        <v>2.6093953729049435E-3</v>
      </c>
      <c r="BA133" s="18" cm="1">
        <f t="array" ref="BA133">(1+W133)*(1+INDEX(fx_rets,$AE133,INDEX(fx_ix,1,BA$3)))-1</f>
        <v>1.9992311175963451E-2</v>
      </c>
      <c r="BB133" s="18" cm="1">
        <f t="array" ref="BB133">(1+X133)*(1+INDEX(fx_rets,$AE133,INDEX(fx_ix,1,BB$3)))-1</f>
        <v>5.7209639811741653E-3</v>
      </c>
      <c r="BC133" s="18" cm="1">
        <f t="array" ref="BC133">(1+Y133)*(1+INDEX(fx_rets,$AE133,INDEX(fx_ix,1,BC$3)))-1</f>
        <v>1.2604498228275807E-2</v>
      </c>
      <c r="BD133" s="19">
        <v>128</v>
      </c>
      <c r="BE133" s="16">
        <f t="shared" si="32"/>
        <v>0</v>
      </c>
      <c r="BF133" s="19">
        <v>128</v>
      </c>
      <c r="BG133" s="18">
        <f t="shared" si="33"/>
        <v>3.3237487320607606E-3</v>
      </c>
      <c r="BH133" s="18">
        <f t="shared" si="34"/>
        <v>8.2714037297950682E-3</v>
      </c>
      <c r="BI133" s="18">
        <f t="shared" si="35"/>
        <v>1.0137754824297351E-2</v>
      </c>
      <c r="BJ133" s="18">
        <f t="shared" si="36"/>
        <v>7.8302416153939181E-3</v>
      </c>
      <c r="BK133" s="18">
        <f t="shared" si="37"/>
        <v>8.5688071523168929E-3</v>
      </c>
      <c r="BL133" s="18">
        <f t="shared" si="38"/>
        <v>1.9809162685891613E-2</v>
      </c>
      <c r="BM133" s="18">
        <f t="shared" si="39"/>
        <v>1.9492700920767492E-2</v>
      </c>
      <c r="BN133" s="18">
        <f t="shared" si="40"/>
        <v>1.7067470216727276E-2</v>
      </c>
      <c r="BO133" s="18">
        <f t="shared" si="41"/>
        <v>5.8796695356015949E-3</v>
      </c>
      <c r="BP133" s="18">
        <f t="shared" si="42"/>
        <v>8.5112342829312126E-3</v>
      </c>
      <c r="BQ133" s="18">
        <f t="shared" si="43"/>
        <v>1.0893766449677322E-2</v>
      </c>
      <c r="BR133" s="18">
        <f t="shared" si="44"/>
        <v>6.6983005206784352E-3</v>
      </c>
      <c r="BS133" s="18">
        <f t="shared" si="45"/>
        <v>7.681294981390252E-3</v>
      </c>
      <c r="BT133" s="18">
        <f t="shared" si="46"/>
        <v>1.2632903402883366E-2</v>
      </c>
      <c r="BU133" s="18">
        <f t="shared" si="47"/>
        <v>1.3731290771799243E-2</v>
      </c>
      <c r="BV133" s="18">
        <f t="shared" si="48"/>
        <v>1.4690421402543619E-2</v>
      </c>
      <c r="BW133" s="18">
        <f t="shared" si="49"/>
        <v>-5.2240195330556238E-3</v>
      </c>
      <c r="BX133" s="18">
        <f t="shared" si="50"/>
        <v>1.3795056445133014E-2</v>
      </c>
      <c r="BY133" s="18">
        <f t="shared" si="51"/>
        <v>1.2331885754799821E-2</v>
      </c>
      <c r="BZ133" s="18">
        <f t="shared" si="52"/>
        <v>2.1521601020122016E-2</v>
      </c>
      <c r="CA133" s="18">
        <f t="shared" si="53"/>
        <v>2.6093953729049435E-3</v>
      </c>
      <c r="CB133" s="18">
        <f t="shared" si="54"/>
        <v>1.9992311175963451E-2</v>
      </c>
      <c r="CC133" s="18">
        <f t="shared" si="55"/>
        <v>5.7209639811741653E-3</v>
      </c>
      <c r="CD133" s="18">
        <f t="shared" si="56"/>
        <v>1.2604498228275807E-2</v>
      </c>
      <c r="CE133" s="19">
        <v>128</v>
      </c>
      <c r="CF133" s="18">
        <f t="shared" si="62"/>
        <v>8.2714037297950682E-3</v>
      </c>
      <c r="CG133" s="18">
        <f t="shared" si="62"/>
        <v>8.2714037297950682E-3</v>
      </c>
      <c r="CH133" s="18">
        <f t="shared" si="62"/>
        <v>8.2714037297950682E-3</v>
      </c>
      <c r="CI133" s="18">
        <f t="shared" si="62"/>
        <v>0</v>
      </c>
      <c r="CJ133" s="18">
        <f t="shared" si="62"/>
        <v>0</v>
      </c>
      <c r="CK133" s="24">
        <f t="shared" si="62"/>
        <v>8.2714037297950682E-3</v>
      </c>
      <c r="CL133" s="24">
        <f t="shared" si="62"/>
        <v>0</v>
      </c>
    </row>
    <row r="134" spans="1:90" x14ac:dyDescent="0.2">
      <c r="A134" s="19">
        <v>129</v>
      </c>
      <c r="B134" s="16" cm="1">
        <f t="array" ref="B134">INDEX(asset_mu,1,B$3)+INDEX(asset_rets_norm,$A134,B$3)</f>
        <v>2.1269332725076633E-5</v>
      </c>
      <c r="C134" s="16" cm="1">
        <f t="array" ref="C134">INDEX(asset_mu,1,C$3)+INDEX(asset_rets_norm,$A134,C$3)</f>
        <v>-3.0411776857922667E-3</v>
      </c>
      <c r="D134" s="16" cm="1">
        <f t="array" ref="D134">INDEX(asset_mu,1,D$3)+INDEX(asset_rets_norm,$A134,D$3)</f>
        <v>-2.8369161276282379E-3</v>
      </c>
      <c r="E134" s="16" cm="1">
        <f t="array" ref="E134">INDEX(asset_mu,1,E$3)+INDEX(asset_rets_norm,$A134,E$3)</f>
        <v>-6.5055278792334678E-3</v>
      </c>
      <c r="F134" s="16" cm="1">
        <f t="array" ref="F134">INDEX(asset_mu,1,F$3)+INDEX(asset_rets_norm,$A134,F$3)</f>
        <v>-1.3284759677641683E-2</v>
      </c>
      <c r="G134" s="16" cm="1">
        <f t="array" ref="G134">INDEX(asset_mu,1,G$3)+INDEX(asset_rets_norm,$A134,G$3)</f>
        <v>9.4531936456401528E-4</v>
      </c>
      <c r="H134" s="16" cm="1">
        <f t="array" ref="H134">INDEX(asset_mu,1,H$3)+INDEX(asset_rets_norm,$A134,H$3)</f>
        <v>-4.0302755749042256E-4</v>
      </c>
      <c r="I134" s="16" cm="1">
        <f t="array" ref="I134">INDEX(asset_mu,1,I$3)+INDEX(asset_rets_norm,$A134,I$3)</f>
        <v>-3.5246632065135241E-3</v>
      </c>
      <c r="J134" s="16" cm="1">
        <f t="array" ref="J134">INDEX(asset_mu,1,J$3)+INDEX(asset_rets_norm,$A134,J$3)</f>
        <v>2.8507902740135802E-3</v>
      </c>
      <c r="K134" s="16" cm="1">
        <f t="array" ref="K134">INDEX(asset_mu,1,K$3)+INDEX(asset_rets_norm,$A134,K$3)</f>
        <v>7.9492237832381931E-4</v>
      </c>
      <c r="L134" s="16" cm="1">
        <f t="array" ref="L134">INDEX(asset_mu,1,L$3)+INDEX(asset_rets_norm,$A134,L$3)</f>
        <v>-1.2855066600324771E-3</v>
      </c>
      <c r="M134" s="16" cm="1">
        <f t="array" ref="M134">INDEX(asset_mu,1,M$3)+INDEX(asset_rets_norm,$A134,M$3)</f>
        <v>-7.7512354080277561E-3</v>
      </c>
      <c r="N134" s="16" cm="1">
        <f t="array" ref="N134">INDEX(asset_mu,1,N$3)+INDEX(asset_rets_norm,$A134,N$3)</f>
        <v>-1.9266528748111963E-2</v>
      </c>
      <c r="O134" s="16" cm="1">
        <f t="array" ref="O134">INDEX(asset_mu,1,O$3)+INDEX(asset_rets_norm,$A134,O$3)</f>
        <v>1.1657362175169427E-3</v>
      </c>
      <c r="P134" s="16" cm="1">
        <f t="array" ref="P134">INDEX(asset_mu,1,P$3)+INDEX(asset_rets_norm,$A134,P$3)</f>
        <v>2.0646220715323949E-3</v>
      </c>
      <c r="Q134" s="16" cm="1">
        <f t="array" ref="Q134">INDEX(asset_mu,1,Q$3)+INDEX(asset_rets_norm,$A134,Q$3)</f>
        <v>2.8920500279397523E-3</v>
      </c>
      <c r="R134" s="16" cm="1">
        <f t="array" ref="R134">INDEX(asset_mu,1,R$3)+INDEX(asset_rets_norm,$A134,R$3)</f>
        <v>-8.9480028778575318E-2</v>
      </c>
      <c r="S134" s="16" cm="1">
        <f t="array" ref="S134">INDEX(asset_mu,1,S$3)+INDEX(asset_rets_norm,$A134,S$3)</f>
        <v>-8.9489311457101595E-2</v>
      </c>
      <c r="T134" s="16" cm="1">
        <f t="array" ref="T134">INDEX(asset_mu,1,T$3)+INDEX(asset_rets_norm,$A134,T$3)</f>
        <v>-5.6584970711622884E-2</v>
      </c>
      <c r="U134" s="16" cm="1">
        <f t="array" ref="U134">INDEX(asset_mu,1,U$3)+INDEX(asset_rets_norm,$A134,U$3)</f>
        <v>-3.8796417936300051E-2</v>
      </c>
      <c r="V134" s="16" cm="1">
        <f t="array" ref="V134">INDEX(asset_mu,1,V$3)+INDEX(asset_rets_norm,$A134,V$3)</f>
        <v>2.8714537062383234E-3</v>
      </c>
      <c r="W134" s="16" cm="1">
        <f t="array" ref="W134">INDEX(asset_mu,1,W$3)+INDEX(asset_rets_norm,$A134,W$3)</f>
        <v>1.242589860786321E-3</v>
      </c>
      <c r="X134" s="16" cm="1">
        <f t="array" ref="X134">INDEX(asset_mu,1,X$3)+INDEX(asset_rets_norm,$A134,X$3)</f>
        <v>2.9364601772305975E-3</v>
      </c>
      <c r="Y134" s="16" cm="1">
        <f t="array" ref="Y134">INDEX(asset_mu,1,Y$3)+INDEX(asset_rets_norm,$A134,Y$3)</f>
        <v>9.8935221947119988E-4</v>
      </c>
      <c r="Z134" s="19">
        <v>129</v>
      </c>
      <c r="AA134" s="16" cm="1">
        <f t="array" ref="AA134">INDEX(fx_mu,1,AA$3)+INDEX(fx_rets_norm,$A134,AA$3)</f>
        <v>0</v>
      </c>
      <c r="AB134" s="16" cm="1">
        <f t="array" ref="AB134">INDEX(fx_mu,1,AB$3)+INDEX(fx_rets_norm,$A134,AB$3)</f>
        <v>-2.2577389442710701E-2</v>
      </c>
      <c r="AC134" s="16" cm="1">
        <f t="array" ref="AC134">INDEX(fx_mu,1,AC$3)+INDEX(fx_rets_norm,$A134,AC$3)</f>
        <v>-3.2980779619385239E-2</v>
      </c>
      <c r="AD134" s="16" cm="1">
        <f t="array" ref="AD134">INDEX(fx_mu,1,AD$3)+INDEX(fx_rets_norm,$A134,AD$3)</f>
        <v>-4.8338909738273386E-2</v>
      </c>
      <c r="AE134" s="19">
        <v>129</v>
      </c>
      <c r="AF134" s="18" cm="1">
        <f t="array" ref="AF134">(1+B134)*(1+INDEX(fx_rets,$AE134,INDEX(fx_ix,1,AF$3)))-1</f>
        <v>2.1269332725060153E-5</v>
      </c>
      <c r="AG134" s="18" cm="1">
        <f t="array" ref="AG134">(1+C134)*(1+INDEX(fx_rets,$AE134,INDEX(fx_ix,1,AG$3)))-1</f>
        <v>-3.0411776857922623E-3</v>
      </c>
      <c r="AH134" s="18" cm="1">
        <f t="array" ref="AH134">(1+D134)*(1+INDEX(fx_rets,$AE134,INDEX(fx_ix,1,AH$3)))-1</f>
        <v>-2.836916127628264E-3</v>
      </c>
      <c r="AI134" s="18" cm="1">
        <f t="array" ref="AI134">(1+E134)*(1+INDEX(fx_rets,$AE134,INDEX(fx_ix,1,AI$3)))-1</f>
        <v>-6.5055278792334192E-3</v>
      </c>
      <c r="AJ134" s="18" cm="1">
        <f t="array" ref="AJ134">(1+F134)*(1+INDEX(fx_rets,$AE134,INDEX(fx_ix,1,AJ$3)))-1</f>
        <v>-1.3284759677641644E-2</v>
      </c>
      <c r="AK134" s="18" cm="1">
        <f t="array" ref="AK134">(1+G134)*(1+INDEX(fx_rets,$AE134,INDEX(fx_ix,1,AK$3)))-1</f>
        <v>-2.1653412921588067E-2</v>
      </c>
      <c r="AL134" s="18" cm="1">
        <f t="array" ref="AL134">(1+H134)*(1+INDEX(fx_rets,$AE134,INDEX(fx_ix,1,AL$3)))-1</f>
        <v>-2.297131769007954E-2</v>
      </c>
      <c r="AM134" s="18" cm="1">
        <f t="array" ref="AM134">(1+I134)*(1+INDEX(fx_rets,$AE134,INDEX(fx_ix,1,AM$3)))-1</f>
        <v>-2.6022474955356367E-2</v>
      </c>
      <c r="AN134" s="18" cm="1">
        <f t="array" ref="AN134">(1+J134)*(1+INDEX(fx_rets,$AE134,INDEX(fx_ix,1,AN$3)))-1</f>
        <v>-3.0224010631139997E-2</v>
      </c>
      <c r="AO134" s="18" cm="1">
        <f t="array" ref="AO134">(1+K134)*(1+INDEX(fx_rets,$AE134,INDEX(fx_ix,1,AO$3)))-1</f>
        <v>-3.22120744008354E-2</v>
      </c>
      <c r="AP134" s="18" cm="1">
        <f t="array" ref="AP134">(1+L134)*(1+INDEX(fx_rets,$AE134,INDEX(fx_ix,1,AP$3)))-1</f>
        <v>-3.4223889267563923E-2</v>
      </c>
      <c r="AQ134" s="18" cm="1">
        <f t="array" ref="AQ134">(1+M134)*(1+INDEX(fx_rets,$AE134,INDEX(fx_ix,1,AQ$3)))-1</f>
        <v>-4.0476373240642904E-2</v>
      </c>
      <c r="AR134" s="18" cm="1">
        <f t="array" ref="AR134">(1+N134)*(1+INDEX(fx_rets,$AE134,INDEX(fx_ix,1,AR$3)))-1</f>
        <v>-5.1611883228825262E-2</v>
      </c>
      <c r="AS134" s="18" cm="1">
        <f t="array" ref="AS134">(1+O134)*(1+INDEX(fx_rets,$AE134,INDEX(fx_ix,1,AS$3)))-1</f>
        <v>-4.7229523938553508E-2</v>
      </c>
      <c r="AT134" s="18" cm="1">
        <f t="array" ref="AT134">(1+P134)*(1+INDEX(fx_rets,$AE134,INDEX(fx_ix,1,AT$3)))-1</f>
        <v>-4.6374089246700501E-2</v>
      </c>
      <c r="AU134" s="18" cm="1">
        <f t="array" ref="AU134">(1+Q134)*(1+INDEX(fx_rets,$AE134,INDEX(fx_ix,1,AU$3)))-1</f>
        <v>-4.5586658255592827E-2</v>
      </c>
      <c r="AV134" s="18" cm="1">
        <f t="array" ref="AV134">(1+R134)*(1+INDEX(fx_rets,$AE134,INDEX(fx_ix,1,AV$3)))-1</f>
        <v>-8.9480028778575305E-2</v>
      </c>
      <c r="AW134" s="18" cm="1">
        <f t="array" ref="AW134">(1+S134)*(1+INDEX(fx_rets,$AE134,INDEX(fx_ix,1,AW$3)))-1</f>
        <v>-0.11004626586408528</v>
      </c>
      <c r="AX134" s="18" cm="1">
        <f t="array" ref="AX134">(1+T134)*(1+INDEX(fx_rets,$AE134,INDEX(fx_ix,1,AX$3)))-1</f>
        <v>-8.7699533882198755E-2</v>
      </c>
      <c r="AY134" s="18" cm="1">
        <f t="array" ref="AY134">(1+U134)*(1+INDEX(fx_rets,$AE134,INDEX(fx_ix,1,AY$3)))-1</f>
        <v>-8.5259951129782352E-2</v>
      </c>
      <c r="AZ134" s="18" cm="1">
        <f t="array" ref="AZ134">(1+V134)*(1+INDEX(fx_rets,$AE134,INDEX(fx_ix,1,AZ$3)))-1</f>
        <v>2.8714537062384249E-3</v>
      </c>
      <c r="BA134" s="18" cm="1">
        <f t="array" ref="BA134">(1+W134)*(1+INDEX(fx_rets,$AE134,INDEX(fx_ix,1,BA$3)))-1</f>
        <v>-2.1362854017128785E-2</v>
      </c>
      <c r="BB134" s="18" cm="1">
        <f t="array" ref="BB134">(1+X134)*(1+INDEX(fx_rets,$AE134,INDEX(fx_ix,1,BB$3)))-1</f>
        <v>-3.0141166188121016E-2</v>
      </c>
      <c r="BC134" s="18" cm="1">
        <f t="array" ref="BC134">(1+Y134)*(1+INDEX(fx_rets,$AE134,INDEX(fx_ix,1,BC$3)))-1</f>
        <v>-4.7397381726438481E-2</v>
      </c>
      <c r="BD134" s="19">
        <v>129</v>
      </c>
      <c r="BE134" s="16">
        <f t="shared" ref="BE134:BE185" si="63">SUMPRODUCT(base_fx_wts,AA134:AD134)</f>
        <v>0</v>
      </c>
      <c r="BF134" s="19">
        <v>129</v>
      </c>
      <c r="BG134" s="18">
        <f t="shared" ref="BG134:BG185" si="64">(1+AF134)/(1+$BE134)-1</f>
        <v>2.1269332725060153E-5</v>
      </c>
      <c r="BH134" s="18">
        <f t="shared" ref="BH134:BH185" si="65">(1+AG134)/(1+$BE134)-1</f>
        <v>-3.0411776857922623E-3</v>
      </c>
      <c r="BI134" s="18">
        <f t="shared" ref="BI134:BI185" si="66">(1+AH134)/(1+$BE134)-1</f>
        <v>-2.836916127628264E-3</v>
      </c>
      <c r="BJ134" s="18">
        <f t="shared" ref="BJ134:BJ185" si="67">(1+AI134)/(1+$BE134)-1</f>
        <v>-6.5055278792334192E-3</v>
      </c>
      <c r="BK134" s="18">
        <f t="shared" ref="BK134:BK185" si="68">(1+AJ134)/(1+$BE134)-1</f>
        <v>-1.3284759677641644E-2</v>
      </c>
      <c r="BL134" s="18">
        <f t="shared" ref="BL134:BL185" si="69">(1+AK134)/(1+$BE134)-1</f>
        <v>-2.1653412921588067E-2</v>
      </c>
      <c r="BM134" s="18">
        <f t="shared" ref="BM134:BM185" si="70">(1+AL134)/(1+$BE134)-1</f>
        <v>-2.297131769007954E-2</v>
      </c>
      <c r="BN134" s="18">
        <f t="shared" ref="BN134:BN185" si="71">(1+AM134)/(1+$BE134)-1</f>
        <v>-2.6022474955356367E-2</v>
      </c>
      <c r="BO134" s="18">
        <f t="shared" ref="BO134:BO185" si="72">(1+AN134)/(1+$BE134)-1</f>
        <v>-3.0224010631139997E-2</v>
      </c>
      <c r="BP134" s="18">
        <f t="shared" ref="BP134:BP185" si="73">(1+AO134)/(1+$BE134)-1</f>
        <v>-3.22120744008354E-2</v>
      </c>
      <c r="BQ134" s="18">
        <f t="shared" ref="BQ134:BQ185" si="74">(1+AP134)/(1+$BE134)-1</f>
        <v>-3.4223889267563923E-2</v>
      </c>
      <c r="BR134" s="18">
        <f t="shared" ref="BR134:BR185" si="75">(1+AQ134)/(1+$BE134)-1</f>
        <v>-4.0476373240642904E-2</v>
      </c>
      <c r="BS134" s="18">
        <f t="shared" ref="BS134:BS185" si="76">(1+AR134)/(1+$BE134)-1</f>
        <v>-5.1611883228825262E-2</v>
      </c>
      <c r="BT134" s="18">
        <f t="shared" ref="BT134:BT185" si="77">(1+AS134)/(1+$BE134)-1</f>
        <v>-4.7229523938553508E-2</v>
      </c>
      <c r="BU134" s="18">
        <f t="shared" ref="BU134:BU185" si="78">(1+AT134)/(1+$BE134)-1</f>
        <v>-4.6374089246700501E-2</v>
      </c>
      <c r="BV134" s="18">
        <f t="shared" ref="BV134:BV185" si="79">(1+AU134)/(1+$BE134)-1</f>
        <v>-4.5586658255592827E-2</v>
      </c>
      <c r="BW134" s="18">
        <f t="shared" ref="BW134:BW185" si="80">(1+AV134)/(1+$BE134)-1</f>
        <v>-8.9480028778575305E-2</v>
      </c>
      <c r="BX134" s="18">
        <f t="shared" ref="BX134:BX185" si="81">(1+AW134)/(1+$BE134)-1</f>
        <v>-0.11004626586408528</v>
      </c>
      <c r="BY134" s="18">
        <f t="shared" ref="BY134:BY185" si="82">(1+AX134)/(1+$BE134)-1</f>
        <v>-8.7699533882198755E-2</v>
      </c>
      <c r="BZ134" s="18">
        <f t="shared" ref="BZ134:BZ185" si="83">(1+AY134)/(1+$BE134)-1</f>
        <v>-8.5259951129782352E-2</v>
      </c>
      <c r="CA134" s="18">
        <f t="shared" ref="CA134:CA185" si="84">(1+AZ134)/(1+$BE134)-1</f>
        <v>2.8714537062384249E-3</v>
      </c>
      <c r="CB134" s="18">
        <f t="shared" ref="CB134:CB185" si="85">(1+BA134)/(1+$BE134)-1</f>
        <v>-2.1362854017128785E-2</v>
      </c>
      <c r="CC134" s="18">
        <f t="shared" ref="CC134:CC185" si="86">(1+BB134)/(1+$BE134)-1</f>
        <v>-3.0141166188121016E-2</v>
      </c>
      <c r="CD134" s="18">
        <f t="shared" ref="CD134:CD185" si="87">(1+BC134)/(1+$BE134)-1</f>
        <v>-4.7397381726438481E-2</v>
      </c>
      <c r="CE134" s="19">
        <v>129</v>
      </c>
      <c r="CF134" s="18">
        <f t="shared" si="62"/>
        <v>-3.0411776857922623E-3</v>
      </c>
      <c r="CG134" s="18">
        <f t="shared" si="62"/>
        <v>-3.0411776857922623E-3</v>
      </c>
      <c r="CH134" s="18">
        <f t="shared" si="62"/>
        <v>-3.0411776857922623E-3</v>
      </c>
      <c r="CI134" s="18">
        <f t="shared" si="62"/>
        <v>0</v>
      </c>
      <c r="CJ134" s="18">
        <f t="shared" si="62"/>
        <v>0</v>
      </c>
      <c r="CK134" s="24">
        <f t="shared" si="62"/>
        <v>-3.0411776857922623E-3</v>
      </c>
      <c r="CL134" s="24">
        <f t="shared" si="62"/>
        <v>0</v>
      </c>
    </row>
    <row r="135" spans="1:90" x14ac:dyDescent="0.2">
      <c r="A135" s="19">
        <v>130</v>
      </c>
      <c r="B135" s="16" cm="1">
        <f t="array" ref="B135">INDEX(asset_mu,1,B$3)+INDEX(asset_rets_norm,$A135,B$3)</f>
        <v>3.1414150859153831E-3</v>
      </c>
      <c r="C135" s="16" cm="1">
        <f t="array" ref="C135">INDEX(asset_mu,1,C$3)+INDEX(asset_rets_norm,$A135,C$3)</f>
        <v>6.0941693376921303E-3</v>
      </c>
      <c r="D135" s="16" cm="1">
        <f t="array" ref="D135">INDEX(asset_mu,1,D$3)+INDEX(asset_rets_norm,$A135,D$3)</f>
        <v>1.5239076323449034E-2</v>
      </c>
      <c r="E135" s="16" cm="1">
        <f t="array" ref="E135">INDEX(asset_mu,1,E$3)+INDEX(asset_rets_norm,$A135,E$3)</f>
        <v>9.5231252561381388E-3</v>
      </c>
      <c r="F135" s="16" cm="1">
        <f t="array" ref="F135">INDEX(asset_mu,1,F$3)+INDEX(asset_rets_norm,$A135,F$3)</f>
        <v>2.0746152581452477E-2</v>
      </c>
      <c r="G135" s="16" cm="1">
        <f t="array" ref="G135">INDEX(asset_mu,1,G$3)+INDEX(asset_rets_norm,$A135,G$3)</f>
        <v>1.9827088702466774E-3</v>
      </c>
      <c r="H135" s="16" cm="1">
        <f t="array" ref="H135">INDEX(asset_mu,1,H$3)+INDEX(asset_rets_norm,$A135,H$3)</f>
        <v>1.0554059654551494E-2</v>
      </c>
      <c r="I135" s="16" cm="1">
        <f t="array" ref="I135">INDEX(asset_mu,1,I$3)+INDEX(asset_rets_norm,$A135,I$3)</f>
        <v>2.5874708017476756E-2</v>
      </c>
      <c r="J135" s="16" cm="1">
        <f t="array" ref="J135">INDEX(asset_mu,1,J$3)+INDEX(asset_rets_norm,$A135,J$3)</f>
        <v>3.3979198913920415E-3</v>
      </c>
      <c r="K135" s="16" cm="1">
        <f t="array" ref="K135">INDEX(asset_mu,1,K$3)+INDEX(asset_rets_norm,$A135,K$3)</f>
        <v>9.7666752050539485E-3</v>
      </c>
      <c r="L135" s="16" cm="1">
        <f t="array" ref="L135">INDEX(asset_mu,1,L$3)+INDEX(asset_rets_norm,$A135,L$3)</f>
        <v>1.7352010853839736E-2</v>
      </c>
      <c r="M135" s="16" cm="1">
        <f t="array" ref="M135">INDEX(asset_mu,1,M$3)+INDEX(asset_rets_norm,$A135,M$3)</f>
        <v>1.1880191986861011E-2</v>
      </c>
      <c r="N135" s="16" cm="1">
        <f t="array" ref="N135">INDEX(asset_mu,1,N$3)+INDEX(asset_rets_norm,$A135,N$3)</f>
        <v>2.319451014086716E-2</v>
      </c>
      <c r="O135" s="16" cm="1">
        <f t="array" ref="O135">INDEX(asset_mu,1,O$3)+INDEX(asset_rets_norm,$A135,O$3)</f>
        <v>1.2046860328541952E-3</v>
      </c>
      <c r="P135" s="16" cm="1">
        <f t="array" ref="P135">INDEX(asset_mu,1,P$3)+INDEX(asset_rets_norm,$A135,P$3)</f>
        <v>2.6500620611414217E-3</v>
      </c>
      <c r="Q135" s="16" cm="1">
        <f t="array" ref="Q135">INDEX(asset_mu,1,Q$3)+INDEX(asset_rets_norm,$A135,Q$3)</f>
        <v>5.2157268559060556E-3</v>
      </c>
      <c r="R135" s="16" cm="1">
        <f t="array" ref="R135">INDEX(asset_mu,1,R$3)+INDEX(asset_rets_norm,$A135,R$3)</f>
        <v>8.5354014893944105E-2</v>
      </c>
      <c r="S135" s="16" cm="1">
        <f t="array" ref="S135">INDEX(asset_mu,1,S$3)+INDEX(asset_rets_norm,$A135,S$3)</f>
        <v>7.2047720058815101E-2</v>
      </c>
      <c r="T135" s="16" cm="1">
        <f t="array" ref="T135">INDEX(asset_mu,1,T$3)+INDEX(asset_rets_norm,$A135,T$3)</f>
        <v>3.6488393676444353E-2</v>
      </c>
      <c r="U135" s="16" cm="1">
        <f t="array" ref="U135">INDEX(asset_mu,1,U$3)+INDEX(asset_rets_norm,$A135,U$3)</f>
        <v>4.7079816394181587E-2</v>
      </c>
      <c r="V135" s="16" cm="1">
        <f t="array" ref="V135">INDEX(asset_mu,1,V$3)+INDEX(asset_rets_norm,$A135,V$3)</f>
        <v>3.3757870395716566E-3</v>
      </c>
      <c r="W135" s="16" cm="1">
        <f t="array" ref="W135">INDEX(asset_mu,1,W$3)+INDEX(asset_rets_norm,$A135,W$3)</f>
        <v>1.2829231941196544E-3</v>
      </c>
      <c r="X135" s="16" cm="1">
        <f t="array" ref="X135">INDEX(asset_mu,1,X$3)+INDEX(asset_rets_norm,$A135,X$3)</f>
        <v>3.0150435105639308E-3</v>
      </c>
      <c r="Y135" s="16" cm="1">
        <f t="array" ref="Y135">INDEX(asset_mu,1,Y$3)+INDEX(asset_rets_norm,$A135,Y$3)</f>
        <v>8.6676888613786639E-4</v>
      </c>
      <c r="Z135" s="19">
        <v>130</v>
      </c>
      <c r="AA135" s="16" cm="1">
        <f t="array" ref="AA135">INDEX(fx_mu,1,AA$3)+INDEX(fx_rets_norm,$A135,AA$3)</f>
        <v>0</v>
      </c>
      <c r="AB135" s="16" cm="1">
        <f t="array" ref="AB135">INDEX(fx_mu,1,AB$3)+INDEX(fx_rets_norm,$A135,AB$3)</f>
        <v>-2.4445030891850236E-2</v>
      </c>
      <c r="AC135" s="16" cm="1">
        <f t="array" ref="AC135">INDEX(fx_mu,1,AC$3)+INDEX(fx_rets_norm,$A135,AC$3)</f>
        <v>2.409711222288479E-5</v>
      </c>
      <c r="AD135" s="16" cm="1">
        <f t="array" ref="AD135">INDEX(fx_mu,1,AD$3)+INDEX(fx_rets_norm,$A135,AD$3)</f>
        <v>2.1990003790082299E-2</v>
      </c>
      <c r="AE135" s="19">
        <v>130</v>
      </c>
      <c r="AF135" s="18" cm="1">
        <f t="array" ref="AF135">(1+B135)*(1+INDEX(fx_rets,$AE135,INDEX(fx_ix,1,AF$3)))-1</f>
        <v>3.1414150859154777E-3</v>
      </c>
      <c r="AG135" s="18" cm="1">
        <f t="array" ref="AG135">(1+C135)*(1+INDEX(fx_rets,$AE135,INDEX(fx_ix,1,AG$3)))-1</f>
        <v>6.0941693376921346E-3</v>
      </c>
      <c r="AH135" s="18" cm="1">
        <f t="array" ref="AH135">(1+D135)*(1+INDEX(fx_rets,$AE135,INDEX(fx_ix,1,AH$3)))-1</f>
        <v>1.5239076323449119E-2</v>
      </c>
      <c r="AI135" s="18" cm="1">
        <f t="array" ref="AI135">(1+E135)*(1+INDEX(fx_rets,$AE135,INDEX(fx_ix,1,AI$3)))-1</f>
        <v>9.5231252561380764E-3</v>
      </c>
      <c r="AJ135" s="18" cm="1">
        <f t="array" ref="AJ135">(1+F135)*(1+INDEX(fx_rets,$AE135,INDEX(fx_ix,1,AJ$3)))-1</f>
        <v>2.0746152581452515E-2</v>
      </c>
      <c r="AK135" s="18" cm="1">
        <f t="array" ref="AK135">(1+G135)*(1+INDEX(fx_rets,$AE135,INDEX(fx_ix,1,AK$3)))-1</f>
        <v>-2.2510789401186337E-2</v>
      </c>
      <c r="AL135" s="18" cm="1">
        <f t="array" ref="AL135">(1+H135)*(1+INDEX(fx_rets,$AE135,INDEX(fx_ix,1,AL$3)))-1</f>
        <v>-1.4148965551588732E-2</v>
      </c>
      <c r="AM135" s="18" cm="1">
        <f t="array" ref="AM135">(1+I135)*(1+INDEX(fx_rets,$AE135,INDEX(fx_ix,1,AM$3)))-1</f>
        <v>7.9716908882176973E-4</v>
      </c>
      <c r="AN135" s="18" cm="1">
        <f t="array" ref="AN135">(1+J135)*(1+INDEX(fx_rets,$AE135,INDEX(fx_ix,1,AN$3)))-1</f>
        <v>3.4220988836719535E-3</v>
      </c>
      <c r="AO135" s="18" cm="1">
        <f t="array" ref="AO135">(1+K135)*(1+INDEX(fx_rets,$AE135,INDEX(fx_ix,1,AO$3)))-1</f>
        <v>9.7910076659455392E-3</v>
      </c>
      <c r="AP135" s="18" cm="1">
        <f t="array" ref="AP135">(1+L135)*(1+INDEX(fx_rets,$AE135,INDEX(fx_ix,1,AP$3)))-1</f>
        <v>1.7376526099415424E-2</v>
      </c>
      <c r="AQ135" s="18" cm="1">
        <f t="array" ref="AQ135">(1+M135)*(1+INDEX(fx_rets,$AE135,INDEX(fx_ix,1,AQ$3)))-1</f>
        <v>1.1904575377403415E-2</v>
      </c>
      <c r="AR135" s="18" cm="1">
        <f t="array" ref="AR135">(1+N135)*(1+INDEX(fx_rets,$AE135,INDEX(fx_ix,1,AR$3)))-1</f>
        <v>2.3219166173803929E-2</v>
      </c>
      <c r="AS135" s="18" cm="1">
        <f t="array" ref="AS135">(1+O135)*(1+INDEX(fx_rets,$AE135,INDEX(fx_ix,1,AS$3)))-1</f>
        <v>2.3221180873364888E-2</v>
      </c>
      <c r="AT135" s="18" cm="1">
        <f t="array" ref="AT135">(1+P135)*(1+INDEX(fx_rets,$AE135,INDEX(fx_ix,1,AT$3)))-1</f>
        <v>2.4698340725991974E-2</v>
      </c>
      <c r="AU135" s="18" cm="1">
        <f t="array" ref="AU135">(1+Q135)*(1+INDEX(fx_rets,$AE135,INDEX(fx_ix,1,AU$3)))-1</f>
        <v>2.7320424499317708E-2</v>
      </c>
      <c r="AV135" s="18" cm="1">
        <f t="array" ref="AV135">(1+R135)*(1+INDEX(fx_rets,$AE135,INDEX(fx_ix,1,AV$3)))-1</f>
        <v>8.5354014893944008E-2</v>
      </c>
      <c r="AW135" s="18" cm="1">
        <f t="array" ref="AW135">(1+S135)*(1+INDEX(fx_rets,$AE135,INDEX(fx_ix,1,AW$3)))-1</f>
        <v>4.5841480424439807E-2</v>
      </c>
      <c r="AX135" s="18" cm="1">
        <f t="array" ref="AX135">(1+T135)*(1+INDEX(fx_rets,$AE135,INDEX(fx_ix,1,AX$3)))-1</f>
        <v>3.6513370053584682E-2</v>
      </c>
      <c r="AY135" s="18" cm="1">
        <f t="array" ref="AY135">(1+U135)*(1+INDEX(fx_rets,$AE135,INDEX(fx_ix,1,AY$3)))-1</f>
        <v>7.0105105525208211E-2</v>
      </c>
      <c r="AZ135" s="18" cm="1">
        <f t="array" ref="AZ135">(1+V135)*(1+INDEX(fx_rets,$AE135,INDEX(fx_ix,1,AZ$3)))-1</f>
        <v>3.3757870395716427E-3</v>
      </c>
      <c r="BA135" s="18" cm="1">
        <f t="array" ref="BA135">(1+W135)*(1+INDEX(fx_rets,$AE135,INDEX(fx_ix,1,BA$3)))-1</f>
        <v>-2.3193468794842742E-2</v>
      </c>
      <c r="BB135" s="18" cm="1">
        <f t="array" ref="BB135">(1+X135)*(1+INDEX(fx_rets,$AE135,INDEX(fx_ix,1,BB$3)))-1</f>
        <v>3.039213276628816E-3</v>
      </c>
      <c r="BC135" s="18" cm="1">
        <f t="array" ref="BC135">(1+Y135)*(1+INDEX(fx_rets,$AE135,INDEX(fx_ix,1,BC$3)))-1</f>
        <v>2.2875832927311324E-2</v>
      </c>
      <c r="BD135" s="19">
        <v>130</v>
      </c>
      <c r="BE135" s="16">
        <f t="shared" si="63"/>
        <v>0</v>
      </c>
      <c r="BF135" s="19">
        <v>130</v>
      </c>
      <c r="BG135" s="18">
        <f t="shared" si="64"/>
        <v>3.1414150859154777E-3</v>
      </c>
      <c r="BH135" s="18">
        <f t="shared" si="65"/>
        <v>6.0941693376921346E-3</v>
      </c>
      <c r="BI135" s="18">
        <f t="shared" si="66"/>
        <v>1.5239076323449119E-2</v>
      </c>
      <c r="BJ135" s="18">
        <f t="shared" si="67"/>
        <v>9.5231252561380764E-3</v>
      </c>
      <c r="BK135" s="18">
        <f t="shared" si="68"/>
        <v>2.0746152581452515E-2</v>
      </c>
      <c r="BL135" s="18">
        <f t="shared" si="69"/>
        <v>-2.2510789401186337E-2</v>
      </c>
      <c r="BM135" s="18">
        <f t="shared" si="70"/>
        <v>-1.4148965551588732E-2</v>
      </c>
      <c r="BN135" s="18">
        <f t="shared" si="71"/>
        <v>7.9716908882176973E-4</v>
      </c>
      <c r="BO135" s="18">
        <f t="shared" si="72"/>
        <v>3.4220988836719535E-3</v>
      </c>
      <c r="BP135" s="18">
        <f t="shared" si="73"/>
        <v>9.7910076659455392E-3</v>
      </c>
      <c r="BQ135" s="18">
        <f t="shared" si="74"/>
        <v>1.7376526099415424E-2</v>
      </c>
      <c r="BR135" s="18">
        <f t="shared" si="75"/>
        <v>1.1904575377403415E-2</v>
      </c>
      <c r="BS135" s="18">
        <f t="shared" si="76"/>
        <v>2.3219166173803929E-2</v>
      </c>
      <c r="BT135" s="18">
        <f t="shared" si="77"/>
        <v>2.3221180873364888E-2</v>
      </c>
      <c r="BU135" s="18">
        <f t="shared" si="78"/>
        <v>2.4698340725991974E-2</v>
      </c>
      <c r="BV135" s="18">
        <f t="shared" si="79"/>
        <v>2.7320424499317708E-2</v>
      </c>
      <c r="BW135" s="18">
        <f t="shared" si="80"/>
        <v>8.5354014893944008E-2</v>
      </c>
      <c r="BX135" s="18">
        <f t="shared" si="81"/>
        <v>4.5841480424439807E-2</v>
      </c>
      <c r="BY135" s="18">
        <f t="shared" si="82"/>
        <v>3.6513370053584682E-2</v>
      </c>
      <c r="BZ135" s="18">
        <f t="shared" si="83"/>
        <v>7.0105105525208211E-2</v>
      </c>
      <c r="CA135" s="18">
        <f t="shared" si="84"/>
        <v>3.3757870395716427E-3</v>
      </c>
      <c r="CB135" s="18">
        <f t="shared" si="85"/>
        <v>-2.3193468794842742E-2</v>
      </c>
      <c r="CC135" s="18">
        <f t="shared" si="86"/>
        <v>3.039213276628816E-3</v>
      </c>
      <c r="CD135" s="18">
        <f t="shared" si="87"/>
        <v>2.2875832927311324E-2</v>
      </c>
      <c r="CE135" s="19">
        <v>130</v>
      </c>
      <c r="CF135" s="18">
        <f t="shared" si="62"/>
        <v>6.0941693376921346E-3</v>
      </c>
      <c r="CG135" s="18">
        <f t="shared" si="62"/>
        <v>6.0941693376921346E-3</v>
      </c>
      <c r="CH135" s="18">
        <f t="shared" si="62"/>
        <v>6.0941693376921346E-3</v>
      </c>
      <c r="CI135" s="18">
        <f t="shared" si="62"/>
        <v>0</v>
      </c>
      <c r="CJ135" s="18">
        <f t="shared" si="62"/>
        <v>0</v>
      </c>
      <c r="CK135" s="24">
        <f t="shared" si="62"/>
        <v>6.0941693376921346E-3</v>
      </c>
      <c r="CL135" s="24">
        <f t="shared" si="62"/>
        <v>0</v>
      </c>
    </row>
    <row r="136" spans="1:90" x14ac:dyDescent="0.2">
      <c r="A136" s="19">
        <v>131</v>
      </c>
      <c r="B136" s="16" cm="1">
        <f t="array" ref="B136">INDEX(asset_mu,1,B$3)+INDEX(asset_rets_norm,$A136,B$3)</f>
        <v>2.8976358824851665E-3</v>
      </c>
      <c r="C136" s="16" cm="1">
        <f t="array" ref="C136">INDEX(asset_mu,1,C$3)+INDEX(asset_rets_norm,$A136,C$3)</f>
        <v>-4.4625889626400718E-3</v>
      </c>
      <c r="D136" s="16" cm="1">
        <f t="array" ref="D136">INDEX(asset_mu,1,D$3)+INDEX(asset_rets_norm,$A136,D$3)</f>
        <v>-1.7998770218499799E-2</v>
      </c>
      <c r="E136" s="16" cm="1">
        <f t="array" ref="E136">INDEX(asset_mu,1,E$3)+INDEX(asset_rets_norm,$A136,E$3)</f>
        <v>-3.6931600846487542E-3</v>
      </c>
      <c r="F136" s="16" cm="1">
        <f t="array" ref="F136">INDEX(asset_mu,1,F$3)+INDEX(asset_rets_norm,$A136,F$3)</f>
        <v>-1.3840384148945211E-2</v>
      </c>
      <c r="G136" s="16" cm="1">
        <f t="array" ref="G136">INDEX(asset_mu,1,G$3)+INDEX(asset_rets_norm,$A136,G$3)</f>
        <v>1.3146188286953494E-3</v>
      </c>
      <c r="H136" s="16" cm="1">
        <f t="array" ref="H136">INDEX(asset_mu,1,H$3)+INDEX(asset_rets_norm,$A136,H$3)</f>
        <v>-1.0100958731755406E-2</v>
      </c>
      <c r="I136" s="16" cm="1">
        <f t="array" ref="I136">INDEX(asset_mu,1,I$3)+INDEX(asset_rets_norm,$A136,I$3)</f>
        <v>-2.8941367188877257E-2</v>
      </c>
      <c r="J136" s="16" cm="1">
        <f t="array" ref="J136">INDEX(asset_mu,1,J$3)+INDEX(asset_rets_norm,$A136,J$3)</f>
        <v>-5.5886138913752333E-4</v>
      </c>
      <c r="K136" s="16" cm="1">
        <f t="array" ref="K136">INDEX(asset_mu,1,K$3)+INDEX(asset_rets_norm,$A136,K$3)</f>
        <v>-1.7898313747145983E-2</v>
      </c>
      <c r="L136" s="16" cm="1">
        <f t="array" ref="L136">INDEX(asset_mu,1,L$3)+INDEX(asset_rets_norm,$A136,L$3)</f>
        <v>-3.5543067383100549E-2</v>
      </c>
      <c r="M136" s="16" cm="1">
        <f t="array" ref="M136">INDEX(asset_mu,1,M$3)+INDEX(asset_rets_norm,$A136,M$3)</f>
        <v>-1.9133311666002028E-2</v>
      </c>
      <c r="N136" s="16" cm="1">
        <f t="array" ref="N136">INDEX(asset_mu,1,N$3)+INDEX(asset_rets_norm,$A136,N$3)</f>
        <v>-3.667818949617329E-2</v>
      </c>
      <c r="O136" s="16" cm="1">
        <f t="array" ref="O136">INDEX(asset_mu,1,O$3)+INDEX(asset_rets_norm,$A136,O$3)</f>
        <v>9.1256255763285548E-4</v>
      </c>
      <c r="P136" s="16" cm="1">
        <f t="array" ref="P136">INDEX(asset_mu,1,P$3)+INDEX(asset_rets_norm,$A136,P$3)</f>
        <v>1.8057193023275785E-3</v>
      </c>
      <c r="Q136" s="16" cm="1">
        <f t="array" ref="Q136">INDEX(asset_mu,1,Q$3)+INDEX(asset_rets_norm,$A136,Q$3)</f>
        <v>2.2126403230628535E-3</v>
      </c>
      <c r="R136" s="16" cm="1">
        <f t="array" ref="R136">INDEX(asset_mu,1,R$3)+INDEX(asset_rets_norm,$A136,R$3)</f>
        <v>-4.7802613951654763E-2</v>
      </c>
      <c r="S136" s="16" cm="1">
        <f t="array" ref="S136">INDEX(asset_mu,1,S$3)+INDEX(asset_rets_norm,$A136,S$3)</f>
        <v>-5.2720328606281064E-2</v>
      </c>
      <c r="T136" s="16" cm="1">
        <f t="array" ref="T136">INDEX(asset_mu,1,T$3)+INDEX(asset_rets_norm,$A136,T$3)</f>
        <v>-1.7723686574993847E-2</v>
      </c>
      <c r="U136" s="16" cm="1">
        <f t="array" ref="U136">INDEX(asset_mu,1,U$3)+INDEX(asset_rets_norm,$A136,U$3)</f>
        <v>4.1367681997414151E-3</v>
      </c>
      <c r="V136" s="16" cm="1">
        <f t="array" ref="V136">INDEX(asset_mu,1,V$3)+INDEX(asset_rets_norm,$A136,V$3)</f>
        <v>3.8747370395716568E-3</v>
      </c>
      <c r="W136" s="16" cm="1">
        <f t="array" ref="W136">INDEX(asset_mu,1,W$3)+INDEX(asset_rets_norm,$A136,W$3)</f>
        <v>1.696839860786321E-3</v>
      </c>
      <c r="X136" s="16" cm="1">
        <f t="array" ref="X136">INDEX(asset_mu,1,X$3)+INDEX(asset_rets_norm,$A136,X$3)</f>
        <v>3.3664601772305973E-3</v>
      </c>
      <c r="Y136" s="16" cm="1">
        <f t="array" ref="Y136">INDEX(asset_mu,1,Y$3)+INDEX(asset_rets_norm,$A136,Y$3)</f>
        <v>1.001435552804533E-3</v>
      </c>
      <c r="Z136" s="19">
        <v>131</v>
      </c>
      <c r="AA136" s="16" cm="1">
        <f t="array" ref="AA136">INDEX(fx_mu,1,AA$3)+INDEX(fx_rets_norm,$A136,AA$3)</f>
        <v>0</v>
      </c>
      <c r="AB136" s="16" cm="1">
        <f t="array" ref="AB136">INDEX(fx_mu,1,AB$3)+INDEX(fx_rets_norm,$A136,AB$3)</f>
        <v>-1.5590827168580842E-2</v>
      </c>
      <c r="AC136" s="16" cm="1">
        <f t="array" ref="AC136">INDEX(fx_mu,1,AC$3)+INDEX(fx_rets_norm,$A136,AC$3)</f>
        <v>-4.4462638750764352E-2</v>
      </c>
      <c r="AD136" s="16" cm="1">
        <f t="array" ref="AD136">INDEX(fx_mu,1,AD$3)+INDEX(fx_rets_norm,$A136,AD$3)</f>
        <v>-3.7340763600766783E-2</v>
      </c>
      <c r="AE136" s="19">
        <v>131</v>
      </c>
      <c r="AF136" s="18" cm="1">
        <f t="array" ref="AF136">(1+B136)*(1+INDEX(fx_rets,$AE136,INDEX(fx_ix,1,AF$3)))-1</f>
        <v>2.897635882485261E-3</v>
      </c>
      <c r="AG136" s="18" cm="1">
        <f t="array" ref="AG136">(1+C136)*(1+INDEX(fx_rets,$AE136,INDEX(fx_ix,1,AG$3)))-1</f>
        <v>-4.4625889626400683E-3</v>
      </c>
      <c r="AH136" s="18" cm="1">
        <f t="array" ref="AH136">(1+D136)*(1+INDEX(fx_rets,$AE136,INDEX(fx_ix,1,AH$3)))-1</f>
        <v>-1.7998770218499827E-2</v>
      </c>
      <c r="AI136" s="18" cm="1">
        <f t="array" ref="AI136">(1+E136)*(1+INDEX(fx_rets,$AE136,INDEX(fx_ix,1,AI$3)))-1</f>
        <v>-3.6931600846487056E-3</v>
      </c>
      <c r="AJ136" s="18" cm="1">
        <f t="array" ref="AJ136">(1+F136)*(1+INDEX(fx_rets,$AE136,INDEX(fx_ix,1,AJ$3)))-1</f>
        <v>-1.3840384148945173E-2</v>
      </c>
      <c r="AK136" s="18" cm="1">
        <f t="array" ref="AK136">(1+G136)*(1+INDEX(fx_rets,$AE136,INDEX(fx_ix,1,AK$3)))-1</f>
        <v>-1.4296704334836208E-2</v>
      </c>
      <c r="AL136" s="18" cm="1">
        <f t="array" ref="AL136">(1+H136)*(1+INDEX(fx_rets,$AE136,INDEX(fx_ix,1,AL$3)))-1</f>
        <v>-2.5534303598512498E-2</v>
      </c>
      <c r="AM136" s="18" cm="1">
        <f t="array" ref="AM136">(1+I136)*(1+INDEX(fx_rets,$AE136,INDEX(fx_ix,1,AM$3)))-1</f>
        <v>-4.4080974503593939E-2</v>
      </c>
      <c r="AN136" s="18" cm="1">
        <f t="array" ref="AN136">(1+J136)*(1+INDEX(fx_rets,$AE136,INDEX(fx_ix,1,AN$3)))-1</f>
        <v>-4.4996651687844946E-2</v>
      </c>
      <c r="AO136" s="18" cm="1">
        <f t="array" ref="AO136">(1+K136)*(1+INDEX(fx_rets,$AE136,INDEX(fx_ix,1,AO$3)))-1</f>
        <v>-6.156514623952325E-2</v>
      </c>
      <c r="AP136" s="18" cm="1">
        <f t="array" ref="AP136">(1+L136)*(1+INDEX(fx_rets,$AE136,INDEX(fx_ix,1,AP$3)))-1</f>
        <v>-7.8425367568716098E-2</v>
      </c>
      <c r="AQ136" s="18" cm="1">
        <f t="array" ref="AQ136">(1+M136)*(1+INDEX(fx_rets,$AE136,INDEX(fx_ix,1,AQ$3)))-1</f>
        <v>-6.2745232892055247E-2</v>
      </c>
      <c r="AR136" s="18" cm="1">
        <f t="array" ref="AR136">(1+N136)*(1+INDEX(fx_rets,$AE136,INDEX(fx_ix,1,AR$3)))-1</f>
        <v>-7.9510019157337242E-2</v>
      </c>
      <c r="AS136" s="18" cm="1">
        <f t="array" ref="AS136">(1+O136)*(1+INDEX(fx_rets,$AE136,INDEX(fx_ix,1,AS$3)))-1</f>
        <v>-3.6462276825869333E-2</v>
      </c>
      <c r="AT136" s="18" cm="1">
        <f t="array" ref="AT136">(1+P136)*(1+INDEX(fx_rets,$AE136,INDEX(fx_ix,1,AT$3)))-1</f>
        <v>-3.560247123603677E-2</v>
      </c>
      <c r="AU136" s="18" cm="1">
        <f t="array" ref="AU136">(1+Q136)*(1+INDEX(fx_rets,$AE136,INDEX(fx_ix,1,AU$3)))-1</f>
        <v>-3.5210744956940876E-2</v>
      </c>
      <c r="AV136" s="18" cm="1">
        <f t="array" ref="AV136">(1+R136)*(1+INDEX(fx_rets,$AE136,INDEX(fx_ix,1,AV$3)))-1</f>
        <v>-4.7802613951654749E-2</v>
      </c>
      <c r="AW136" s="18" cm="1">
        <f t="array" ref="AW136">(1+S136)*(1+INDEX(fx_rets,$AE136,INDEX(fx_ix,1,AW$3)))-1</f>
        <v>-6.748920224329058E-2</v>
      </c>
      <c r="AX136" s="18" cm="1">
        <f t="array" ref="AX136">(1+T136)*(1+INDEX(fx_rets,$AE136,INDEX(fx_ix,1,AX$3)))-1</f>
        <v>-6.1398283452242519E-2</v>
      </c>
      <c r="AY136" s="18" cm="1">
        <f t="array" ref="AY136">(1+U136)*(1+INDEX(fx_rets,$AE136,INDEX(fx_ix,1,AY$3)))-1</f>
        <v>-3.335846548444299E-2</v>
      </c>
      <c r="AZ136" s="18" cm="1">
        <f t="array" ref="AZ136">(1+V136)*(1+INDEX(fx_rets,$AE136,INDEX(fx_ix,1,AZ$3)))-1</f>
        <v>3.8747370395717518E-3</v>
      </c>
      <c r="BA136" s="18" cm="1">
        <f t="array" ref="BA136">(1+W136)*(1+INDEX(fx_rets,$AE136,INDEX(fx_ix,1,BA$3)))-1</f>
        <v>-1.3920442444796732E-2</v>
      </c>
      <c r="BB136" s="18" cm="1">
        <f t="array" ref="BB136">(1+X136)*(1+INDEX(fx_rets,$AE136,INDEX(fx_ix,1,BB$3)))-1</f>
        <v>-4.1245860276262869E-2</v>
      </c>
      <c r="BC136" s="18" cm="1">
        <f t="array" ref="BC136">(1+Y136)*(1+INDEX(fx_rets,$AE136,INDEX(fx_ix,1,BC$3)))-1</f>
        <v>-3.6376722416200935E-2</v>
      </c>
      <c r="BD136" s="19">
        <v>131</v>
      </c>
      <c r="BE136" s="16">
        <f t="shared" si="63"/>
        <v>0</v>
      </c>
      <c r="BF136" s="19">
        <v>131</v>
      </c>
      <c r="BG136" s="18">
        <f t="shared" si="64"/>
        <v>2.897635882485261E-3</v>
      </c>
      <c r="BH136" s="18">
        <f t="shared" si="65"/>
        <v>-4.4625889626400683E-3</v>
      </c>
      <c r="BI136" s="18">
        <f t="shared" si="66"/>
        <v>-1.7998770218499827E-2</v>
      </c>
      <c r="BJ136" s="18">
        <f t="shared" si="67"/>
        <v>-3.6931600846487056E-3</v>
      </c>
      <c r="BK136" s="18">
        <f t="shared" si="68"/>
        <v>-1.3840384148945173E-2</v>
      </c>
      <c r="BL136" s="18">
        <f t="shared" si="69"/>
        <v>-1.4296704334836208E-2</v>
      </c>
      <c r="BM136" s="18">
        <f t="shared" si="70"/>
        <v>-2.5534303598512498E-2</v>
      </c>
      <c r="BN136" s="18">
        <f t="shared" si="71"/>
        <v>-4.4080974503593939E-2</v>
      </c>
      <c r="BO136" s="18">
        <f t="shared" si="72"/>
        <v>-4.4996651687844946E-2</v>
      </c>
      <c r="BP136" s="18">
        <f t="shared" si="73"/>
        <v>-6.156514623952325E-2</v>
      </c>
      <c r="BQ136" s="18">
        <f t="shared" si="74"/>
        <v>-7.8425367568716098E-2</v>
      </c>
      <c r="BR136" s="18">
        <f t="shared" si="75"/>
        <v>-6.2745232892055247E-2</v>
      </c>
      <c r="BS136" s="18">
        <f t="shared" si="76"/>
        <v>-7.9510019157337242E-2</v>
      </c>
      <c r="BT136" s="18">
        <f t="shared" si="77"/>
        <v>-3.6462276825869333E-2</v>
      </c>
      <c r="BU136" s="18">
        <f t="shared" si="78"/>
        <v>-3.560247123603677E-2</v>
      </c>
      <c r="BV136" s="18">
        <f t="shared" si="79"/>
        <v>-3.5210744956940876E-2</v>
      </c>
      <c r="BW136" s="18">
        <f t="shared" si="80"/>
        <v>-4.7802613951654749E-2</v>
      </c>
      <c r="BX136" s="18">
        <f t="shared" si="81"/>
        <v>-6.748920224329058E-2</v>
      </c>
      <c r="BY136" s="18">
        <f t="shared" si="82"/>
        <v>-6.1398283452242519E-2</v>
      </c>
      <c r="BZ136" s="18">
        <f t="shared" si="83"/>
        <v>-3.335846548444299E-2</v>
      </c>
      <c r="CA136" s="18">
        <f t="shared" si="84"/>
        <v>3.8747370395717518E-3</v>
      </c>
      <c r="CB136" s="18">
        <f t="shared" si="85"/>
        <v>-1.3920442444796732E-2</v>
      </c>
      <c r="CC136" s="18">
        <f t="shared" si="86"/>
        <v>-4.1245860276262869E-2</v>
      </c>
      <c r="CD136" s="18">
        <f t="shared" si="87"/>
        <v>-3.6376722416200935E-2</v>
      </c>
      <c r="CE136" s="19">
        <v>131</v>
      </c>
      <c r="CF136" s="18">
        <f t="shared" ref="CF136:CL145" si="88">SUMPRODUCT(INDEX(port_wts,CF$3,),$BG136:$CD136)</f>
        <v>-4.4625889626400683E-3</v>
      </c>
      <c r="CG136" s="18">
        <f t="shared" si="88"/>
        <v>-4.4625889626400683E-3</v>
      </c>
      <c r="CH136" s="18">
        <f t="shared" si="88"/>
        <v>-4.4625889626400683E-3</v>
      </c>
      <c r="CI136" s="18">
        <f t="shared" si="88"/>
        <v>0</v>
      </c>
      <c r="CJ136" s="18">
        <f t="shared" si="88"/>
        <v>0</v>
      </c>
      <c r="CK136" s="24">
        <f t="shared" si="88"/>
        <v>-4.4625889626400683E-3</v>
      </c>
      <c r="CL136" s="24">
        <f t="shared" si="88"/>
        <v>0</v>
      </c>
    </row>
    <row r="137" spans="1:90" x14ac:dyDescent="0.2">
      <c r="A137" s="19">
        <v>132</v>
      </c>
      <c r="B137" s="16" cm="1">
        <f t="array" ref="B137">INDEX(asset_mu,1,B$3)+INDEX(asset_rets_norm,$A137,B$3)</f>
        <v>1.6259414538915163E-3</v>
      </c>
      <c r="C137" s="16" cm="1">
        <f t="array" ref="C137">INDEX(asset_mu,1,C$3)+INDEX(asset_rets_norm,$A137,C$3)</f>
        <v>-9.0404471925429365E-3</v>
      </c>
      <c r="D137" s="16" cm="1">
        <f t="array" ref="D137">INDEX(asset_mu,1,D$3)+INDEX(asset_rets_norm,$A137,D$3)</f>
        <v>-2.2638685610592207E-2</v>
      </c>
      <c r="E137" s="16" cm="1">
        <f t="array" ref="E137">INDEX(asset_mu,1,E$3)+INDEX(asset_rets_norm,$A137,E$3)</f>
        <v>-1.2474351695380408E-2</v>
      </c>
      <c r="F137" s="16" cm="1">
        <f t="array" ref="F137">INDEX(asset_mu,1,F$3)+INDEX(asset_rets_norm,$A137,F$3)</f>
        <v>-2.97707263969023E-2</v>
      </c>
      <c r="G137" s="16" cm="1">
        <f t="array" ref="G137">INDEX(asset_mu,1,G$3)+INDEX(asset_rets_norm,$A137,G$3)</f>
        <v>-2.0357436707478553E-3</v>
      </c>
      <c r="H137" s="16" cm="1">
        <f t="array" ref="H137">INDEX(asset_mu,1,H$3)+INDEX(asset_rets_norm,$A137,H$3)</f>
        <v>-7.1509777790320431E-3</v>
      </c>
      <c r="I137" s="16" cm="1">
        <f t="array" ref="I137">INDEX(asset_mu,1,I$3)+INDEX(asset_rets_norm,$A137,I$3)</f>
        <v>-1.8097165149215177E-2</v>
      </c>
      <c r="J137" s="16" cm="1">
        <f t="array" ref="J137">INDEX(asset_mu,1,J$3)+INDEX(asset_rets_norm,$A137,J$3)</f>
        <v>-1.1244595181926238E-3</v>
      </c>
      <c r="K137" s="16" cm="1">
        <f t="array" ref="K137">INDEX(asset_mu,1,K$3)+INDEX(asset_rets_norm,$A137,K$3)</f>
        <v>-1.783114150383322E-2</v>
      </c>
      <c r="L137" s="16" cm="1">
        <f t="array" ref="L137">INDEX(asset_mu,1,L$3)+INDEX(asset_rets_norm,$A137,L$3)</f>
        <v>-4.8237826845776613E-2</v>
      </c>
      <c r="M137" s="16" cm="1">
        <f t="array" ref="M137">INDEX(asset_mu,1,M$3)+INDEX(asset_rets_norm,$A137,M$3)</f>
        <v>-2.5389409124063688E-2</v>
      </c>
      <c r="N137" s="16" cm="1">
        <f t="array" ref="N137">INDEX(asset_mu,1,N$3)+INDEX(asset_rets_norm,$A137,N$3)</f>
        <v>-6.094291908129601E-2</v>
      </c>
      <c r="O137" s="16" cm="1">
        <f t="array" ref="O137">INDEX(asset_mu,1,O$3)+INDEX(asset_rets_norm,$A137,O$3)</f>
        <v>1.0878260600171374E-3</v>
      </c>
      <c r="P137" s="16" cm="1">
        <f t="array" ref="P137">INDEX(asset_mu,1,P$3)+INDEX(asset_rets_norm,$A137,P$3)</f>
        <v>1.3343821802912924E-3</v>
      </c>
      <c r="Q137" s="16" cm="1">
        <f t="array" ref="Q137">INDEX(asset_mu,1,Q$3)+INDEX(asset_rets_norm,$A137,Q$3)</f>
        <v>8.3609533682744725E-4</v>
      </c>
      <c r="R137" s="16" cm="1">
        <f t="array" ref="R137">INDEX(asset_mu,1,R$3)+INDEX(asset_rets_norm,$A137,R$3)</f>
        <v>-9.9010728793700334E-2</v>
      </c>
      <c r="S137" s="16" cm="1">
        <f t="array" ref="S137">INDEX(asset_mu,1,S$3)+INDEX(asset_rets_norm,$A137,S$3)</f>
        <v>-5.7844429957086385E-2</v>
      </c>
      <c r="T137" s="16" cm="1">
        <f t="array" ref="T137">INDEX(asset_mu,1,T$3)+INDEX(asset_rets_norm,$A137,T$3)</f>
        <v>-5.2549054188029964E-2</v>
      </c>
      <c r="U137" s="16" cm="1">
        <f t="array" ref="U137">INDEX(asset_mu,1,U$3)+INDEX(asset_rets_norm,$A137,U$3)</f>
        <v>-8.2979622648651871E-2</v>
      </c>
      <c r="V137" s="16" cm="1">
        <f t="array" ref="V137">INDEX(asset_mu,1,V$3)+INDEX(asset_rets_norm,$A137,V$3)</f>
        <v>4.0726703729049903E-3</v>
      </c>
      <c r="W137" s="16" cm="1">
        <f t="array" ref="W137">INDEX(asset_mu,1,W$3)+INDEX(asset_rets_norm,$A137,W$3)</f>
        <v>1.9929231941196546E-3</v>
      </c>
      <c r="X137" s="16" cm="1">
        <f t="array" ref="X137">INDEX(asset_mu,1,X$3)+INDEX(asset_rets_norm,$A137,X$3)</f>
        <v>3.6766268438972642E-3</v>
      </c>
      <c r="Y137" s="16" cm="1">
        <f t="array" ref="Y137">INDEX(asset_mu,1,Y$3)+INDEX(asset_rets_norm,$A137,Y$3)</f>
        <v>9.8535221947119978E-4</v>
      </c>
      <c r="Z137" s="19">
        <v>132</v>
      </c>
      <c r="AA137" s="16" cm="1">
        <f t="array" ref="AA137">INDEX(fx_mu,1,AA$3)+INDEX(fx_rets_norm,$A137,AA$3)</f>
        <v>0</v>
      </c>
      <c r="AB137" s="16" cm="1">
        <f t="array" ref="AB137">INDEX(fx_mu,1,AB$3)+INDEX(fx_rets_norm,$A137,AB$3)</f>
        <v>-2.4299608686118798E-2</v>
      </c>
      <c r="AC137" s="16" cm="1">
        <f t="array" ref="AC137">INDEX(fx_mu,1,AC$3)+INDEX(fx_rets_norm,$A137,AC$3)</f>
        <v>-3.8348681275747379E-2</v>
      </c>
      <c r="AD137" s="16" cm="1">
        <f t="array" ref="AD137">INDEX(fx_mu,1,AD$3)+INDEX(fx_rets_norm,$A137,AD$3)</f>
        <v>-3.6327402657128874E-2</v>
      </c>
      <c r="AE137" s="19">
        <v>132</v>
      </c>
      <c r="AF137" s="18" cm="1">
        <f t="array" ref="AF137">(1+B137)*(1+INDEX(fx_rets,$AE137,INDEX(fx_ix,1,AF$3)))-1</f>
        <v>1.6259414538914996E-3</v>
      </c>
      <c r="AG137" s="18" cm="1">
        <f t="array" ref="AG137">(1+C137)*(1+INDEX(fx_rets,$AE137,INDEX(fx_ix,1,AG$3)))-1</f>
        <v>-9.0404471925429331E-3</v>
      </c>
      <c r="AH137" s="18" cm="1">
        <f t="array" ref="AH137">(1+D137)*(1+INDEX(fx_rets,$AE137,INDEX(fx_ix,1,AH$3)))-1</f>
        <v>-2.2638685610592235E-2</v>
      </c>
      <c r="AI137" s="18" cm="1">
        <f t="array" ref="AI137">(1+E137)*(1+INDEX(fx_rets,$AE137,INDEX(fx_ix,1,AI$3)))-1</f>
        <v>-1.2474351695380359E-2</v>
      </c>
      <c r="AJ137" s="18" cm="1">
        <f t="array" ref="AJ137">(1+F137)*(1+INDEX(fx_rets,$AE137,INDEX(fx_ix,1,AJ$3)))-1</f>
        <v>-2.9770726396902258E-2</v>
      </c>
      <c r="AK137" s="18" cm="1">
        <f t="array" ref="AK137">(1+G137)*(1+INDEX(fx_rets,$AE137,INDEX(fx_ix,1,AK$3)))-1</f>
        <v>-2.6285884582282315E-2</v>
      </c>
      <c r="AL137" s="18" cm="1">
        <f t="array" ref="AL137">(1+H137)*(1+INDEX(fx_rets,$AE137,INDEX(fx_ix,1,AL$3)))-1</f>
        <v>-3.1276820503397307E-2</v>
      </c>
      <c r="AM137" s="18" cm="1">
        <f t="array" ref="AM137">(1+I137)*(1+INDEX(fx_rets,$AE137,INDEX(fx_ix,1,AM$3)))-1</f>
        <v>-4.1957019803880002E-2</v>
      </c>
      <c r="AN137" s="18" cm="1">
        <f t="array" ref="AN137">(1+J137)*(1+INDEX(fx_rets,$AE137,INDEX(fx_ix,1,AN$3)))-1</f>
        <v>-3.9430019254269366E-2</v>
      </c>
      <c r="AO137" s="18" cm="1">
        <f t="array" ref="AO137">(1+K137)*(1+INDEX(fx_rets,$AE137,INDEX(fx_ix,1,AO$3)))-1</f>
        <v>-5.5496022017267443E-2</v>
      </c>
      <c r="AP137" s="18" cm="1">
        <f t="array" ref="AP137">(1+L137)*(1+INDEX(fx_rets,$AE137,INDEX(fx_ix,1,AP$3)))-1</f>
        <v>-8.4736651074380664E-2</v>
      </c>
      <c r="AQ137" s="18" cm="1">
        <f t="array" ref="AQ137">(1+M137)*(1+INDEX(fx_rets,$AE137,INDEX(fx_ix,1,AQ$3)))-1</f>
        <v>-6.2764440041532921E-2</v>
      </c>
      <c r="AR137" s="18" cm="1">
        <f t="array" ref="AR137">(1+N137)*(1+INDEX(fx_rets,$AE137,INDEX(fx_ix,1,AR$3)))-1</f>
        <v>-9.695451977718117E-2</v>
      </c>
      <c r="AS137" s="18" cm="1">
        <f t="array" ref="AS137">(1+O137)*(1+INDEX(fx_rets,$AE137,INDEX(fx_ix,1,AS$3)))-1</f>
        <v>-3.5279094492414953E-2</v>
      </c>
      <c r="AT137" s="18" cm="1">
        <f t="array" ref="AT137">(1+P137)*(1+INDEX(fx_rets,$AE137,INDEX(fx_ix,1,AT$3)))-1</f>
        <v>-3.5041495115599397E-2</v>
      </c>
      <c r="AU137" s="18" cm="1">
        <f t="array" ref="AU137">(1+Q137)*(1+INDEX(fx_rets,$AE137,INDEX(fx_ix,1,AU$3)))-1</f>
        <v>-3.552168049226212E-2</v>
      </c>
      <c r="AV137" s="18" cm="1">
        <f t="array" ref="AV137">(1+R137)*(1+INDEX(fx_rets,$AE137,INDEX(fx_ix,1,AV$3)))-1</f>
        <v>-9.901072879370032E-2</v>
      </c>
      <c r="AW137" s="18" cm="1">
        <f t="array" ref="AW137">(1+S137)*(1+INDEX(fx_rets,$AE137,INDEX(fx_ix,1,AW$3)))-1</f>
        <v>-8.0738441630576419E-2</v>
      </c>
      <c r="AX137" s="18" cm="1">
        <f t="array" ref="AX137">(1+T137)*(1+INDEX(fx_rets,$AE137,INDEX(fx_ix,1,AX$3)))-1</f>
        <v>-8.8882548533378736E-2</v>
      </c>
      <c r="AY137" s="18" cm="1">
        <f t="array" ref="AY137">(1+U137)*(1+INDEX(fx_rets,$AE137,INDEX(fx_ix,1,AY$3)))-1</f>
        <v>-0.1162925911414866</v>
      </c>
      <c r="AZ137" s="18" cm="1">
        <f t="array" ref="AZ137">(1+V137)*(1+INDEX(fx_rets,$AE137,INDEX(fx_ix,1,AZ$3)))-1</f>
        <v>4.0726703729050406E-3</v>
      </c>
      <c r="BA137" s="18" cm="1">
        <f t="array" ref="BA137">(1+W137)*(1+INDEX(fx_rets,$AE137,INDEX(fx_ix,1,BA$3)))-1</f>
        <v>-2.2355112745757855E-2</v>
      </c>
      <c r="BB137" s="18" cm="1">
        <f t="array" ref="BB137">(1+X137)*(1+INDEX(fx_rets,$AE137,INDEX(fx_ix,1,BB$3)))-1</f>
        <v>-3.4813048222856691E-2</v>
      </c>
      <c r="BC137" s="18" cm="1">
        <f t="array" ref="BC137">(1+Y137)*(1+INDEX(fx_rets,$AE137,INDEX(fx_ix,1,BC$3)))-1</f>
        <v>-3.537784572449354E-2</v>
      </c>
      <c r="BD137" s="19">
        <v>132</v>
      </c>
      <c r="BE137" s="16">
        <f t="shared" si="63"/>
        <v>0</v>
      </c>
      <c r="BF137" s="19">
        <v>132</v>
      </c>
      <c r="BG137" s="18">
        <f t="shared" si="64"/>
        <v>1.6259414538914996E-3</v>
      </c>
      <c r="BH137" s="18">
        <f t="shared" si="65"/>
        <v>-9.0404471925429331E-3</v>
      </c>
      <c r="BI137" s="18">
        <f t="shared" si="66"/>
        <v>-2.2638685610592235E-2</v>
      </c>
      <c r="BJ137" s="18">
        <f t="shared" si="67"/>
        <v>-1.2474351695380359E-2</v>
      </c>
      <c r="BK137" s="18">
        <f t="shared" si="68"/>
        <v>-2.9770726396902258E-2</v>
      </c>
      <c r="BL137" s="18">
        <f t="shared" si="69"/>
        <v>-2.6285884582282315E-2</v>
      </c>
      <c r="BM137" s="18">
        <f t="shared" si="70"/>
        <v>-3.1276820503397307E-2</v>
      </c>
      <c r="BN137" s="18">
        <f t="shared" si="71"/>
        <v>-4.1957019803880002E-2</v>
      </c>
      <c r="BO137" s="18">
        <f t="shared" si="72"/>
        <v>-3.9430019254269366E-2</v>
      </c>
      <c r="BP137" s="18">
        <f t="shared" si="73"/>
        <v>-5.5496022017267443E-2</v>
      </c>
      <c r="BQ137" s="18">
        <f t="shared" si="74"/>
        <v>-8.4736651074380664E-2</v>
      </c>
      <c r="BR137" s="18">
        <f t="shared" si="75"/>
        <v>-6.2764440041532921E-2</v>
      </c>
      <c r="BS137" s="18">
        <f t="shared" si="76"/>
        <v>-9.695451977718117E-2</v>
      </c>
      <c r="BT137" s="18">
        <f t="shared" si="77"/>
        <v>-3.5279094492414953E-2</v>
      </c>
      <c r="BU137" s="18">
        <f t="shared" si="78"/>
        <v>-3.5041495115599397E-2</v>
      </c>
      <c r="BV137" s="18">
        <f t="shared" si="79"/>
        <v>-3.552168049226212E-2</v>
      </c>
      <c r="BW137" s="18">
        <f t="shared" si="80"/>
        <v>-9.901072879370032E-2</v>
      </c>
      <c r="BX137" s="18">
        <f t="shared" si="81"/>
        <v>-8.0738441630576419E-2</v>
      </c>
      <c r="BY137" s="18">
        <f t="shared" si="82"/>
        <v>-8.8882548533378736E-2</v>
      </c>
      <c r="BZ137" s="18">
        <f t="shared" si="83"/>
        <v>-0.1162925911414866</v>
      </c>
      <c r="CA137" s="18">
        <f t="shared" si="84"/>
        <v>4.0726703729050406E-3</v>
      </c>
      <c r="CB137" s="18">
        <f t="shared" si="85"/>
        <v>-2.2355112745757855E-2</v>
      </c>
      <c r="CC137" s="18">
        <f t="shared" si="86"/>
        <v>-3.4813048222856691E-2</v>
      </c>
      <c r="CD137" s="18">
        <f t="shared" si="87"/>
        <v>-3.537784572449354E-2</v>
      </c>
      <c r="CE137" s="19">
        <v>132</v>
      </c>
      <c r="CF137" s="18">
        <f t="shared" si="88"/>
        <v>-9.0404471925429331E-3</v>
      </c>
      <c r="CG137" s="18">
        <f t="shared" si="88"/>
        <v>-9.0404471925429331E-3</v>
      </c>
      <c r="CH137" s="18">
        <f t="shared" si="88"/>
        <v>-9.0404471925429331E-3</v>
      </c>
      <c r="CI137" s="18">
        <f t="shared" si="88"/>
        <v>0</v>
      </c>
      <c r="CJ137" s="18">
        <f t="shared" si="88"/>
        <v>0</v>
      </c>
      <c r="CK137" s="24">
        <f t="shared" si="88"/>
        <v>-9.0404471925429331E-3</v>
      </c>
      <c r="CL137" s="24">
        <f t="shared" si="88"/>
        <v>0</v>
      </c>
    </row>
    <row r="138" spans="1:90" x14ac:dyDescent="0.2">
      <c r="A138" s="19">
        <v>133</v>
      </c>
      <c r="B138" s="16" cm="1">
        <f t="array" ref="B138">INDEX(asset_mu,1,B$3)+INDEX(asset_rets_norm,$A138,B$3)</f>
        <v>3.3225272622133982E-3</v>
      </c>
      <c r="C138" s="16" cm="1">
        <f t="array" ref="C138">INDEX(asset_mu,1,C$3)+INDEX(asset_rets_norm,$A138,C$3)</f>
        <v>1.7538401318973841E-3</v>
      </c>
      <c r="D138" s="16" cm="1">
        <f t="array" ref="D138">INDEX(asset_mu,1,D$3)+INDEX(asset_rets_norm,$A138,D$3)</f>
        <v>-5.0831700132300713E-4</v>
      </c>
      <c r="E138" s="16" cm="1">
        <f t="array" ref="E138">INDEX(asset_mu,1,E$3)+INDEX(asset_rets_norm,$A138,E$3)</f>
        <v>-2.1485231267986266E-4</v>
      </c>
      <c r="F138" s="16" cm="1">
        <f t="array" ref="F138">INDEX(asset_mu,1,F$3)+INDEX(asset_rets_norm,$A138,F$3)</f>
        <v>-3.483672761100216E-3</v>
      </c>
      <c r="G138" s="16" cm="1">
        <f t="array" ref="G138">INDEX(asset_mu,1,G$3)+INDEX(asset_rets_norm,$A138,G$3)</f>
        <v>1.3844778534158027E-3</v>
      </c>
      <c r="H138" s="16" cm="1">
        <f t="array" ref="H138">INDEX(asset_mu,1,H$3)+INDEX(asset_rets_norm,$A138,H$3)</f>
        <v>1.0715340831877595E-5</v>
      </c>
      <c r="I138" s="16" cm="1">
        <f t="array" ref="I138">INDEX(asset_mu,1,I$3)+INDEX(asset_rets_norm,$A138,I$3)</f>
        <v>8.9347231323060267E-4</v>
      </c>
      <c r="J138" s="16" cm="1">
        <f t="array" ref="J138">INDEX(asset_mu,1,J$3)+INDEX(asset_rets_norm,$A138,J$3)</f>
        <v>1.0355452512028183E-2</v>
      </c>
      <c r="K138" s="16" cm="1">
        <f t="array" ref="K138">INDEX(asset_mu,1,K$3)+INDEX(asset_rets_norm,$A138,K$3)</f>
        <v>2.8843844889336806E-2</v>
      </c>
      <c r="L138" s="16" cm="1">
        <f t="array" ref="L138">INDEX(asset_mu,1,L$3)+INDEX(asset_rets_norm,$A138,L$3)</f>
        <v>4.44406648566643E-2</v>
      </c>
      <c r="M138" s="16" cm="1">
        <f t="array" ref="M138">INDEX(asset_mu,1,M$3)+INDEX(asset_rets_norm,$A138,M$3)</f>
        <v>2.7351381680708099E-2</v>
      </c>
      <c r="N138" s="16" cm="1">
        <f t="array" ref="N138">INDEX(asset_mu,1,N$3)+INDEX(asset_rets_norm,$A138,N$3)</f>
        <v>4.6040010831841623E-2</v>
      </c>
      <c r="O138" s="16" cm="1">
        <f t="array" ref="O138">INDEX(asset_mu,1,O$3)+INDEX(asset_rets_norm,$A138,O$3)</f>
        <v>8.8329635314923099E-4</v>
      </c>
      <c r="P138" s="16" cm="1">
        <f t="array" ref="P138">INDEX(asset_mu,1,P$3)+INDEX(asset_rets_norm,$A138,P$3)</f>
        <v>1.8728743103936672E-3</v>
      </c>
      <c r="Q138" s="16" cm="1">
        <f t="array" ref="Q138">INDEX(asset_mu,1,Q$3)+INDEX(asset_rets_norm,$A138,Q$3)</f>
        <v>3.1685125130244797E-3</v>
      </c>
      <c r="R138" s="16" cm="1">
        <f t="array" ref="R138">INDEX(asset_mu,1,R$3)+INDEX(asset_rets_norm,$A138,R$3)</f>
        <v>7.4107067992233197E-2</v>
      </c>
      <c r="S138" s="16" cm="1">
        <f t="array" ref="S138">INDEX(asset_mu,1,S$3)+INDEX(asset_rets_norm,$A138,S$3)</f>
        <v>8.8959638879208991E-2</v>
      </c>
      <c r="T138" s="16" cm="1">
        <f t="array" ref="T138">INDEX(asset_mu,1,T$3)+INDEX(asset_rets_norm,$A138,T$3)</f>
        <v>3.0154504868731891E-2</v>
      </c>
      <c r="U138" s="16" cm="1">
        <f t="array" ref="U138">INDEX(asset_mu,1,U$3)+INDEX(asset_rets_norm,$A138,U$3)</f>
        <v>5.7334493237767195E-2</v>
      </c>
      <c r="V138" s="16" cm="1">
        <f t="array" ref="V138">INDEX(asset_mu,1,V$3)+INDEX(asset_rets_norm,$A138,V$3)</f>
        <v>4.5058537062383237E-3</v>
      </c>
      <c r="W138" s="16" cm="1">
        <f t="array" ref="W138">INDEX(asset_mu,1,W$3)+INDEX(asset_rets_norm,$A138,W$3)</f>
        <v>2.3327565274529876E-3</v>
      </c>
      <c r="X138" s="16" cm="1">
        <f t="array" ref="X138">INDEX(asset_mu,1,X$3)+INDEX(asset_rets_norm,$A138,X$3)</f>
        <v>4.0210435105639307E-3</v>
      </c>
      <c r="Y138" s="16" cm="1">
        <f t="array" ref="Y138">INDEX(asset_mu,1,Y$3)+INDEX(asset_rets_norm,$A138,Y$3)</f>
        <v>1.0083522194711998E-3</v>
      </c>
      <c r="Z138" s="19">
        <v>133</v>
      </c>
      <c r="AA138" s="16" cm="1">
        <f t="array" ref="AA138">INDEX(fx_mu,1,AA$3)+INDEX(fx_rets_norm,$A138,AA$3)</f>
        <v>0</v>
      </c>
      <c r="AB138" s="16" cm="1">
        <f t="array" ref="AB138">INDEX(fx_mu,1,AB$3)+INDEX(fx_rets_norm,$A138,AB$3)</f>
        <v>8.7982571124962695E-3</v>
      </c>
      <c r="AC138" s="16" cm="1">
        <f t="array" ref="AC138">INDEX(fx_mu,1,AC$3)+INDEX(fx_rets_norm,$A138,AC$3)</f>
        <v>2.7470605889514929E-2</v>
      </c>
      <c r="AD138" s="16" cm="1">
        <f t="array" ref="AD138">INDEX(fx_mu,1,AD$3)+INDEX(fx_rets_norm,$A138,AD$3)</f>
        <v>-2.3089982937726697E-2</v>
      </c>
      <c r="AE138" s="19">
        <v>133</v>
      </c>
      <c r="AF138" s="18" cm="1">
        <f t="array" ref="AF138">(1+B138)*(1+INDEX(fx_rets,$AE138,INDEX(fx_ix,1,AF$3)))-1</f>
        <v>3.3225272622134927E-3</v>
      </c>
      <c r="AG138" s="18" cm="1">
        <f t="array" ref="AG138">(1+C138)*(1+INDEX(fx_rets,$AE138,INDEX(fx_ix,1,AG$3)))-1</f>
        <v>1.7538401318972774E-3</v>
      </c>
      <c r="AH138" s="18" cm="1">
        <f t="array" ref="AH138">(1+D138)*(1+INDEX(fx_rets,$AE138,INDEX(fx_ix,1,AH$3)))-1</f>
        <v>-5.0831700132303315E-4</v>
      </c>
      <c r="AI138" s="18" cm="1">
        <f t="array" ref="AI138">(1+E138)*(1+INDEX(fx_rets,$AE138,INDEX(fx_ix,1,AI$3)))-1</f>
        <v>-2.1485231267981408E-4</v>
      </c>
      <c r="AJ138" s="18" cm="1">
        <f t="array" ref="AJ138">(1+F138)*(1+INDEX(fx_rets,$AE138,INDEX(fx_ix,1,AJ$3)))-1</f>
        <v>-3.4836727611001761E-3</v>
      </c>
      <c r="AK138" s="18" cm="1">
        <f t="array" ref="AK138">(1+G138)*(1+INDEX(fx_rets,$AE138,INDEX(fx_ix,1,AK$3)))-1</f>
        <v>1.0194915958033013E-2</v>
      </c>
      <c r="AL138" s="18" cm="1">
        <f t="array" ref="AL138">(1+H138)*(1+INDEX(fx_rets,$AE138,INDEX(fx_ix,1,AL$3)))-1</f>
        <v>8.809066729651871E-3</v>
      </c>
      <c r="AM138" s="18" cm="1">
        <f t="array" ref="AM138">(1+I138)*(1+INDEX(fx_rets,$AE138,INDEX(fx_ix,1,AM$3)))-1</f>
        <v>9.6995904248615705E-3</v>
      </c>
      <c r="AN138" s="18" cm="1">
        <f t="array" ref="AN138">(1+J138)*(1+INDEX(fx_rets,$AE138,INDEX(fx_ix,1,AN$3)))-1</f>
        <v>3.811052895630862E-2</v>
      </c>
      <c r="AO138" s="18" cm="1">
        <f t="array" ref="AO138">(1+K138)*(1+INDEX(fx_rets,$AE138,INDEX(fx_ix,1,AO$3)))-1</f>
        <v>5.7106808674145082E-2</v>
      </c>
      <c r="AP138" s="18" cm="1">
        <f t="array" ref="AP138">(1+L138)*(1+INDEX(fx_rets,$AE138,INDEX(fx_ix,1,AP$3)))-1</f>
        <v>7.3132082735924531E-2</v>
      </c>
      <c r="AQ138" s="18" cm="1">
        <f t="array" ref="AQ138">(1+M138)*(1+INDEX(fx_rets,$AE138,INDEX(fx_ix,1,AQ$3)))-1</f>
        <v>5.5573346596907269E-2</v>
      </c>
      <c r="AR138" s="18" cm="1">
        <f t="array" ref="AR138">(1+N138)*(1+INDEX(fx_rets,$AE138,INDEX(fx_ix,1,AR$3)))-1</f>
        <v>7.4775363714067122E-2</v>
      </c>
      <c r="AS138" s="18" cm="1">
        <f t="array" ref="AS138">(1+O138)*(1+INDEX(fx_rets,$AE138,INDEX(fx_ix,1,AS$3)))-1</f>
        <v>-2.2227081882300492E-2</v>
      </c>
      <c r="AT138" s="18" cm="1">
        <f t="array" ref="AT138">(1+P138)*(1+INDEX(fx_rets,$AE138,INDEX(fx_ix,1,AT$3)))-1</f>
        <v>-2.1260353263204412E-2</v>
      </c>
      <c r="AU138" s="18" cm="1">
        <f t="array" ref="AU138">(1+Q138)*(1+INDEX(fx_rets,$AE138,INDEX(fx_ix,1,AU$3)))-1</f>
        <v>-1.9994631324565915E-2</v>
      </c>
      <c r="AV138" s="18" cm="1">
        <f t="array" ref="AV138">(1+R138)*(1+INDEX(fx_rets,$AE138,INDEX(fx_ix,1,AV$3)))-1</f>
        <v>7.41070679922331E-2</v>
      </c>
      <c r="AW138" s="18" cm="1">
        <f t="array" ref="AW138">(1+S138)*(1+INDEX(fx_rets,$AE138,INDEX(fx_ix,1,AW$3)))-1</f>
        <v>9.8540585767199484E-2</v>
      </c>
      <c r="AX138" s="18" cm="1">
        <f t="array" ref="AX138">(1+T138)*(1+INDEX(fx_rets,$AE138,INDEX(fx_ix,1,AX$3)))-1</f>
        <v>5.8453473277289225E-2</v>
      </c>
      <c r="AY138" s="18" cm="1">
        <f t="array" ref="AY138">(1+U138)*(1+INDEX(fx_rets,$AE138,INDEX(fx_ix,1,AY$3)))-1</f>
        <v>3.2920657829437427E-2</v>
      </c>
      <c r="AZ138" s="18" cm="1">
        <f t="array" ref="AZ138">(1+V138)*(1+INDEX(fx_rets,$AE138,INDEX(fx_ix,1,AZ$3)))-1</f>
        <v>4.5058537062383497E-3</v>
      </c>
      <c r="BA138" s="18" cm="1">
        <f t="array" ref="BA138">(1+W138)*(1+INDEX(fx_rets,$AE138,INDEX(fx_ix,1,BA$3)))-1</f>
        <v>1.1151537831658453E-2</v>
      </c>
      <c r="BB138" s="18" cm="1">
        <f t="array" ref="BB138">(1+X138)*(1+INDEX(fx_rets,$AE138,INDEX(fx_ix,1,BB$3)))-1</f>
        <v>3.1602109901622155E-2</v>
      </c>
      <c r="BC138" s="18" cm="1">
        <f t="array" ref="BC138">(1+Y138)*(1+INDEX(fx_rets,$AE138,INDEX(fx_ix,1,BC$3)))-1</f>
        <v>-2.2104913553798178E-2</v>
      </c>
      <c r="BD138" s="19">
        <v>133</v>
      </c>
      <c r="BE138" s="16">
        <f t="shared" si="63"/>
        <v>0</v>
      </c>
      <c r="BF138" s="19">
        <v>133</v>
      </c>
      <c r="BG138" s="18">
        <f t="shared" si="64"/>
        <v>3.3225272622134927E-3</v>
      </c>
      <c r="BH138" s="18">
        <f t="shared" si="65"/>
        <v>1.7538401318972774E-3</v>
      </c>
      <c r="BI138" s="18">
        <f t="shared" si="66"/>
        <v>-5.0831700132303315E-4</v>
      </c>
      <c r="BJ138" s="18">
        <f t="shared" si="67"/>
        <v>-2.1485231267981408E-4</v>
      </c>
      <c r="BK138" s="18">
        <f t="shared" si="68"/>
        <v>-3.4836727611001761E-3</v>
      </c>
      <c r="BL138" s="18">
        <f t="shared" si="69"/>
        <v>1.0194915958033013E-2</v>
      </c>
      <c r="BM138" s="18">
        <f t="shared" si="70"/>
        <v>8.809066729651871E-3</v>
      </c>
      <c r="BN138" s="18">
        <f t="shared" si="71"/>
        <v>9.6995904248615705E-3</v>
      </c>
      <c r="BO138" s="18">
        <f t="shared" si="72"/>
        <v>3.811052895630862E-2</v>
      </c>
      <c r="BP138" s="18">
        <f t="shared" si="73"/>
        <v>5.7106808674145082E-2</v>
      </c>
      <c r="BQ138" s="18">
        <f t="shared" si="74"/>
        <v>7.3132082735924531E-2</v>
      </c>
      <c r="BR138" s="18">
        <f t="shared" si="75"/>
        <v>5.5573346596907269E-2</v>
      </c>
      <c r="BS138" s="18">
        <f t="shared" si="76"/>
        <v>7.4775363714067122E-2</v>
      </c>
      <c r="BT138" s="18">
        <f t="shared" si="77"/>
        <v>-2.2227081882300492E-2</v>
      </c>
      <c r="BU138" s="18">
        <f t="shared" si="78"/>
        <v>-2.1260353263204412E-2</v>
      </c>
      <c r="BV138" s="18">
        <f t="shared" si="79"/>
        <v>-1.9994631324565915E-2</v>
      </c>
      <c r="BW138" s="18">
        <f t="shared" si="80"/>
        <v>7.41070679922331E-2</v>
      </c>
      <c r="BX138" s="18">
        <f t="shared" si="81"/>
        <v>9.8540585767199484E-2</v>
      </c>
      <c r="BY138" s="18">
        <f t="shared" si="82"/>
        <v>5.8453473277289225E-2</v>
      </c>
      <c r="BZ138" s="18">
        <f t="shared" si="83"/>
        <v>3.2920657829437427E-2</v>
      </c>
      <c r="CA138" s="18">
        <f t="shared" si="84"/>
        <v>4.5058537062383497E-3</v>
      </c>
      <c r="CB138" s="18">
        <f t="shared" si="85"/>
        <v>1.1151537831658453E-2</v>
      </c>
      <c r="CC138" s="18">
        <f t="shared" si="86"/>
        <v>3.1602109901622155E-2</v>
      </c>
      <c r="CD138" s="18">
        <f t="shared" si="87"/>
        <v>-2.2104913553798178E-2</v>
      </c>
      <c r="CE138" s="19">
        <v>133</v>
      </c>
      <c r="CF138" s="18">
        <f t="shared" si="88"/>
        <v>1.7538401318972774E-3</v>
      </c>
      <c r="CG138" s="18">
        <f t="shared" si="88"/>
        <v>1.7538401318972774E-3</v>
      </c>
      <c r="CH138" s="18">
        <f t="shared" si="88"/>
        <v>1.7538401318972774E-3</v>
      </c>
      <c r="CI138" s="18">
        <f t="shared" si="88"/>
        <v>0</v>
      </c>
      <c r="CJ138" s="18">
        <f t="shared" si="88"/>
        <v>0</v>
      </c>
      <c r="CK138" s="24">
        <f t="shared" si="88"/>
        <v>1.7538401318972774E-3</v>
      </c>
      <c r="CL138" s="24">
        <f t="shared" si="88"/>
        <v>0</v>
      </c>
    </row>
    <row r="139" spans="1:90" x14ac:dyDescent="0.2">
      <c r="A139" s="19">
        <v>134</v>
      </c>
      <c r="B139" s="16" cm="1">
        <f t="array" ref="B139">INDEX(asset_mu,1,B$3)+INDEX(asset_rets_norm,$A139,B$3)</f>
        <v>5.0929855727534111E-3</v>
      </c>
      <c r="C139" s="16" cm="1">
        <f t="array" ref="C139">INDEX(asset_mu,1,C$3)+INDEX(asset_rets_norm,$A139,C$3)</f>
        <v>9.0288441330692547E-3</v>
      </c>
      <c r="D139" s="16" cm="1">
        <f t="array" ref="D139">INDEX(asset_mu,1,D$3)+INDEX(asset_rets_norm,$A139,D$3)</f>
        <v>2.1193373313407454E-2</v>
      </c>
      <c r="E139" s="16" cm="1">
        <f t="array" ref="E139">INDEX(asset_mu,1,E$3)+INDEX(asset_rets_norm,$A139,E$3)</f>
        <v>1.5237038175099089E-2</v>
      </c>
      <c r="F139" s="16" cm="1">
        <f t="array" ref="F139">INDEX(asset_mu,1,F$3)+INDEX(asset_rets_norm,$A139,F$3)</f>
        <v>3.111606669336316E-2</v>
      </c>
      <c r="G139" s="16" cm="1">
        <f t="array" ref="G139">INDEX(asset_mu,1,G$3)+INDEX(asset_rets_norm,$A139,G$3)</f>
        <v>3.0704813538871252E-3</v>
      </c>
      <c r="H139" s="16" cm="1">
        <f t="array" ref="H139">INDEX(asset_mu,1,H$3)+INDEX(asset_rets_norm,$A139,H$3)</f>
        <v>2.4697381431026048E-3</v>
      </c>
      <c r="I139" s="16" cm="1">
        <f t="array" ref="I139">INDEX(asset_mu,1,I$3)+INDEX(asset_rets_norm,$A139,I$3)</f>
        <v>5.5642755666257971E-3</v>
      </c>
      <c r="J139" s="16" cm="1">
        <f t="array" ref="J139">INDEX(asset_mu,1,J$3)+INDEX(asset_rets_norm,$A139,J$3)</f>
        <v>3.5856939028240374E-3</v>
      </c>
      <c r="K139" s="16" cm="1">
        <f t="array" ref="K139">INDEX(asset_mu,1,K$3)+INDEX(asset_rets_norm,$A139,K$3)</f>
        <v>8.3710541580973852E-3</v>
      </c>
      <c r="L139" s="16" cm="1">
        <f t="array" ref="L139">INDEX(asset_mu,1,L$3)+INDEX(asset_rets_norm,$A139,L$3)</f>
        <v>2.09832955468051E-2</v>
      </c>
      <c r="M139" s="16" cm="1">
        <f t="array" ref="M139">INDEX(asset_mu,1,M$3)+INDEX(asset_rets_norm,$A139,M$3)</f>
        <v>1.3629767592191522E-2</v>
      </c>
      <c r="N139" s="16" cm="1">
        <f t="array" ref="N139">INDEX(asset_mu,1,N$3)+INDEX(asset_rets_norm,$A139,N$3)</f>
        <v>2.8244225457808695E-2</v>
      </c>
      <c r="O139" s="16" cm="1">
        <f t="array" ref="O139">INDEX(asset_mu,1,O$3)+INDEX(asset_rets_norm,$A139,O$3)</f>
        <v>9.5143392673104781E-4</v>
      </c>
      <c r="P139" s="16" cm="1">
        <f t="array" ref="P139">INDEX(asset_mu,1,P$3)+INDEX(asset_rets_norm,$A139,P$3)</f>
        <v>1.670692563551278E-3</v>
      </c>
      <c r="Q139" s="16" cm="1">
        <f t="array" ref="Q139">INDEX(asset_mu,1,Q$3)+INDEX(asset_rets_norm,$A139,Q$3)</f>
        <v>1.6963339575028602E-3</v>
      </c>
      <c r="R139" s="16" cm="1">
        <f t="array" ref="R139">INDEX(asset_mu,1,R$3)+INDEX(asset_rets_norm,$A139,R$3)</f>
        <v>4.8720890266247804E-2</v>
      </c>
      <c r="S139" s="16" cm="1">
        <f t="array" ref="S139">INDEX(asset_mu,1,S$3)+INDEX(asset_rets_norm,$A139,S$3)</f>
        <v>9.4719373805302376E-2</v>
      </c>
      <c r="T139" s="16" cm="1">
        <f t="array" ref="T139">INDEX(asset_mu,1,T$3)+INDEX(asset_rets_norm,$A139,T$3)</f>
        <v>6.848767725461008E-2</v>
      </c>
      <c r="U139" s="16" cm="1">
        <f t="array" ref="U139">INDEX(asset_mu,1,U$3)+INDEX(asset_rets_norm,$A139,U$3)</f>
        <v>7.5395197606583763E-3</v>
      </c>
      <c r="V139" s="16" cm="1">
        <f t="array" ref="V139">INDEX(asset_mu,1,V$3)+INDEX(asset_rets_norm,$A139,V$3)</f>
        <v>5.1046370395716571E-3</v>
      </c>
      <c r="W139" s="16" cm="1">
        <f t="array" ref="W139">INDEX(asset_mu,1,W$3)+INDEX(asset_rets_norm,$A139,W$3)</f>
        <v>2.8794231941196543E-3</v>
      </c>
      <c r="X139" s="16" cm="1">
        <f t="array" ref="X139">INDEX(asset_mu,1,X$3)+INDEX(asset_rets_norm,$A139,X$3)</f>
        <v>4.4796268438972641E-3</v>
      </c>
      <c r="Y139" s="16" cm="1">
        <f t="array" ref="Y139">INDEX(asset_mu,1,Y$3)+INDEX(asset_rets_norm,$A139,Y$3)</f>
        <v>1.0804355528045331E-3</v>
      </c>
      <c r="Z139" s="19">
        <v>134</v>
      </c>
      <c r="AA139" s="16" cm="1">
        <f t="array" ref="AA139">INDEX(fx_mu,1,AA$3)+INDEX(fx_rets_norm,$A139,AA$3)</f>
        <v>0</v>
      </c>
      <c r="AB139" s="16" cm="1">
        <f t="array" ref="AB139">INDEX(fx_mu,1,AB$3)+INDEX(fx_rets_norm,$A139,AB$3)</f>
        <v>5.3874801376622823E-2</v>
      </c>
      <c r="AC139" s="16" cm="1">
        <f t="array" ref="AC139">INDEX(fx_mu,1,AC$3)+INDEX(fx_rets_norm,$A139,AC$3)</f>
        <v>5.2001289899607658E-2</v>
      </c>
      <c r="AD139" s="16" cm="1">
        <f t="array" ref="AD139">INDEX(fx_mu,1,AD$3)+INDEX(fx_rets_norm,$A139,AD$3)</f>
        <v>8.0668631189882642E-2</v>
      </c>
      <c r="AE139" s="19">
        <v>134</v>
      </c>
      <c r="AF139" s="18" cm="1">
        <f t="array" ref="AF139">(1+B139)*(1+INDEX(fx_rets,$AE139,INDEX(fx_ix,1,AF$3)))-1</f>
        <v>5.0929855727535056E-3</v>
      </c>
      <c r="AG139" s="18" cm="1">
        <f t="array" ref="AG139">(1+C139)*(1+INDEX(fx_rets,$AE139,INDEX(fx_ix,1,AG$3)))-1</f>
        <v>9.0288441330692581E-3</v>
      </c>
      <c r="AH139" s="18" cm="1">
        <f t="array" ref="AH139">(1+D139)*(1+INDEX(fx_rets,$AE139,INDEX(fx_ix,1,AH$3)))-1</f>
        <v>2.1193373313407537E-2</v>
      </c>
      <c r="AI139" s="18" cm="1">
        <f t="array" ref="AI139">(1+E139)*(1+INDEX(fx_rets,$AE139,INDEX(fx_ix,1,AI$3)))-1</f>
        <v>1.5237038175099027E-2</v>
      </c>
      <c r="AJ139" s="18" cm="1">
        <f t="array" ref="AJ139">(1+F139)*(1+INDEX(fx_rets,$AE139,INDEX(fx_ix,1,AJ$3)))-1</f>
        <v>3.1116066693363198E-2</v>
      </c>
      <c r="AK139" s="18" cm="1">
        <f t="array" ref="AK139">(1+G139)*(1+INDEX(fx_rets,$AE139,INDEX(fx_ix,1,AK$3)))-1</f>
        <v>5.7110704303581228E-2</v>
      </c>
      <c r="AL139" s="18" cm="1">
        <f t="array" ref="AL139">(1+H139)*(1+INDEX(fx_rets,$AE139,INDEX(fx_ix,1,AL$3)))-1</f>
        <v>5.6477596171637501E-2</v>
      </c>
      <c r="AM139" s="18" cm="1">
        <f t="array" ref="AM139">(1+I139)*(1+INDEX(fx_rets,$AE139,INDEX(fx_ix,1,AM$3)))-1</f>
        <v>5.973885118420541E-2</v>
      </c>
      <c r="AN139" s="18" cm="1">
        <f t="array" ref="AN139">(1+J139)*(1+INDEX(fx_rets,$AE139,INDEX(fx_ix,1,AN$3)))-1</f>
        <v>5.5773444510563763E-2</v>
      </c>
      <c r="AO139" s="18" cm="1">
        <f t="array" ref="AO139">(1+K139)*(1+INDEX(fx_rets,$AE139,INDEX(fx_ix,1,AO$3)))-1</f>
        <v>6.0807649671745567E-2</v>
      </c>
      <c r="AP139" s="18" cm="1">
        <f t="array" ref="AP139">(1+L139)*(1+INDEX(fx_rets,$AE139,INDEX(fx_ix,1,AP$3)))-1</f>
        <v>7.4075743881191203E-2</v>
      </c>
      <c r="AQ139" s="18" cm="1">
        <f t="array" ref="AQ139">(1+M139)*(1+INDEX(fx_rets,$AE139,INDEX(fx_ix,1,AQ$3)))-1</f>
        <v>6.6339822987624864E-2</v>
      </c>
      <c r="AR139" s="18" cm="1">
        <f t="array" ref="AR139">(1+N139)*(1+INDEX(fx_rets,$AE139,INDEX(fx_ix,1,AR$3)))-1</f>
        <v>8.1714251513437919E-2</v>
      </c>
      <c r="AS139" s="18" cm="1">
        <f t="array" ref="AS139">(1+O139)*(1+INDEX(fx_rets,$AE139,INDEX(fx_ix,1,AS$3)))-1</f>
        <v>8.1696815989150684E-2</v>
      </c>
      <c r="AT139" s="18" cm="1">
        <f t="array" ref="AT139">(1+P139)*(1+INDEX(fx_rets,$AE139,INDEX(fx_ix,1,AT$3)))-1</f>
        <v>8.2474096235674477E-2</v>
      </c>
      <c r="AU139" s="18" cm="1">
        <f t="array" ref="AU139">(1+Q139)*(1+INDEX(fx_rets,$AE139,INDEX(fx_ix,1,AU$3)))-1</f>
        <v>8.2501806085778062E-2</v>
      </c>
      <c r="AV139" s="18" cm="1">
        <f t="array" ref="AV139">(1+R139)*(1+INDEX(fx_rets,$AE139,INDEX(fx_ix,1,AV$3)))-1</f>
        <v>4.8720890266247707E-2</v>
      </c>
      <c r="AW139" s="18" cm="1">
        <f t="array" ref="AW139">(1+S139)*(1+INDEX(fx_rets,$AE139,INDEX(fx_ix,1,AW$3)))-1</f>
        <v>0.1536971626322039</v>
      </c>
      <c r="AX139" s="18" cm="1">
        <f t="array" ref="AX139">(1+T139)*(1+INDEX(fx_rets,$AE139,INDEX(fx_ix,1,AX$3)))-1</f>
        <v>0.12405041471368539</v>
      </c>
      <c r="AY139" s="18" cm="1">
        <f t="array" ref="AY139">(1+U139)*(1+INDEX(fx_rets,$AE139,INDEX(fx_ix,1,AY$3)))-1</f>
        <v>8.8816353689462391E-2</v>
      </c>
      <c r="AZ139" s="18" cm="1">
        <f t="array" ref="AZ139">(1+V139)*(1+INDEX(fx_rets,$AE139,INDEX(fx_ix,1,AZ$3)))-1</f>
        <v>5.1046370395717577E-3</v>
      </c>
      <c r="BA139" s="18" cm="1">
        <f t="array" ref="BA139">(1+W139)*(1+INDEX(fx_rets,$AE139,INDEX(fx_ix,1,BA$3)))-1</f>
        <v>5.6909352923404821E-2</v>
      </c>
      <c r="BB139" s="18" cm="1">
        <f t="array" ref="BB139">(1+X139)*(1+INDEX(fx_rets,$AE139,INDEX(fx_ix,1,BB$3)))-1</f>
        <v>5.6713863117656471E-2</v>
      </c>
      <c r="BC139" s="18" cm="1">
        <f t="array" ref="BC139">(1+Y139)*(1+INDEX(fx_rets,$AE139,INDEX(fx_ix,1,BC$3)))-1</f>
        <v>8.1836223999820712E-2</v>
      </c>
      <c r="BD139" s="19">
        <v>134</v>
      </c>
      <c r="BE139" s="16">
        <f t="shared" si="63"/>
        <v>0</v>
      </c>
      <c r="BF139" s="19">
        <v>134</v>
      </c>
      <c r="BG139" s="18">
        <f t="shared" si="64"/>
        <v>5.0929855727535056E-3</v>
      </c>
      <c r="BH139" s="18">
        <f t="shared" si="65"/>
        <v>9.0288441330692581E-3</v>
      </c>
      <c r="BI139" s="18">
        <f t="shared" si="66"/>
        <v>2.1193373313407537E-2</v>
      </c>
      <c r="BJ139" s="18">
        <f t="shared" si="67"/>
        <v>1.5237038175099027E-2</v>
      </c>
      <c r="BK139" s="18">
        <f t="shared" si="68"/>
        <v>3.1116066693363198E-2</v>
      </c>
      <c r="BL139" s="18">
        <f t="shared" si="69"/>
        <v>5.7110704303581228E-2</v>
      </c>
      <c r="BM139" s="18">
        <f t="shared" si="70"/>
        <v>5.6477596171637501E-2</v>
      </c>
      <c r="BN139" s="18">
        <f t="shared" si="71"/>
        <v>5.973885118420541E-2</v>
      </c>
      <c r="BO139" s="18">
        <f t="shared" si="72"/>
        <v>5.5773444510563763E-2</v>
      </c>
      <c r="BP139" s="18">
        <f t="shared" si="73"/>
        <v>6.0807649671745567E-2</v>
      </c>
      <c r="BQ139" s="18">
        <f t="shared" si="74"/>
        <v>7.4075743881191203E-2</v>
      </c>
      <c r="BR139" s="18">
        <f t="shared" si="75"/>
        <v>6.6339822987624864E-2</v>
      </c>
      <c r="BS139" s="18">
        <f t="shared" si="76"/>
        <v>8.1714251513437919E-2</v>
      </c>
      <c r="BT139" s="18">
        <f t="shared" si="77"/>
        <v>8.1696815989150684E-2</v>
      </c>
      <c r="BU139" s="18">
        <f t="shared" si="78"/>
        <v>8.2474096235674477E-2</v>
      </c>
      <c r="BV139" s="18">
        <f t="shared" si="79"/>
        <v>8.2501806085778062E-2</v>
      </c>
      <c r="BW139" s="18">
        <f t="shared" si="80"/>
        <v>4.8720890266247707E-2</v>
      </c>
      <c r="BX139" s="18">
        <f t="shared" si="81"/>
        <v>0.1536971626322039</v>
      </c>
      <c r="BY139" s="18">
        <f t="shared" si="82"/>
        <v>0.12405041471368539</v>
      </c>
      <c r="BZ139" s="18">
        <f t="shared" si="83"/>
        <v>8.8816353689462391E-2</v>
      </c>
      <c r="CA139" s="18">
        <f t="shared" si="84"/>
        <v>5.1046370395717577E-3</v>
      </c>
      <c r="CB139" s="18">
        <f t="shared" si="85"/>
        <v>5.6909352923404821E-2</v>
      </c>
      <c r="CC139" s="18">
        <f t="shared" si="86"/>
        <v>5.6713863117656471E-2</v>
      </c>
      <c r="CD139" s="18">
        <f t="shared" si="87"/>
        <v>8.1836223999820712E-2</v>
      </c>
      <c r="CE139" s="19">
        <v>134</v>
      </c>
      <c r="CF139" s="18">
        <f t="shared" si="88"/>
        <v>9.0288441330692581E-3</v>
      </c>
      <c r="CG139" s="18">
        <f t="shared" si="88"/>
        <v>9.0288441330692581E-3</v>
      </c>
      <c r="CH139" s="18">
        <f t="shared" si="88"/>
        <v>9.0288441330692581E-3</v>
      </c>
      <c r="CI139" s="18">
        <f t="shared" si="88"/>
        <v>0</v>
      </c>
      <c r="CJ139" s="18">
        <f t="shared" si="88"/>
        <v>0</v>
      </c>
      <c r="CK139" s="24">
        <f t="shared" si="88"/>
        <v>9.0288441330692581E-3</v>
      </c>
      <c r="CL139" s="24">
        <f t="shared" si="88"/>
        <v>0</v>
      </c>
    </row>
    <row r="140" spans="1:90" x14ac:dyDescent="0.2">
      <c r="A140" s="19">
        <v>135</v>
      </c>
      <c r="B140" s="16" cm="1">
        <f t="array" ref="B140">INDEX(asset_mu,1,B$3)+INDEX(asset_rets_norm,$A140,B$3)</f>
        <v>6.0488634562300301E-3</v>
      </c>
      <c r="C140" s="16" cm="1">
        <f t="array" ref="C140">INDEX(asset_mu,1,C$3)+INDEX(asset_rets_norm,$A140,C$3)</f>
        <v>4.7869023398663347E-3</v>
      </c>
      <c r="D140" s="16" cm="1">
        <f t="array" ref="D140">INDEX(asset_mu,1,D$3)+INDEX(asset_rets_norm,$A140,D$3)</f>
        <v>1.4102393239920062E-3</v>
      </c>
      <c r="E140" s="16" cm="1">
        <f t="array" ref="E140">INDEX(asset_mu,1,E$3)+INDEX(asset_rets_norm,$A140,E$3)</f>
        <v>5.0959220088356363E-3</v>
      </c>
      <c r="F140" s="16" cm="1">
        <f t="array" ref="F140">INDEX(asset_mu,1,F$3)+INDEX(asset_rets_norm,$A140,F$3)</f>
        <v>3.0541727403099067E-3</v>
      </c>
      <c r="G140" s="16" cm="1">
        <f t="array" ref="G140">INDEX(asset_mu,1,G$3)+INDEX(asset_rets_norm,$A140,G$3)</f>
        <v>2.405689363997013E-3</v>
      </c>
      <c r="H140" s="16" cm="1">
        <f t="array" ref="H140">INDEX(asset_mu,1,H$3)+INDEX(asset_rets_norm,$A140,H$3)</f>
        <v>-3.6557290924317054E-3</v>
      </c>
      <c r="I140" s="16" cm="1">
        <f t="array" ref="I140">INDEX(asset_mu,1,I$3)+INDEX(asset_rets_norm,$A140,I$3)</f>
        <v>-1.6037009487836883E-2</v>
      </c>
      <c r="J140" s="16" cm="1">
        <f t="array" ref="J140">INDEX(asset_mu,1,J$3)+INDEX(asset_rets_norm,$A140,J$3)</f>
        <v>5.3193653814389546E-3</v>
      </c>
      <c r="K140" s="16" cm="1">
        <f t="array" ref="K140">INDEX(asset_mu,1,K$3)+INDEX(asset_rets_norm,$A140,K$3)</f>
        <v>1.5799407482696417E-3</v>
      </c>
      <c r="L140" s="16" cm="1">
        <f t="array" ref="L140">INDEX(asset_mu,1,L$3)+INDEX(asset_rets_norm,$A140,L$3)</f>
        <v>-4.0451187828613022E-3</v>
      </c>
      <c r="M140" s="16" cm="1">
        <f t="array" ref="M140">INDEX(asset_mu,1,M$3)+INDEX(asset_rets_norm,$A140,M$3)</f>
        <v>5.131868921492355E-3</v>
      </c>
      <c r="N140" s="16" cm="1">
        <f t="array" ref="N140">INDEX(asset_mu,1,N$3)+INDEX(asset_rets_norm,$A140,N$3)</f>
        <v>3.1777980231149135E-3</v>
      </c>
      <c r="O140" s="16" cm="1">
        <f t="array" ref="O140">INDEX(asset_mu,1,O$3)+INDEX(asset_rets_norm,$A140,O$3)</f>
        <v>7.3705257781466632E-4</v>
      </c>
      <c r="P140" s="16" cm="1">
        <f t="array" ref="P140">INDEX(asset_mu,1,P$3)+INDEX(asset_rets_norm,$A140,P$3)</f>
        <v>8.7719846846649892E-4</v>
      </c>
      <c r="Q140" s="16" cm="1">
        <f t="array" ref="Q140">INDEX(asset_mu,1,Q$3)+INDEX(asset_rets_norm,$A140,Q$3)</f>
        <v>-5.9839516132236242E-4</v>
      </c>
      <c r="R140" s="16" cm="1">
        <f t="array" ref="R140">INDEX(asset_mu,1,R$3)+INDEX(asset_rets_norm,$A140,R$3)</f>
        <v>-6.4544328556814148E-2</v>
      </c>
      <c r="S140" s="16" cm="1">
        <f t="array" ref="S140">INDEX(asset_mu,1,S$3)+INDEX(asset_rets_norm,$A140,S$3)</f>
        <v>-4.4407554285630813E-2</v>
      </c>
      <c r="T140" s="16" cm="1">
        <f t="array" ref="T140">INDEX(asset_mu,1,T$3)+INDEX(asset_rets_norm,$A140,T$3)</f>
        <v>-1.4980115250897319E-2</v>
      </c>
      <c r="U140" s="16" cm="1">
        <f t="array" ref="U140">INDEX(asset_mu,1,U$3)+INDEX(asset_rets_norm,$A140,U$3)</f>
        <v>-7.3310610925961681E-2</v>
      </c>
      <c r="V140" s="16" cm="1">
        <f t="array" ref="V140">INDEX(asset_mu,1,V$3)+INDEX(asset_rets_norm,$A140,V$3)</f>
        <v>5.41199537290499E-3</v>
      </c>
      <c r="W140" s="16" cm="1">
        <f t="array" ref="W140">INDEX(asset_mu,1,W$3)+INDEX(asset_rets_norm,$A140,W$3)</f>
        <v>2.663839860786321E-3</v>
      </c>
      <c r="X140" s="16" cm="1">
        <f t="array" ref="X140">INDEX(asset_mu,1,X$3)+INDEX(asset_rets_norm,$A140,X$3)</f>
        <v>4.5070435105639311E-3</v>
      </c>
      <c r="Y140" s="16" cm="1">
        <f t="array" ref="Y140">INDEX(asset_mu,1,Y$3)+INDEX(asset_rets_norm,$A140,Y$3)</f>
        <v>6.740188861378664E-4</v>
      </c>
      <c r="Z140" s="19">
        <v>135</v>
      </c>
      <c r="AA140" s="16" cm="1">
        <f t="array" ref="AA140">INDEX(fx_mu,1,AA$3)+INDEX(fx_rets_norm,$A140,AA$3)</f>
        <v>0</v>
      </c>
      <c r="AB140" s="16" cm="1">
        <f t="array" ref="AB140">INDEX(fx_mu,1,AB$3)+INDEX(fx_rets_norm,$A140,AB$3)</f>
        <v>2.9386208652584903E-2</v>
      </c>
      <c r="AC140" s="16" cm="1">
        <f t="array" ref="AC140">INDEX(fx_mu,1,AC$3)+INDEX(fx_rets_norm,$A140,AC$3)</f>
        <v>2.6867981898924119E-3</v>
      </c>
      <c r="AD140" s="16" cm="1">
        <f t="array" ref="AD140">INDEX(fx_mu,1,AD$3)+INDEX(fx_rets_norm,$A140,AD$3)</f>
        <v>5.6611152542267992E-2</v>
      </c>
      <c r="AE140" s="19">
        <v>135</v>
      </c>
      <c r="AF140" s="18" cm="1">
        <f t="array" ref="AF140">(1+B140)*(1+INDEX(fx_rets,$AE140,INDEX(fx_ix,1,AF$3)))-1</f>
        <v>6.0488634562301247E-3</v>
      </c>
      <c r="AG140" s="18" cm="1">
        <f t="array" ref="AG140">(1+C140)*(1+INDEX(fx_rets,$AE140,INDEX(fx_ix,1,AG$3)))-1</f>
        <v>4.7869023398663391E-3</v>
      </c>
      <c r="AH140" s="18" cm="1">
        <f t="array" ref="AH140">(1+D140)*(1+INDEX(fx_rets,$AE140,INDEX(fx_ix,1,AH$3)))-1</f>
        <v>1.4102393239920907E-3</v>
      </c>
      <c r="AI140" s="18" cm="1">
        <f t="array" ref="AI140">(1+E140)*(1+INDEX(fx_rets,$AE140,INDEX(fx_ix,1,AI$3)))-1</f>
        <v>5.0959220088355739E-3</v>
      </c>
      <c r="AJ140" s="18" cm="1">
        <f t="array" ref="AJ140">(1+F140)*(1+INDEX(fx_rets,$AE140,INDEX(fx_ix,1,AJ$3)))-1</f>
        <v>3.0541727403099461E-3</v>
      </c>
      <c r="AK140" s="18" cm="1">
        <f t="array" ref="AK140">(1+G140)*(1+INDEX(fx_rets,$AE140,INDEX(fx_ix,1,AK$3)))-1</f>
        <v>3.1862592106185694E-2</v>
      </c>
      <c r="AL140" s="18" cm="1">
        <f t="array" ref="AL140">(1+H140)*(1+INDEX(fx_rets,$AE140,INDEX(fx_ix,1,AL$3)))-1</f>
        <v>2.562305154226574E-2</v>
      </c>
      <c r="AM140" s="18" cm="1">
        <f t="array" ref="AM140">(1+I140)*(1+INDEX(fx_rets,$AE140,INDEX(fx_ix,1,AM$3)))-1</f>
        <v>1.2877932257775004E-2</v>
      </c>
      <c r="AN140" s="18" cm="1">
        <f t="array" ref="AN140">(1+J140)*(1+INDEX(fx_rets,$AE140,INDEX(fx_ix,1,AN$3)))-1</f>
        <v>8.0204556326095577E-3</v>
      </c>
      <c r="AO140" s="18" cm="1">
        <f t="array" ref="AO140">(1+K140)*(1+INDEX(fx_rets,$AE140,INDEX(fx_ix,1,AO$3)))-1</f>
        <v>4.2709839201047206E-3</v>
      </c>
      <c r="AP140" s="18" cm="1">
        <f t="array" ref="AP140">(1+L140)*(1+INDEX(fx_rets,$AE140,INDEX(fx_ix,1,AP$3)))-1</f>
        <v>-1.3691890107926374E-3</v>
      </c>
      <c r="AQ140" s="18" cm="1">
        <f t="array" ref="AQ140">(1+M140)*(1+INDEX(fx_rets,$AE140,INDEX(fx_ix,1,AQ$3)))-1</f>
        <v>7.8324554075137609E-3</v>
      </c>
      <c r="AR140" s="18" cm="1">
        <f t="array" ref="AR140">(1+N140)*(1+INDEX(fx_rets,$AE140,INDEX(fx_ix,1,AR$3)))-1</f>
        <v>5.8731343149835968E-3</v>
      </c>
      <c r="AS140" s="18" cm="1">
        <f t="array" ref="AS140">(1+O140)*(1+INDEX(fx_rets,$AE140,INDEX(fx_ix,1,AS$3)))-1</f>
        <v>5.7389930515997056E-2</v>
      </c>
      <c r="AT140" s="18" cm="1">
        <f t="array" ref="AT140">(1+P140)*(1+INDEX(fx_rets,$AE140,INDEX(fx_ix,1,AT$3)))-1</f>
        <v>5.7538010227042635E-2</v>
      </c>
      <c r="AU140" s="18" cm="1">
        <f t="array" ref="AU140">(1+Q140)*(1+INDEX(fx_rets,$AE140,INDEX(fx_ix,1,AU$3)))-1</f>
        <v>5.5978881541187464E-2</v>
      </c>
      <c r="AV140" s="18" cm="1">
        <f t="array" ref="AV140">(1+R140)*(1+INDEX(fx_rets,$AE140,INDEX(fx_ix,1,AV$3)))-1</f>
        <v>-6.4544328556814135E-2</v>
      </c>
      <c r="AW140" s="18" cm="1">
        <f t="array" ref="AW140">(1+S140)*(1+INDEX(fx_rets,$AE140,INDEX(fx_ix,1,AW$3)))-1</f>
        <v>-1.6326315289034499E-2</v>
      </c>
      <c r="AX140" s="18" cm="1">
        <f t="array" ref="AX140">(1+T140)*(1+INDEX(fx_rets,$AE140,INDEX(fx_ix,1,AX$3)))-1</f>
        <v>-1.2333565607545394E-2</v>
      </c>
      <c r="AY140" s="18" cm="1">
        <f t="array" ref="AY140">(1+U140)*(1+INDEX(fx_rets,$AE140,INDEX(fx_ix,1,AY$3)))-1</f>
        <v>-2.0849656561790275E-2</v>
      </c>
      <c r="AZ140" s="18" cm="1">
        <f t="array" ref="AZ140">(1+V140)*(1+INDEX(fx_rets,$AE140,INDEX(fx_ix,1,AZ$3)))-1</f>
        <v>5.411995372905043E-3</v>
      </c>
      <c r="BA140" s="18" cm="1">
        <f t="array" ref="BA140">(1+W140)*(1+INDEX(fx_rets,$AE140,INDEX(fx_ix,1,BA$3)))-1</f>
        <v>3.212832866733728E-2</v>
      </c>
      <c r="BB140" s="18" cm="1">
        <f t="array" ref="BB140">(1+X140)*(1+INDEX(fx_rets,$AE140,INDEX(fx_ix,1,BB$3)))-1</f>
        <v>7.20595121680212E-3</v>
      </c>
      <c r="BC140" s="18" cm="1">
        <f t="array" ref="BC140">(1+Y140)*(1+INDEX(fx_rets,$AE140,INDEX(fx_ix,1,BC$3)))-1</f>
        <v>5.7323328414385255E-2</v>
      </c>
      <c r="BD140" s="19">
        <v>135</v>
      </c>
      <c r="BE140" s="16">
        <f t="shared" si="63"/>
        <v>0</v>
      </c>
      <c r="BF140" s="19">
        <v>135</v>
      </c>
      <c r="BG140" s="18">
        <f t="shared" si="64"/>
        <v>6.0488634562301247E-3</v>
      </c>
      <c r="BH140" s="18">
        <f t="shared" si="65"/>
        <v>4.7869023398663391E-3</v>
      </c>
      <c r="BI140" s="18">
        <f t="shared" si="66"/>
        <v>1.4102393239920907E-3</v>
      </c>
      <c r="BJ140" s="18">
        <f t="shared" si="67"/>
        <v>5.0959220088355739E-3</v>
      </c>
      <c r="BK140" s="18">
        <f t="shared" si="68"/>
        <v>3.0541727403099461E-3</v>
      </c>
      <c r="BL140" s="18">
        <f t="shared" si="69"/>
        <v>3.1862592106185694E-2</v>
      </c>
      <c r="BM140" s="18">
        <f t="shared" si="70"/>
        <v>2.562305154226574E-2</v>
      </c>
      <c r="BN140" s="18">
        <f t="shared" si="71"/>
        <v>1.2877932257775004E-2</v>
      </c>
      <c r="BO140" s="18">
        <f t="shared" si="72"/>
        <v>8.0204556326095577E-3</v>
      </c>
      <c r="BP140" s="18">
        <f t="shared" si="73"/>
        <v>4.2709839201047206E-3</v>
      </c>
      <c r="BQ140" s="18">
        <f t="shared" si="74"/>
        <v>-1.3691890107926374E-3</v>
      </c>
      <c r="BR140" s="18">
        <f t="shared" si="75"/>
        <v>7.8324554075137609E-3</v>
      </c>
      <c r="BS140" s="18">
        <f t="shared" si="76"/>
        <v>5.8731343149835968E-3</v>
      </c>
      <c r="BT140" s="18">
        <f t="shared" si="77"/>
        <v>5.7389930515997056E-2</v>
      </c>
      <c r="BU140" s="18">
        <f t="shared" si="78"/>
        <v>5.7538010227042635E-2</v>
      </c>
      <c r="BV140" s="18">
        <f t="shared" si="79"/>
        <v>5.5978881541187464E-2</v>
      </c>
      <c r="BW140" s="18">
        <f t="shared" si="80"/>
        <v>-6.4544328556814135E-2</v>
      </c>
      <c r="BX140" s="18">
        <f t="shared" si="81"/>
        <v>-1.6326315289034499E-2</v>
      </c>
      <c r="BY140" s="18">
        <f t="shared" si="82"/>
        <v>-1.2333565607545394E-2</v>
      </c>
      <c r="BZ140" s="18">
        <f t="shared" si="83"/>
        <v>-2.0849656561790275E-2</v>
      </c>
      <c r="CA140" s="18">
        <f t="shared" si="84"/>
        <v>5.411995372905043E-3</v>
      </c>
      <c r="CB140" s="18">
        <f t="shared" si="85"/>
        <v>3.212832866733728E-2</v>
      </c>
      <c r="CC140" s="18">
        <f t="shared" si="86"/>
        <v>7.20595121680212E-3</v>
      </c>
      <c r="CD140" s="18">
        <f t="shared" si="87"/>
        <v>5.7323328414385255E-2</v>
      </c>
      <c r="CE140" s="19">
        <v>135</v>
      </c>
      <c r="CF140" s="18">
        <f t="shared" si="88"/>
        <v>4.7869023398663391E-3</v>
      </c>
      <c r="CG140" s="18">
        <f t="shared" si="88"/>
        <v>4.7869023398663391E-3</v>
      </c>
      <c r="CH140" s="18">
        <f t="shared" si="88"/>
        <v>4.7869023398663391E-3</v>
      </c>
      <c r="CI140" s="18">
        <f t="shared" si="88"/>
        <v>0</v>
      </c>
      <c r="CJ140" s="18">
        <f t="shared" si="88"/>
        <v>0</v>
      </c>
      <c r="CK140" s="24">
        <f t="shared" si="88"/>
        <v>4.7869023398663391E-3</v>
      </c>
      <c r="CL140" s="24">
        <f t="shared" si="88"/>
        <v>0</v>
      </c>
    </row>
    <row r="141" spans="1:90" x14ac:dyDescent="0.2">
      <c r="A141" s="19">
        <v>136</v>
      </c>
      <c r="B141" s="16" cm="1">
        <f t="array" ref="B141">INDEX(asset_mu,1,B$3)+INDEX(asset_rets_norm,$A141,B$3)</f>
        <v>5.4929729211784682E-3</v>
      </c>
      <c r="C141" s="16" cm="1">
        <f t="array" ref="C141">INDEX(asset_mu,1,C$3)+INDEX(asset_rets_norm,$A141,C$3)</f>
        <v>9.5943311302024679E-3</v>
      </c>
      <c r="D141" s="16" cm="1">
        <f t="array" ref="D141">INDEX(asset_mu,1,D$3)+INDEX(asset_rets_norm,$A141,D$3)</f>
        <v>1.9263159557799142E-2</v>
      </c>
      <c r="E141" s="16" cm="1">
        <f t="array" ref="E141">INDEX(asset_mu,1,E$3)+INDEX(asset_rets_norm,$A141,E$3)</f>
        <v>1.2489748333550717E-2</v>
      </c>
      <c r="F141" s="16" cm="1">
        <f t="array" ref="F141">INDEX(asset_mu,1,F$3)+INDEX(asset_rets_norm,$A141,F$3)</f>
        <v>2.4073005884757765E-2</v>
      </c>
      <c r="G141" s="16" cm="1">
        <f t="array" ref="G141">INDEX(asset_mu,1,G$3)+INDEX(asset_rets_norm,$A141,G$3)</f>
        <v>2.0337598328961344E-3</v>
      </c>
      <c r="H141" s="16" cm="1">
        <f t="array" ref="H141">INDEX(asset_mu,1,H$3)+INDEX(asset_rets_norm,$A141,H$3)</f>
        <v>4.3214457549585403E-3</v>
      </c>
      <c r="I141" s="16" cm="1">
        <f t="array" ref="I141">INDEX(asset_mu,1,I$3)+INDEX(asset_rets_norm,$A141,I$3)</f>
        <v>1.2002332867706066E-2</v>
      </c>
      <c r="J141" s="16" cm="1">
        <f t="array" ref="J141">INDEX(asset_mu,1,J$3)+INDEX(asset_rets_norm,$A141,J$3)</f>
        <v>4.1869102190752443E-3</v>
      </c>
      <c r="K141" s="16" cm="1">
        <f t="array" ref="K141">INDEX(asset_mu,1,K$3)+INDEX(asset_rets_norm,$A141,K$3)</f>
        <v>1.2526980549469574E-2</v>
      </c>
      <c r="L141" s="16" cm="1">
        <f t="array" ref="L141">INDEX(asset_mu,1,L$3)+INDEX(asset_rets_norm,$A141,L$3)</f>
        <v>2.304763960778243E-2</v>
      </c>
      <c r="M141" s="16" cm="1">
        <f t="array" ref="M141">INDEX(asset_mu,1,M$3)+INDEX(asset_rets_norm,$A141,M$3)</f>
        <v>2.0922582623706321E-2</v>
      </c>
      <c r="N141" s="16" cm="1">
        <f t="array" ref="N141">INDEX(asset_mu,1,N$3)+INDEX(asset_rets_norm,$A141,N$3)</f>
        <v>3.5783399105050129E-2</v>
      </c>
      <c r="O141" s="16" cm="1">
        <f t="array" ref="O141">INDEX(asset_mu,1,O$3)+INDEX(asset_rets_norm,$A141,O$3)</f>
        <v>1.3412260789559471E-3</v>
      </c>
      <c r="P141" s="16" cm="1">
        <f t="array" ref="P141">INDEX(asset_mu,1,P$3)+INDEX(asset_rets_norm,$A141,P$3)</f>
        <v>3.0354619510566828E-3</v>
      </c>
      <c r="Q141" s="16" cm="1">
        <f t="array" ref="Q141">INDEX(asset_mu,1,Q$3)+INDEX(asset_rets_norm,$A141,Q$3)</f>
        <v>5.6232368994550532E-3</v>
      </c>
      <c r="R141" s="16" cm="1">
        <f t="array" ref="R141">INDEX(asset_mu,1,R$3)+INDEX(asset_rets_norm,$A141,R$3)</f>
        <v>5.5985908923768743E-2</v>
      </c>
      <c r="S141" s="16" cm="1">
        <f t="array" ref="S141">INDEX(asset_mu,1,S$3)+INDEX(asset_rets_norm,$A141,S$3)</f>
        <v>9.6235438752262037E-2</v>
      </c>
      <c r="T141" s="16" cm="1">
        <f t="array" ref="T141">INDEX(asset_mu,1,T$3)+INDEX(asset_rets_norm,$A141,T$3)</f>
        <v>4.3976152435215965E-2</v>
      </c>
      <c r="U141" s="16" cm="1">
        <f t="array" ref="U141">INDEX(asset_mu,1,U$3)+INDEX(asset_rets_norm,$A141,U$3)</f>
        <v>4.0946076291204295E-2</v>
      </c>
      <c r="V141" s="16" cm="1">
        <f t="array" ref="V141">INDEX(asset_mu,1,V$3)+INDEX(asset_rets_norm,$A141,V$3)</f>
        <v>5.6025287062383237E-3</v>
      </c>
      <c r="W141" s="16" cm="1">
        <f t="array" ref="W141">INDEX(asset_mu,1,W$3)+INDEX(asset_rets_norm,$A141,W$3)</f>
        <v>3.3696731941196545E-3</v>
      </c>
      <c r="X141" s="16" cm="1">
        <f t="array" ref="X141">INDEX(asset_mu,1,X$3)+INDEX(asset_rets_norm,$A141,X$3)</f>
        <v>4.9819601772305971E-3</v>
      </c>
      <c r="Y141" s="16" cm="1">
        <f t="array" ref="Y141">INDEX(asset_mu,1,Y$3)+INDEX(asset_rets_norm,$A141,Y$3)</f>
        <v>9.4876888613786643E-4</v>
      </c>
      <c r="Z141" s="19">
        <v>136</v>
      </c>
      <c r="AA141" s="16" cm="1">
        <f t="array" ref="AA141">INDEX(fx_mu,1,AA$3)+INDEX(fx_rets_norm,$A141,AA$3)</f>
        <v>0</v>
      </c>
      <c r="AB141" s="16" cm="1">
        <f t="array" ref="AB141">INDEX(fx_mu,1,AB$3)+INDEX(fx_rets_norm,$A141,AB$3)</f>
        <v>1.5470069347211405E-2</v>
      </c>
      <c r="AC141" s="16" cm="1">
        <f t="array" ref="AC141">INDEX(fx_mu,1,AC$3)+INDEX(fx_rets_norm,$A141,AC$3)</f>
        <v>2.022118368410801E-2</v>
      </c>
      <c r="AD141" s="16" cm="1">
        <f t="array" ref="AD141">INDEX(fx_mu,1,AD$3)+INDEX(fx_rets_norm,$A141,AD$3)</f>
        <v>1.1523867028052956E-2</v>
      </c>
      <c r="AE141" s="19">
        <v>136</v>
      </c>
      <c r="AF141" s="18" cm="1">
        <f t="array" ref="AF141">(1+B141)*(1+INDEX(fx_rets,$AE141,INDEX(fx_ix,1,AF$3)))-1</f>
        <v>5.4929729211785627E-3</v>
      </c>
      <c r="AG141" s="18" cm="1">
        <f t="array" ref="AG141">(1+C141)*(1+INDEX(fx_rets,$AE141,INDEX(fx_ix,1,AG$3)))-1</f>
        <v>9.5943311302024714E-3</v>
      </c>
      <c r="AH141" s="18" cm="1">
        <f t="array" ref="AH141">(1+D141)*(1+INDEX(fx_rets,$AE141,INDEX(fx_ix,1,AH$3)))-1</f>
        <v>1.9263159557799225E-2</v>
      </c>
      <c r="AI141" s="18" cm="1">
        <f t="array" ref="AI141">(1+E141)*(1+INDEX(fx_rets,$AE141,INDEX(fx_ix,1,AI$3)))-1</f>
        <v>1.2489748333550654E-2</v>
      </c>
      <c r="AJ141" s="18" cm="1">
        <f t="array" ref="AJ141">(1+F141)*(1+INDEX(fx_rets,$AE141,INDEX(fx_ix,1,AJ$3)))-1</f>
        <v>2.4073005884757803E-2</v>
      </c>
      <c r="AK141" s="18" cm="1">
        <f t="array" ref="AK141">(1+G141)*(1+INDEX(fx_rets,$AE141,INDEX(fx_ix,1,AK$3)))-1</f>
        <v>1.7535291585758062E-2</v>
      </c>
      <c r="AL141" s="18" cm="1">
        <f t="array" ref="AL141">(1+H141)*(1+INDEX(fx_rets,$AE141,INDEX(fx_ix,1,AL$3)))-1</f>
        <v>1.9858368167679386E-2</v>
      </c>
      <c r="AM141" s="18" cm="1">
        <f t="array" ref="AM141">(1+I141)*(1+INDEX(fx_rets,$AE141,INDEX(fx_ix,1,AM$3)))-1</f>
        <v>2.7658079136709368E-2</v>
      </c>
      <c r="AN141" s="18" cm="1">
        <f t="array" ref="AN141">(1+J141)*(1+INDEX(fx_rets,$AE141,INDEX(fx_ix,1,AN$3)))-1</f>
        <v>2.4492758183791929E-2</v>
      </c>
      <c r="AO141" s="18" cm="1">
        <f t="array" ref="AO141">(1+K141)*(1+INDEX(fx_rets,$AE141,INDEX(fx_ix,1,AO$3)))-1</f>
        <v>3.3001474608275627E-2</v>
      </c>
      <c r="AP141" s="18" cm="1">
        <f t="array" ref="AP141">(1+L141)*(1+INDEX(fx_rets,$AE141,INDEX(fx_ix,1,AP$3)))-1</f>
        <v>4.3734873845884481E-2</v>
      </c>
      <c r="AQ141" s="18" cm="1">
        <f t="array" ref="AQ141">(1+M141)*(1+INDEX(fx_rets,$AE141,INDEX(fx_ix,1,AQ$3)))-1</f>
        <v>4.1566845694194221E-2</v>
      </c>
      <c r="AR141" s="18" cm="1">
        <f t="array" ref="AR141">(1+N141)*(1+INDEX(fx_rets,$AE141,INDEX(fx_ix,1,AR$3)))-1</f>
        <v>5.6728165475303127E-2</v>
      </c>
      <c r="AS141" s="18" cm="1">
        <f t="array" ref="AS141">(1+O141)*(1+INDEX(fx_rets,$AE141,INDEX(fx_ix,1,AS$3)))-1</f>
        <v>1.2880549217997306E-2</v>
      </c>
      <c r="AT141" s="18" cm="1">
        <f t="array" ref="AT141">(1+P141)*(1+INDEX(fx_rets,$AE141,INDEX(fx_ix,1,AT$3)))-1</f>
        <v>1.4594309239002179E-2</v>
      </c>
      <c r="AU141" s="18" cm="1">
        <f t="array" ref="AU141">(1+Q141)*(1+INDEX(fx_rets,$AE141,INDEX(fx_ix,1,AU$3)))-1</f>
        <v>1.7211905361804503E-2</v>
      </c>
      <c r="AV141" s="18" cm="1">
        <f t="array" ref="AV141">(1+R141)*(1+INDEX(fx_rets,$AE141,INDEX(fx_ix,1,AV$3)))-1</f>
        <v>5.5985908923768646E-2</v>
      </c>
      <c r="AW141" s="18" cm="1">
        <f t="array" ref="AW141">(1+S141)*(1+INDEX(fx_rets,$AE141,INDEX(fx_ix,1,AW$3)))-1</f>
        <v>0.11319427701063045</v>
      </c>
      <c r="AX141" s="18" cm="1">
        <f t="array" ref="AX141">(1+T141)*(1+INDEX(fx_rets,$AE141,INDEX(fx_ix,1,AX$3)))-1</f>
        <v>6.5086585975436817E-2</v>
      </c>
      <c r="AY141" s="18" cm="1">
        <f t="array" ref="AY141">(1+U141)*(1+INDEX(fx_rets,$AE141,INDEX(fx_ix,1,AY$3)))-1</f>
        <v>5.2941800457757537E-2</v>
      </c>
      <c r="AZ141" s="18" cm="1">
        <f t="array" ref="AZ141">(1+V141)*(1+INDEX(fx_rets,$AE141,INDEX(fx_ix,1,AZ$3)))-1</f>
        <v>5.6025287062382301E-3</v>
      </c>
      <c r="BA141" s="18" cm="1">
        <f t="array" ref="BA141">(1+W141)*(1+INDEX(fx_rets,$AE141,INDEX(fx_ix,1,BA$3)))-1</f>
        <v>1.8891871619321599E-2</v>
      </c>
      <c r="BB141" s="18" cm="1">
        <f t="array" ref="BB141">(1+X141)*(1+INDEX(fx_rets,$AE141,INDEX(fx_ix,1,BB$3)))-1</f>
        <v>2.5303884993189252E-2</v>
      </c>
      <c r="BC141" s="18" cm="1">
        <f t="array" ref="BC141">(1+Y141)*(1+INDEX(fx_rets,$AE141,INDEX(fx_ix,1,BC$3)))-1</f>
        <v>1.2483569400674854E-2</v>
      </c>
      <c r="BD141" s="19">
        <v>136</v>
      </c>
      <c r="BE141" s="16">
        <f t="shared" si="63"/>
        <v>0</v>
      </c>
      <c r="BF141" s="19">
        <v>136</v>
      </c>
      <c r="BG141" s="18">
        <f t="shared" si="64"/>
        <v>5.4929729211785627E-3</v>
      </c>
      <c r="BH141" s="18">
        <f t="shared" si="65"/>
        <v>9.5943311302024714E-3</v>
      </c>
      <c r="BI141" s="18">
        <f t="shared" si="66"/>
        <v>1.9263159557799225E-2</v>
      </c>
      <c r="BJ141" s="18">
        <f t="shared" si="67"/>
        <v>1.2489748333550654E-2</v>
      </c>
      <c r="BK141" s="18">
        <f t="shared" si="68"/>
        <v>2.4073005884757803E-2</v>
      </c>
      <c r="BL141" s="18">
        <f t="shared" si="69"/>
        <v>1.7535291585758062E-2</v>
      </c>
      <c r="BM141" s="18">
        <f t="shared" si="70"/>
        <v>1.9858368167679386E-2</v>
      </c>
      <c r="BN141" s="18">
        <f t="shared" si="71"/>
        <v>2.7658079136709368E-2</v>
      </c>
      <c r="BO141" s="18">
        <f t="shared" si="72"/>
        <v>2.4492758183791929E-2</v>
      </c>
      <c r="BP141" s="18">
        <f t="shared" si="73"/>
        <v>3.3001474608275627E-2</v>
      </c>
      <c r="BQ141" s="18">
        <f t="shared" si="74"/>
        <v>4.3734873845884481E-2</v>
      </c>
      <c r="BR141" s="18">
        <f t="shared" si="75"/>
        <v>4.1566845694194221E-2</v>
      </c>
      <c r="BS141" s="18">
        <f t="shared" si="76"/>
        <v>5.6728165475303127E-2</v>
      </c>
      <c r="BT141" s="18">
        <f t="shared" si="77"/>
        <v>1.2880549217997306E-2</v>
      </c>
      <c r="BU141" s="18">
        <f t="shared" si="78"/>
        <v>1.4594309239002179E-2</v>
      </c>
      <c r="BV141" s="18">
        <f t="shared" si="79"/>
        <v>1.7211905361804503E-2</v>
      </c>
      <c r="BW141" s="18">
        <f t="shared" si="80"/>
        <v>5.5985908923768646E-2</v>
      </c>
      <c r="BX141" s="18">
        <f t="shared" si="81"/>
        <v>0.11319427701063045</v>
      </c>
      <c r="BY141" s="18">
        <f t="shared" si="82"/>
        <v>6.5086585975436817E-2</v>
      </c>
      <c r="BZ141" s="18">
        <f t="shared" si="83"/>
        <v>5.2941800457757537E-2</v>
      </c>
      <c r="CA141" s="18">
        <f t="shared" si="84"/>
        <v>5.6025287062382301E-3</v>
      </c>
      <c r="CB141" s="18">
        <f t="shared" si="85"/>
        <v>1.8891871619321599E-2</v>
      </c>
      <c r="CC141" s="18">
        <f t="shared" si="86"/>
        <v>2.5303884993189252E-2</v>
      </c>
      <c r="CD141" s="18">
        <f t="shared" si="87"/>
        <v>1.2483569400674854E-2</v>
      </c>
      <c r="CE141" s="19">
        <v>136</v>
      </c>
      <c r="CF141" s="18">
        <f t="shared" si="88"/>
        <v>9.5943311302024714E-3</v>
      </c>
      <c r="CG141" s="18">
        <f t="shared" si="88"/>
        <v>9.5943311302024714E-3</v>
      </c>
      <c r="CH141" s="18">
        <f t="shared" si="88"/>
        <v>9.5943311302024714E-3</v>
      </c>
      <c r="CI141" s="18">
        <f t="shared" si="88"/>
        <v>0</v>
      </c>
      <c r="CJ141" s="18">
        <f t="shared" si="88"/>
        <v>0</v>
      </c>
      <c r="CK141" s="24">
        <f t="shared" si="88"/>
        <v>9.5943311302024714E-3</v>
      </c>
      <c r="CL141" s="24">
        <f t="shared" si="88"/>
        <v>0</v>
      </c>
    </row>
    <row r="142" spans="1:90" x14ac:dyDescent="0.2">
      <c r="A142" s="19">
        <v>137</v>
      </c>
      <c r="B142" s="16" cm="1">
        <f t="array" ref="B142">INDEX(asset_mu,1,B$3)+INDEX(asset_rets_norm,$A142,B$3)</f>
        <v>4.4776070968178981E-3</v>
      </c>
      <c r="C142" s="16" cm="1">
        <f t="array" ref="C142">INDEX(asset_mu,1,C$3)+INDEX(asset_rets_norm,$A142,C$3)</f>
        <v>-4.479349762221866E-3</v>
      </c>
      <c r="D142" s="16" cm="1">
        <f t="array" ref="D142">INDEX(asset_mu,1,D$3)+INDEX(asset_rets_norm,$A142,D$3)</f>
        <v>-1.6368761695926354E-2</v>
      </c>
      <c r="E142" s="16" cm="1">
        <f t="array" ref="E142">INDEX(asset_mu,1,E$3)+INDEX(asset_rets_norm,$A142,E$3)</f>
        <v>-4.2606886541650055E-3</v>
      </c>
      <c r="F142" s="16" cm="1">
        <f t="array" ref="F142">INDEX(asset_mu,1,F$3)+INDEX(asset_rets_norm,$A142,F$3)</f>
        <v>-1.5449509913148012E-2</v>
      </c>
      <c r="G142" s="16" cm="1">
        <f t="array" ref="G142">INDEX(asset_mu,1,G$3)+INDEX(asset_rets_norm,$A142,G$3)</f>
        <v>1.9317148726347962E-3</v>
      </c>
      <c r="H142" s="16" cm="1">
        <f t="array" ref="H142">INDEX(asset_mu,1,H$3)+INDEX(asset_rets_norm,$A142,H$3)</f>
        <v>-3.6198524601573712E-3</v>
      </c>
      <c r="I142" s="16" cm="1">
        <f t="array" ref="I142">INDEX(asset_mu,1,I$3)+INDEX(asset_rets_norm,$A142,I$3)</f>
        <v>-1.2740562104845043E-2</v>
      </c>
      <c r="J142" s="16" cm="1">
        <f t="array" ref="J142">INDEX(asset_mu,1,J$3)+INDEX(asset_rets_norm,$A142,J$3)</f>
        <v>1.9501526528389311E-3</v>
      </c>
      <c r="K142" s="16" cm="1">
        <f t="array" ref="K142">INDEX(asset_mu,1,K$3)+INDEX(asset_rets_norm,$A142,K$3)</f>
        <v>-3.3350443541207697E-3</v>
      </c>
      <c r="L142" s="16" cm="1">
        <f t="array" ref="L142">INDEX(asset_mu,1,L$3)+INDEX(asset_rets_norm,$A142,L$3)</f>
        <v>-1.0285729347904962E-2</v>
      </c>
      <c r="M142" s="16" cm="1">
        <f t="array" ref="M142">INDEX(asset_mu,1,M$3)+INDEX(asset_rets_norm,$A142,M$3)</f>
        <v>-2.8378697723886008E-3</v>
      </c>
      <c r="N142" s="16" cm="1">
        <f t="array" ref="N142">INDEX(asset_mu,1,N$3)+INDEX(asset_rets_norm,$A142,N$3)</f>
        <v>-9.1219020681181338E-3</v>
      </c>
      <c r="O142" s="16" cm="1">
        <f t="array" ref="O142">INDEX(asset_mu,1,O$3)+INDEX(asset_rets_norm,$A142,O$3)</f>
        <v>1.0488294604612746E-3</v>
      </c>
      <c r="P142" s="16" cm="1">
        <f t="array" ref="P142">INDEX(asset_mu,1,P$3)+INDEX(asset_rets_norm,$A142,P$3)</f>
        <v>2.47435866226846E-3</v>
      </c>
      <c r="Q142" s="16" cm="1">
        <f t="array" ref="Q142">INDEX(asset_mu,1,Q$3)+INDEX(asset_rets_norm,$A142,Q$3)</f>
        <v>2.8760956431808761E-3</v>
      </c>
      <c r="R142" s="16" cm="1">
        <f t="array" ref="R142">INDEX(asset_mu,1,R$3)+INDEX(asset_rets_norm,$A142,R$3)</f>
        <v>-3.1437071443294232E-2</v>
      </c>
      <c r="S142" s="16" cm="1">
        <f t="array" ref="S142">INDEX(asset_mu,1,S$3)+INDEX(asset_rets_norm,$A142,S$3)</f>
        <v>1.6745172150988918E-2</v>
      </c>
      <c r="T142" s="16" cm="1">
        <f t="array" ref="T142">INDEX(asset_mu,1,T$3)+INDEX(asset_rets_norm,$A142,T$3)</f>
        <v>1.4495045118380012E-2</v>
      </c>
      <c r="U142" s="16" cm="1">
        <f t="array" ref="U142">INDEX(asset_mu,1,U$3)+INDEX(asset_rets_norm,$A142,U$3)</f>
        <v>-1.955791036760789E-3</v>
      </c>
      <c r="V142" s="16" cm="1">
        <f t="array" ref="V142">INDEX(asset_mu,1,V$3)+INDEX(asset_rets_norm,$A142,V$3)</f>
        <v>5.7812120395716567E-3</v>
      </c>
      <c r="W142" s="16" cm="1">
        <f t="array" ref="W142">INDEX(asset_mu,1,W$3)+INDEX(asset_rets_norm,$A142,W$3)</f>
        <v>3.7276731941196543E-3</v>
      </c>
      <c r="X142" s="16" cm="1">
        <f t="array" ref="X142">INDEX(asset_mu,1,X$3)+INDEX(asset_rets_norm,$A142,X$3)</f>
        <v>5.3237935105639308E-3</v>
      </c>
      <c r="Y142" s="16" cm="1">
        <f t="array" ref="Y142">INDEX(asset_mu,1,Y$3)+INDEX(asset_rets_norm,$A142,Y$3)</f>
        <v>1.0216855528045331E-3</v>
      </c>
      <c r="Z142" s="19">
        <v>137</v>
      </c>
      <c r="AA142" s="16" cm="1">
        <f t="array" ref="AA142">INDEX(fx_mu,1,AA$3)+INDEX(fx_rets_norm,$A142,AA$3)</f>
        <v>0</v>
      </c>
      <c r="AB142" s="16" cm="1">
        <f t="array" ref="AB142">INDEX(fx_mu,1,AB$3)+INDEX(fx_rets_norm,$A142,AB$3)</f>
        <v>-2.5848502917733215E-2</v>
      </c>
      <c r="AC142" s="16" cm="1">
        <f t="array" ref="AC142">INDEX(fx_mu,1,AC$3)+INDEX(fx_rets_norm,$A142,AC$3)</f>
        <v>-2.3531796852438516E-2</v>
      </c>
      <c r="AD142" s="16" cm="1">
        <f t="array" ref="AD142">INDEX(fx_mu,1,AD$3)+INDEX(fx_rets_norm,$A142,AD$3)</f>
        <v>-4.1043798248481159E-2</v>
      </c>
      <c r="AE142" s="19">
        <v>137</v>
      </c>
      <c r="AF142" s="18" cm="1">
        <f t="array" ref="AF142">(1+B142)*(1+INDEX(fx_rets,$AE142,INDEX(fx_ix,1,AF$3)))-1</f>
        <v>4.4776070968179926E-3</v>
      </c>
      <c r="AG142" s="18" cm="1">
        <f t="array" ref="AG142">(1+C142)*(1+INDEX(fx_rets,$AE142,INDEX(fx_ix,1,AG$3)))-1</f>
        <v>-4.4793497622218625E-3</v>
      </c>
      <c r="AH142" s="18" cm="1">
        <f t="array" ref="AH142">(1+D142)*(1+INDEX(fx_rets,$AE142,INDEX(fx_ix,1,AH$3)))-1</f>
        <v>-1.6368761695926382E-2</v>
      </c>
      <c r="AI142" s="18" cm="1">
        <f t="array" ref="AI142">(1+E142)*(1+INDEX(fx_rets,$AE142,INDEX(fx_ix,1,AI$3)))-1</f>
        <v>-4.2606886541649569E-3</v>
      </c>
      <c r="AJ142" s="18" cm="1">
        <f t="array" ref="AJ142">(1+F142)*(1+INDEX(fx_rets,$AE142,INDEX(fx_ix,1,AJ$3)))-1</f>
        <v>-1.5449509913147974E-2</v>
      </c>
      <c r="AK142" s="18" cm="1">
        <f t="array" ref="AK142">(1+G142)*(1+INDEX(fx_rets,$AE142,INDEX(fx_ix,1,AK$3)))-1</f>
        <v>-2.3966719982620011E-2</v>
      </c>
      <c r="AL142" s="18" cm="1">
        <f t="array" ref="AL142">(1+H142)*(1+INDEX(fx_rets,$AE142,INDEX(fx_ix,1,AL$3)))-1</f>
        <v>-2.9374787611012421E-2</v>
      </c>
      <c r="AM142" s="18" cm="1">
        <f t="array" ref="AM142">(1+I142)*(1+INDEX(fx_rets,$AE142,INDEX(fx_ix,1,AM$3)))-1</f>
        <v>-3.8259740565837697E-2</v>
      </c>
      <c r="AN142" s="18" cm="1">
        <f t="array" ref="AN142">(1+J142)*(1+INDEX(fx_rets,$AE142,INDEX(fx_ix,1,AN$3)))-1</f>
        <v>-2.1627534795657488E-2</v>
      </c>
      <c r="AO142" s="18" cm="1">
        <f t="array" ref="AO142">(1+K142)*(1+INDEX(fx_rets,$AE142,INDEX(fx_ix,1,AO$3)))-1</f>
        <v>-2.6788361620324275E-2</v>
      </c>
      <c r="AP142" s="18" cm="1">
        <f t="array" ref="AP142">(1+L142)*(1+INDEX(fx_rets,$AE142,INDEX(fx_ix,1,AP$3)))-1</f>
        <v>-3.357548450684944E-2</v>
      </c>
      <c r="AQ142" s="18" cm="1">
        <f t="array" ref="AQ142">(1+M142)*(1+INDEX(fx_rets,$AE142,INDEX(fx_ix,1,AQ$3)))-1</f>
        <v>-2.6302886449849683E-2</v>
      </c>
      <c r="AR142" s="18" cm="1">
        <f t="array" ref="AR142">(1+N142)*(1+INDEX(fx_rets,$AE142,INDEX(fx_ix,1,AR$3)))-1</f>
        <v>-3.2439044174181864E-2</v>
      </c>
      <c r="AS142" s="18" cm="1">
        <f t="array" ref="AS142">(1+O142)*(1+INDEX(fx_rets,$AE142,INDEX(fx_ix,1,AS$3)))-1</f>
        <v>-4.0038016732792059E-2</v>
      </c>
      <c r="AT142" s="18" cm="1">
        <f t="array" ref="AT142">(1+P142)*(1+INDEX(fx_rets,$AE142,INDEX(fx_ix,1,AT$3)))-1</f>
        <v>-3.8670996663941248E-2</v>
      </c>
      <c r="AU142" s="18" cm="1">
        <f t="array" ref="AU142">(1+Q142)*(1+INDEX(fx_rets,$AE142,INDEX(fx_ix,1,AU$3)))-1</f>
        <v>-3.8285748494622407E-2</v>
      </c>
      <c r="AV142" s="18" cm="1">
        <f t="array" ref="AV142">(1+R142)*(1+INDEX(fx_rets,$AE142,INDEX(fx_ix,1,AV$3)))-1</f>
        <v>-3.1437071443294218E-2</v>
      </c>
      <c r="AW142" s="18" cm="1">
        <f t="array" ref="AW142">(1+S142)*(1+INDEX(fx_rets,$AE142,INDEX(fx_ix,1,AW$3)))-1</f>
        <v>-9.5361683979472422E-3</v>
      </c>
      <c r="AX142" s="18" cm="1">
        <f t="array" ref="AX142">(1+T142)*(1+INDEX(fx_rets,$AE142,INDEX(fx_ix,1,AX$3)))-1</f>
        <v>-9.3778461911511179E-3</v>
      </c>
      <c r="AY142" s="18" cm="1">
        <f t="array" ref="AY142">(1+U142)*(1+INDEX(fx_rets,$AE142,INDEX(fx_ix,1,AY$3)))-1</f>
        <v>-4.2919316192512991E-2</v>
      </c>
      <c r="AZ142" s="18" cm="1">
        <f t="array" ref="AZ142">(1+V142)*(1+INDEX(fx_rets,$AE142,INDEX(fx_ix,1,AZ$3)))-1</f>
        <v>5.7812120395717148E-3</v>
      </c>
      <c r="BA142" s="18" cm="1">
        <f t="array" ref="BA142">(1+W142)*(1+INDEX(fx_rets,$AE142,INDEX(fx_ix,1,BA$3)))-1</f>
        <v>-2.221718449504817E-2</v>
      </c>
      <c r="BB142" s="18" cm="1">
        <f t="array" ref="BB142">(1+X142)*(1+INDEX(fx_rets,$AE142,INDEX(fx_ix,1,BB$3)))-1</f>
        <v>-1.8333281769249643E-2</v>
      </c>
      <c r="BC142" s="18" cm="1">
        <f t="array" ref="BC142">(1+Y142)*(1+INDEX(fx_rets,$AE142,INDEX(fx_ix,1,BC$3)))-1</f>
        <v>-4.0064046551379406E-2</v>
      </c>
      <c r="BD142" s="19">
        <v>137</v>
      </c>
      <c r="BE142" s="16">
        <f t="shared" si="63"/>
        <v>0</v>
      </c>
      <c r="BF142" s="19">
        <v>137</v>
      </c>
      <c r="BG142" s="18">
        <f t="shared" si="64"/>
        <v>4.4776070968179926E-3</v>
      </c>
      <c r="BH142" s="18">
        <f t="shared" si="65"/>
        <v>-4.4793497622218625E-3</v>
      </c>
      <c r="BI142" s="18">
        <f t="shared" si="66"/>
        <v>-1.6368761695926382E-2</v>
      </c>
      <c r="BJ142" s="18">
        <f t="shared" si="67"/>
        <v>-4.2606886541649569E-3</v>
      </c>
      <c r="BK142" s="18">
        <f t="shared" si="68"/>
        <v>-1.5449509913147974E-2</v>
      </c>
      <c r="BL142" s="18">
        <f t="shared" si="69"/>
        <v>-2.3966719982620011E-2</v>
      </c>
      <c r="BM142" s="18">
        <f t="shared" si="70"/>
        <v>-2.9374787611012421E-2</v>
      </c>
      <c r="BN142" s="18">
        <f t="shared" si="71"/>
        <v>-3.8259740565837697E-2</v>
      </c>
      <c r="BO142" s="18">
        <f t="shared" si="72"/>
        <v>-2.1627534795657488E-2</v>
      </c>
      <c r="BP142" s="18">
        <f t="shared" si="73"/>
        <v>-2.6788361620324275E-2</v>
      </c>
      <c r="BQ142" s="18">
        <f t="shared" si="74"/>
        <v>-3.357548450684944E-2</v>
      </c>
      <c r="BR142" s="18">
        <f t="shared" si="75"/>
        <v>-2.6302886449849683E-2</v>
      </c>
      <c r="BS142" s="18">
        <f t="shared" si="76"/>
        <v>-3.2439044174181864E-2</v>
      </c>
      <c r="BT142" s="18">
        <f t="shared" si="77"/>
        <v>-4.0038016732792059E-2</v>
      </c>
      <c r="BU142" s="18">
        <f t="shared" si="78"/>
        <v>-3.8670996663941248E-2</v>
      </c>
      <c r="BV142" s="18">
        <f t="shared" si="79"/>
        <v>-3.8285748494622407E-2</v>
      </c>
      <c r="BW142" s="18">
        <f t="shared" si="80"/>
        <v>-3.1437071443294218E-2</v>
      </c>
      <c r="BX142" s="18">
        <f t="shared" si="81"/>
        <v>-9.5361683979472422E-3</v>
      </c>
      <c r="BY142" s="18">
        <f t="shared" si="82"/>
        <v>-9.3778461911511179E-3</v>
      </c>
      <c r="BZ142" s="18">
        <f t="shared" si="83"/>
        <v>-4.2919316192512991E-2</v>
      </c>
      <c r="CA142" s="18">
        <f t="shared" si="84"/>
        <v>5.7812120395717148E-3</v>
      </c>
      <c r="CB142" s="18">
        <f t="shared" si="85"/>
        <v>-2.221718449504817E-2</v>
      </c>
      <c r="CC142" s="18">
        <f t="shared" si="86"/>
        <v>-1.8333281769249643E-2</v>
      </c>
      <c r="CD142" s="18">
        <f t="shared" si="87"/>
        <v>-4.0064046551379406E-2</v>
      </c>
      <c r="CE142" s="19">
        <v>137</v>
      </c>
      <c r="CF142" s="18">
        <f t="shared" si="88"/>
        <v>-4.4793497622218625E-3</v>
      </c>
      <c r="CG142" s="18">
        <f t="shared" si="88"/>
        <v>-4.4793497622218625E-3</v>
      </c>
      <c r="CH142" s="18">
        <f t="shared" si="88"/>
        <v>-4.4793497622218625E-3</v>
      </c>
      <c r="CI142" s="18">
        <f t="shared" si="88"/>
        <v>0</v>
      </c>
      <c r="CJ142" s="18">
        <f t="shared" si="88"/>
        <v>0</v>
      </c>
      <c r="CK142" s="24">
        <f t="shared" si="88"/>
        <v>-4.4793497622218625E-3</v>
      </c>
      <c r="CL142" s="24">
        <f t="shared" si="88"/>
        <v>0</v>
      </c>
    </row>
    <row r="143" spans="1:90" x14ac:dyDescent="0.2">
      <c r="A143" s="19">
        <v>138</v>
      </c>
      <c r="B143" s="16" cm="1">
        <f t="array" ref="B143">INDEX(asset_mu,1,B$3)+INDEX(asset_rets_norm,$A143,B$3)</f>
        <v>7.870814994166548E-3</v>
      </c>
      <c r="C143" s="16" cm="1">
        <f t="array" ref="C143">INDEX(asset_mu,1,C$3)+INDEX(asset_rets_norm,$A143,C$3)</f>
        <v>1.8694061509820999E-2</v>
      </c>
      <c r="D143" s="16" cm="1">
        <f t="array" ref="D143">INDEX(asset_mu,1,D$3)+INDEX(asset_rets_norm,$A143,D$3)</f>
        <v>2.8962579631495983E-2</v>
      </c>
      <c r="E143" s="16" cm="1">
        <f t="array" ref="E143">INDEX(asset_mu,1,E$3)+INDEX(asset_rets_norm,$A143,E$3)</f>
        <v>1.0840994078558826E-2</v>
      </c>
      <c r="F143" s="16" cm="1">
        <f t="array" ref="F143">INDEX(asset_mu,1,F$3)+INDEX(asset_rets_norm,$A143,F$3)</f>
        <v>1.8773304410503136E-2</v>
      </c>
      <c r="G143" s="16" cm="1">
        <f t="array" ref="G143">INDEX(asset_mu,1,G$3)+INDEX(asset_rets_norm,$A143,G$3)</f>
        <v>5.4960347548982632E-3</v>
      </c>
      <c r="H143" s="16" cm="1">
        <f t="array" ref="H143">INDEX(asset_mu,1,H$3)+INDEX(asset_rets_norm,$A143,H$3)</f>
        <v>1.2270176224638683E-2</v>
      </c>
      <c r="I143" s="16" cm="1">
        <f t="array" ref="I143">INDEX(asset_mu,1,I$3)+INDEX(asset_rets_norm,$A143,I$3)</f>
        <v>2.0989958861768066E-2</v>
      </c>
      <c r="J143" s="16" cm="1">
        <f t="array" ref="J143">INDEX(asset_mu,1,J$3)+INDEX(asset_rets_norm,$A143,J$3)</f>
        <v>5.8117838338356247E-3</v>
      </c>
      <c r="K143" s="16" cm="1">
        <f t="array" ref="K143">INDEX(asset_mu,1,K$3)+INDEX(asset_rets_norm,$A143,K$3)</f>
        <v>1.0433527261140135E-2</v>
      </c>
      <c r="L143" s="16" cm="1">
        <f t="array" ref="L143">INDEX(asset_mu,1,L$3)+INDEX(asset_rets_norm,$A143,L$3)</f>
        <v>1.9682233836974303E-2</v>
      </c>
      <c r="M143" s="16" cm="1">
        <f t="array" ref="M143">INDEX(asset_mu,1,M$3)+INDEX(asset_rets_norm,$A143,M$3)</f>
        <v>4.1052738817515698E-3</v>
      </c>
      <c r="N143" s="16" cm="1">
        <f t="array" ref="N143">INDEX(asset_mu,1,N$3)+INDEX(asset_rets_norm,$A143,N$3)</f>
        <v>7.3828791576043881E-3</v>
      </c>
      <c r="O143" s="16" cm="1">
        <f t="array" ref="O143">INDEX(asset_mu,1,O$3)+INDEX(asset_rets_norm,$A143,O$3)</f>
        <v>1.2047535085740956E-3</v>
      </c>
      <c r="P143" s="16" cm="1">
        <f t="array" ref="P143">INDEX(asset_mu,1,P$3)+INDEX(asset_rets_norm,$A143,P$3)</f>
        <v>2.9770123591828391E-3</v>
      </c>
      <c r="Q143" s="16" cm="1">
        <f t="array" ref="Q143">INDEX(asset_mu,1,Q$3)+INDEX(asset_rets_norm,$A143,Q$3)</f>
        <v>6.756723843117385E-3</v>
      </c>
      <c r="R143" s="16" cm="1">
        <f t="array" ref="R143">INDEX(asset_mu,1,R$3)+INDEX(asset_rets_norm,$A143,R$3)</f>
        <v>2.9691867102819111E-2</v>
      </c>
      <c r="S143" s="16" cm="1">
        <f t="array" ref="S143">INDEX(asset_mu,1,S$3)+INDEX(asset_rets_norm,$A143,S$3)</f>
        <v>1.6837537102888933E-2</v>
      </c>
      <c r="T143" s="16" cm="1">
        <f t="array" ref="T143">INDEX(asset_mu,1,T$3)+INDEX(asset_rets_norm,$A143,T$3)</f>
        <v>-3.000912212436041E-2</v>
      </c>
      <c r="U143" s="16" cm="1">
        <f t="array" ref="U143">INDEX(asset_mu,1,U$3)+INDEX(asset_rets_norm,$A143,U$3)</f>
        <v>1.5422487114368567E-2</v>
      </c>
      <c r="V143" s="16" cm="1">
        <f t="array" ref="V143">INDEX(asset_mu,1,V$3)+INDEX(asset_rets_norm,$A143,V$3)</f>
        <v>5.8547953729049902E-3</v>
      </c>
      <c r="W143" s="16" cm="1">
        <f t="array" ref="W143">INDEX(asset_mu,1,W$3)+INDEX(asset_rets_norm,$A143,W$3)</f>
        <v>3.9425065274529877E-3</v>
      </c>
      <c r="X143" s="16" cm="1">
        <f t="array" ref="X143">INDEX(asset_mu,1,X$3)+INDEX(asset_rets_norm,$A143,X$3)</f>
        <v>5.4957101772305974E-3</v>
      </c>
      <c r="Y143" s="16" cm="1">
        <f t="array" ref="Y143">INDEX(asset_mu,1,Y$3)+INDEX(asset_rets_norm,$A143,Y$3)</f>
        <v>9.3018555280453309E-4</v>
      </c>
      <c r="Z143" s="19">
        <v>138</v>
      </c>
      <c r="AA143" s="16" cm="1">
        <f t="array" ref="AA143">INDEX(fx_mu,1,AA$3)+INDEX(fx_rets_norm,$A143,AA$3)</f>
        <v>0</v>
      </c>
      <c r="AB143" s="16" cm="1">
        <f t="array" ref="AB143">INDEX(fx_mu,1,AB$3)+INDEX(fx_rets_norm,$A143,AB$3)</f>
        <v>2.5625037246659103E-2</v>
      </c>
      <c r="AC143" s="16" cm="1">
        <f t="array" ref="AC143">INDEX(fx_mu,1,AC$3)+INDEX(fx_rets_norm,$A143,AC$3)</f>
        <v>2.6786132326740472E-2</v>
      </c>
      <c r="AD143" s="16" cm="1">
        <f t="array" ref="AD143">INDEX(fx_mu,1,AD$3)+INDEX(fx_rets_norm,$A143,AD$3)</f>
        <v>2.8519714238914515E-2</v>
      </c>
      <c r="AE143" s="19">
        <v>138</v>
      </c>
      <c r="AF143" s="18" cm="1">
        <f t="array" ref="AF143">(1+B143)*(1+INDEX(fx_rets,$AE143,INDEX(fx_ix,1,AF$3)))-1</f>
        <v>7.8708149941666417E-3</v>
      </c>
      <c r="AG143" s="18" cm="1">
        <f t="array" ref="AG143">(1+C143)*(1+INDEX(fx_rets,$AE143,INDEX(fx_ix,1,AG$3)))-1</f>
        <v>1.8694061509821003E-2</v>
      </c>
      <c r="AH143" s="18" cm="1">
        <f t="array" ref="AH143">(1+D143)*(1+INDEX(fx_rets,$AE143,INDEX(fx_ix,1,AH$3)))-1</f>
        <v>2.8962579631496066E-2</v>
      </c>
      <c r="AI143" s="18" cm="1">
        <f t="array" ref="AI143">(1+E143)*(1+INDEX(fx_rets,$AE143,INDEX(fx_ix,1,AI$3)))-1</f>
        <v>1.0840994078558763E-2</v>
      </c>
      <c r="AJ143" s="18" cm="1">
        <f t="array" ref="AJ143">(1+F143)*(1+INDEX(fx_rets,$AE143,INDEX(fx_ix,1,AJ$3)))-1</f>
        <v>1.8773304410503178E-2</v>
      </c>
      <c r="AK143" s="18" cm="1">
        <f t="array" ref="AK143">(1+G143)*(1+INDEX(fx_rets,$AE143,INDEX(fx_ix,1,AK$3)))-1</f>
        <v>3.126190809686058E-2</v>
      </c>
      <c r="AL143" s="18" cm="1">
        <f t="array" ref="AL143">(1+H143)*(1+INDEX(fx_rets,$AE143,INDEX(fx_ix,1,AL$3)))-1</f>
        <v>3.8209637194077217E-2</v>
      </c>
      <c r="AM143" s="18" cm="1">
        <f t="array" ref="AM143">(1+I143)*(1+INDEX(fx_rets,$AE143,INDEX(fx_ix,1,AM$3)))-1</f>
        <v>4.7152864586065935E-2</v>
      </c>
      <c r="AN143" s="18" cm="1">
        <f t="array" ref="AN143">(1+J143)*(1+INDEX(fx_rets,$AE143,INDEX(fx_ix,1,AN$3)))-1</f>
        <v>3.2753591371403656E-2</v>
      </c>
      <c r="AO143" s="18" cm="1">
        <f t="array" ref="AO143">(1+K143)*(1+INDEX(fx_rets,$AE143,INDEX(fx_ix,1,AO$3)))-1</f>
        <v>3.7499133429732101E-2</v>
      </c>
      <c r="AP143" s="18" cm="1">
        <f t="array" ref="AP143">(1+L143)*(1+INDEX(fx_rets,$AE143,INDEX(fx_ix,1,AP$3)))-1</f>
        <v>4.6995577083757567E-2</v>
      </c>
      <c r="AQ143" s="18" cm="1">
        <f t="array" ref="AQ143">(1+M143)*(1+INDEX(fx_rets,$AE143,INDEX(fx_ix,1,AQ$3)))-1</f>
        <v>3.1001370617925961E-2</v>
      </c>
      <c r="AR143" s="18" cm="1">
        <f t="array" ref="AR143">(1+N143)*(1+INDEX(fx_rets,$AE143,INDEX(fx_ix,1,AR$3)))-1</f>
        <v>3.436677026241286E-2</v>
      </c>
      <c r="AS143" s="18" cm="1">
        <f t="array" ref="AS143">(1+O143)*(1+INDEX(fx_rets,$AE143,INDEX(fx_ix,1,AS$3)))-1</f>
        <v>2.975882697328136E-2</v>
      </c>
      <c r="AT143" s="18" cm="1">
        <f t="array" ref="AT143">(1+P143)*(1+INDEX(fx_rets,$AE143,INDEX(fx_ix,1,AT$3)))-1</f>
        <v>3.1581630139866812E-2</v>
      </c>
      <c r="AU143" s="18" cm="1">
        <f t="array" ref="AU143">(1+Q143)*(1+INDEX(fx_rets,$AE143,INDEX(fx_ix,1,AU$3)))-1</f>
        <v>3.5469137915228766E-2</v>
      </c>
      <c r="AV143" s="18" cm="1">
        <f t="array" ref="AV143">(1+R143)*(1+INDEX(fx_rets,$AE143,INDEX(fx_ix,1,AV$3)))-1</f>
        <v>2.9691867102819014E-2</v>
      </c>
      <c r="AW143" s="18" cm="1">
        <f t="array" ref="AW143">(1+S143)*(1+INDEX(fx_rets,$AE143,INDEX(fx_ix,1,AW$3)))-1</f>
        <v>4.2894036864951746E-2</v>
      </c>
      <c r="AX143" s="18" cm="1">
        <f t="array" ref="AX143">(1+T143)*(1+INDEX(fx_rets,$AE143,INDEX(fx_ix,1,AX$3)))-1</f>
        <v>-4.026818113852304E-3</v>
      </c>
      <c r="AY143" s="18" cm="1">
        <f t="array" ref="AY143">(1+U143)*(1+INDEX(fx_rets,$AE143,INDEX(fx_ix,1,AY$3)))-1</f>
        <v>4.4382046278638176E-2</v>
      </c>
      <c r="AZ143" s="18" cm="1">
        <f t="array" ref="AZ143">(1+V143)*(1+INDEX(fx_rets,$AE143,INDEX(fx_ix,1,AZ$3)))-1</f>
        <v>5.8547953729048974E-3</v>
      </c>
      <c r="BA143" s="18" cm="1">
        <f t="array" ref="BA143">(1+W143)*(1+INDEX(fx_rets,$AE143,INDEX(fx_ix,1,BA$3)))-1</f>
        <v>2.9668570650723369E-2</v>
      </c>
      <c r="BB143" s="18" cm="1">
        <f t="array" ref="BB143">(1+X143)*(1+INDEX(fx_rets,$AE143,INDEX(fx_ix,1,BB$3)))-1</f>
        <v>3.2429051324007752E-2</v>
      </c>
      <c r="BC143" s="18" cm="1">
        <f t="array" ref="BC143">(1+Y143)*(1+INDEX(fx_rets,$AE143,INDEX(fx_ix,1,BC$3)))-1</f>
        <v>2.9476428417874123E-2</v>
      </c>
      <c r="BD143" s="19">
        <v>138</v>
      </c>
      <c r="BE143" s="16">
        <f t="shared" si="63"/>
        <v>0</v>
      </c>
      <c r="BF143" s="19">
        <v>138</v>
      </c>
      <c r="BG143" s="18">
        <f t="shared" si="64"/>
        <v>7.8708149941666417E-3</v>
      </c>
      <c r="BH143" s="18">
        <f t="shared" si="65"/>
        <v>1.8694061509821003E-2</v>
      </c>
      <c r="BI143" s="18">
        <f t="shared" si="66"/>
        <v>2.8962579631496066E-2</v>
      </c>
      <c r="BJ143" s="18">
        <f t="shared" si="67"/>
        <v>1.0840994078558763E-2</v>
      </c>
      <c r="BK143" s="18">
        <f t="shared" si="68"/>
        <v>1.8773304410503178E-2</v>
      </c>
      <c r="BL143" s="18">
        <f t="shared" si="69"/>
        <v>3.126190809686058E-2</v>
      </c>
      <c r="BM143" s="18">
        <f t="shared" si="70"/>
        <v>3.8209637194077217E-2</v>
      </c>
      <c r="BN143" s="18">
        <f t="shared" si="71"/>
        <v>4.7152864586065935E-2</v>
      </c>
      <c r="BO143" s="18">
        <f t="shared" si="72"/>
        <v>3.2753591371403656E-2</v>
      </c>
      <c r="BP143" s="18">
        <f t="shared" si="73"/>
        <v>3.7499133429732101E-2</v>
      </c>
      <c r="BQ143" s="18">
        <f t="shared" si="74"/>
        <v>4.6995577083757567E-2</v>
      </c>
      <c r="BR143" s="18">
        <f t="shared" si="75"/>
        <v>3.1001370617925961E-2</v>
      </c>
      <c r="BS143" s="18">
        <f t="shared" si="76"/>
        <v>3.436677026241286E-2</v>
      </c>
      <c r="BT143" s="18">
        <f t="shared" si="77"/>
        <v>2.975882697328136E-2</v>
      </c>
      <c r="BU143" s="18">
        <f t="shared" si="78"/>
        <v>3.1581630139866812E-2</v>
      </c>
      <c r="BV143" s="18">
        <f t="shared" si="79"/>
        <v>3.5469137915228766E-2</v>
      </c>
      <c r="BW143" s="18">
        <f t="shared" si="80"/>
        <v>2.9691867102819014E-2</v>
      </c>
      <c r="BX143" s="18">
        <f t="shared" si="81"/>
        <v>4.2894036864951746E-2</v>
      </c>
      <c r="BY143" s="18">
        <f t="shared" si="82"/>
        <v>-4.026818113852304E-3</v>
      </c>
      <c r="BZ143" s="18">
        <f t="shared" si="83"/>
        <v>4.4382046278638176E-2</v>
      </c>
      <c r="CA143" s="18">
        <f t="shared" si="84"/>
        <v>5.8547953729048974E-3</v>
      </c>
      <c r="CB143" s="18">
        <f t="shared" si="85"/>
        <v>2.9668570650723369E-2</v>
      </c>
      <c r="CC143" s="18">
        <f t="shared" si="86"/>
        <v>3.2429051324007752E-2</v>
      </c>
      <c r="CD143" s="18">
        <f t="shared" si="87"/>
        <v>2.9476428417874123E-2</v>
      </c>
      <c r="CE143" s="19">
        <v>138</v>
      </c>
      <c r="CF143" s="18">
        <f t="shared" si="88"/>
        <v>1.8694061509821003E-2</v>
      </c>
      <c r="CG143" s="18">
        <f t="shared" si="88"/>
        <v>1.8694061509821003E-2</v>
      </c>
      <c r="CH143" s="18">
        <f t="shared" si="88"/>
        <v>1.8694061509821003E-2</v>
      </c>
      <c r="CI143" s="18">
        <f t="shared" si="88"/>
        <v>0</v>
      </c>
      <c r="CJ143" s="18">
        <f t="shared" si="88"/>
        <v>0</v>
      </c>
      <c r="CK143" s="24">
        <f t="shared" si="88"/>
        <v>1.8694061509821003E-2</v>
      </c>
      <c r="CL143" s="24">
        <f t="shared" si="88"/>
        <v>0</v>
      </c>
    </row>
    <row r="144" spans="1:90" x14ac:dyDescent="0.2">
      <c r="A144" s="19">
        <v>139</v>
      </c>
      <c r="B144" s="16" cm="1">
        <f t="array" ref="B144">INDEX(asset_mu,1,B$3)+INDEX(asset_rets_norm,$A144,B$3)</f>
        <v>4.8920092223229293E-3</v>
      </c>
      <c r="C144" s="16" cm="1">
        <f t="array" ref="C144">INDEX(asset_mu,1,C$3)+INDEX(asset_rets_norm,$A144,C$3)</f>
        <v>5.3319923732579834E-3</v>
      </c>
      <c r="D144" s="16" cm="1">
        <f t="array" ref="D144">INDEX(asset_mu,1,D$3)+INDEX(asset_rets_norm,$A144,D$3)</f>
        <v>9.7549468525587584E-3</v>
      </c>
      <c r="E144" s="16" cm="1">
        <f t="array" ref="E144">INDEX(asset_mu,1,E$3)+INDEX(asset_rets_norm,$A144,E$3)</f>
        <v>8.0359634208362965E-3</v>
      </c>
      <c r="F144" s="16" cm="1">
        <f t="array" ref="F144">INDEX(asset_mu,1,F$3)+INDEX(asset_rets_norm,$A144,F$3)</f>
        <v>1.1167048553052799E-2</v>
      </c>
      <c r="G144" s="16" cm="1">
        <f t="array" ref="G144">INDEX(asset_mu,1,G$3)+INDEX(asset_rets_norm,$A144,G$3)</f>
        <v>3.7186701895408876E-3</v>
      </c>
      <c r="H144" s="16" cm="1">
        <f t="array" ref="H144">INDEX(asset_mu,1,H$3)+INDEX(asset_rets_norm,$A144,H$3)</f>
        <v>4.4917961460164899E-3</v>
      </c>
      <c r="I144" s="16" cm="1">
        <f t="array" ref="I144">INDEX(asset_mu,1,I$3)+INDEX(asset_rets_norm,$A144,I$3)</f>
        <v>6.0007608200078211E-3</v>
      </c>
      <c r="J144" s="16" cm="1">
        <f t="array" ref="J144">INDEX(asset_mu,1,J$3)+INDEX(asset_rets_norm,$A144,J$3)</f>
        <v>4.5736897163604056E-3</v>
      </c>
      <c r="K144" s="16" cm="1">
        <f t="array" ref="K144">INDEX(asset_mu,1,K$3)+INDEX(asset_rets_norm,$A144,K$3)</f>
        <v>2.5552730686422545E-3</v>
      </c>
      <c r="L144" s="16" cm="1">
        <f t="array" ref="L144">INDEX(asset_mu,1,L$3)+INDEX(asset_rets_norm,$A144,L$3)</f>
        <v>5.484725183620854E-4</v>
      </c>
      <c r="M144" s="16" cm="1">
        <f t="array" ref="M144">INDEX(asset_mu,1,M$3)+INDEX(asset_rets_norm,$A144,M$3)</f>
        <v>7.0982213117090518E-3</v>
      </c>
      <c r="N144" s="16" cm="1">
        <f t="array" ref="N144">INDEX(asset_mu,1,N$3)+INDEX(asset_rets_norm,$A144,N$3)</f>
        <v>8.8919448128991271E-3</v>
      </c>
      <c r="O144" s="16" cm="1">
        <f t="array" ref="O144">INDEX(asset_mu,1,O$3)+INDEX(asset_rets_norm,$A144,O$3)</f>
        <v>1.0098520333348337E-3</v>
      </c>
      <c r="P144" s="16" cm="1">
        <f t="array" ref="P144">INDEX(asset_mu,1,P$3)+INDEX(asset_rets_norm,$A144,P$3)</f>
        <v>1.6295685965214567E-3</v>
      </c>
      <c r="Q144" s="16" cm="1">
        <f t="array" ref="Q144">INDEX(asset_mu,1,Q$3)+INDEX(asset_rets_norm,$A144,Q$3)</f>
        <v>3.3044030316863983E-3</v>
      </c>
      <c r="R144" s="16" cm="1">
        <f t="array" ref="R144">INDEX(asset_mu,1,R$3)+INDEX(asset_rets_norm,$A144,R$3)</f>
        <v>8.7951325359557509E-3</v>
      </c>
      <c r="S144" s="16" cm="1">
        <f t="array" ref="S144">INDEX(asset_mu,1,S$3)+INDEX(asset_rets_norm,$A144,S$3)</f>
        <v>9.0052017187881583E-3</v>
      </c>
      <c r="T144" s="16" cm="1">
        <f t="array" ref="T144">INDEX(asset_mu,1,T$3)+INDEX(asset_rets_norm,$A144,T$3)</f>
        <v>3.2332834912340791E-2</v>
      </c>
      <c r="U144" s="16" cm="1">
        <f t="array" ref="U144">INDEX(asset_mu,1,U$3)+INDEX(asset_rets_norm,$A144,U$3)</f>
        <v>2.2772345511663197E-2</v>
      </c>
      <c r="V144" s="16" cm="1">
        <f t="array" ref="V144">INDEX(asset_mu,1,V$3)+INDEX(asset_rets_norm,$A144,V$3)</f>
        <v>5.9728703729049898E-3</v>
      </c>
      <c r="W144" s="16" cm="1">
        <f t="array" ref="W144">INDEX(asset_mu,1,W$3)+INDEX(asset_rets_norm,$A144,W$3)</f>
        <v>4.1820898607863215E-3</v>
      </c>
      <c r="X144" s="16" cm="1">
        <f t="array" ref="X144">INDEX(asset_mu,1,X$3)+INDEX(asset_rets_norm,$A144,X$3)</f>
        <v>5.5502101772305973E-3</v>
      </c>
      <c r="Y144" s="16" cm="1">
        <f t="array" ref="Y144">INDEX(asset_mu,1,Y$3)+INDEX(asset_rets_norm,$A144,Y$3)</f>
        <v>9.4393555280453307E-4</v>
      </c>
      <c r="Z144" s="19">
        <v>139</v>
      </c>
      <c r="AA144" s="16" cm="1">
        <f t="array" ref="AA144">INDEX(fx_mu,1,AA$3)+INDEX(fx_rets_norm,$A144,AA$3)</f>
        <v>0</v>
      </c>
      <c r="AB144" s="16" cm="1">
        <f t="array" ref="AB144">INDEX(fx_mu,1,AB$3)+INDEX(fx_rets_norm,$A144,AB$3)</f>
        <v>1.7334608771377494E-2</v>
      </c>
      <c r="AC144" s="16" cm="1">
        <f t="array" ref="AC144">INDEX(fx_mu,1,AC$3)+INDEX(fx_rets_norm,$A144,AC$3)</f>
        <v>1.9358316129508821E-2</v>
      </c>
      <c r="AD144" s="16" cm="1">
        <f t="array" ref="AD144">INDEX(fx_mu,1,AD$3)+INDEX(fx_rets_norm,$A144,AD$3)</f>
        <v>-2.1632173090230702E-2</v>
      </c>
      <c r="AE144" s="19">
        <v>139</v>
      </c>
      <c r="AF144" s="18" cm="1">
        <f t="array" ref="AF144">(1+B144)*(1+INDEX(fx_rets,$AE144,INDEX(fx_ix,1,AF$3)))-1</f>
        <v>4.8920092223230238E-3</v>
      </c>
      <c r="AG144" s="18" cm="1">
        <f t="array" ref="AG144">(1+C144)*(1+INDEX(fx_rets,$AE144,INDEX(fx_ix,1,AG$3)))-1</f>
        <v>5.3319923732579877E-3</v>
      </c>
      <c r="AH144" s="18" cm="1">
        <f t="array" ref="AH144">(1+D144)*(1+INDEX(fx_rets,$AE144,INDEX(fx_ix,1,AH$3)))-1</f>
        <v>9.7549468525588434E-3</v>
      </c>
      <c r="AI144" s="18" cm="1">
        <f t="array" ref="AI144">(1+E144)*(1+INDEX(fx_rets,$AE144,INDEX(fx_ix,1,AI$3)))-1</f>
        <v>8.0359634208362341E-3</v>
      </c>
      <c r="AJ144" s="18" cm="1">
        <f t="array" ref="AJ144">(1+F144)*(1+INDEX(fx_rets,$AE144,INDEX(fx_ix,1,AJ$3)))-1</f>
        <v>1.1167048553052838E-2</v>
      </c>
      <c r="AK144" s="18" cm="1">
        <f t="array" ref="AK144">(1+G144)*(1+INDEX(fx_rets,$AE144,INDEX(fx_ix,1,AK$3)))-1</f>
        <v>2.1117740653803896E-2</v>
      </c>
      <c r="AL144" s="18" cm="1">
        <f t="array" ref="AL144">(1+H144)*(1+INDEX(fx_rets,$AE144,INDEX(fx_ix,1,AL$3)))-1</f>
        <v>2.1904268446266029E-2</v>
      </c>
      <c r="AM144" s="18" cm="1">
        <f t="array" ref="AM144">(1+I144)*(1+INDEX(fx_rets,$AE144,INDEX(fx_ix,1,AM$3)))-1</f>
        <v>2.3439390432530738E-2</v>
      </c>
      <c r="AN144" s="18" cm="1">
        <f t="array" ref="AN144">(1+J144)*(1+INDEX(fx_rets,$AE144,INDEX(fx_ix,1,AN$3)))-1</f>
        <v>2.4020544777276776E-2</v>
      </c>
      <c r="AO144" s="18" cm="1">
        <f t="array" ref="AO144">(1+K144)*(1+INDEX(fx_rets,$AE144,INDEX(fx_ix,1,AO$3)))-1</f>
        <v>2.1963054982010899E-2</v>
      </c>
      <c r="AP144" s="18" cm="1">
        <f t="array" ref="AP144">(1+L144)*(1+INDEX(fx_rets,$AE144,INDEX(fx_ix,1,AP$3)))-1</f>
        <v>1.9917406152269557E-2</v>
      </c>
      <c r="AQ144" s="18" cm="1">
        <f t="array" ref="AQ144">(1+M144)*(1+INDEX(fx_rets,$AE144,INDEX(fx_ix,1,AQ$3)))-1</f>
        <v>2.6593947053326961E-2</v>
      </c>
      <c r="AR144" s="18" cm="1">
        <f t="array" ref="AR144">(1+N144)*(1+INDEX(fx_rets,$AE144,INDEX(fx_ix,1,AR$3)))-1</f>
        <v>2.842239402110236E-2</v>
      </c>
      <c r="AS144" s="18" cm="1">
        <f t="array" ref="AS144">(1+O144)*(1+INDEX(fx_rets,$AE144,INDEX(fx_ix,1,AS$3)))-1</f>
        <v>-2.0644166350876514E-2</v>
      </c>
      <c r="AT144" s="18" cm="1">
        <f t="array" ref="AT144">(1+P144)*(1+INDEX(fx_rets,$AE144,INDEX(fx_ix,1,AT$3)))-1</f>
        <v>-2.0037855603651566E-2</v>
      </c>
      <c r="AU144" s="18" cm="1">
        <f t="array" ref="AU144">(1+Q144)*(1+INDEX(fx_rets,$AE144,INDEX(fx_ix,1,AU$3)))-1</f>
        <v>-1.8399251476885592E-2</v>
      </c>
      <c r="AV144" s="18" cm="1">
        <f t="array" ref="AV144">(1+R144)*(1+INDEX(fx_rets,$AE144,INDEX(fx_ix,1,AV$3)))-1</f>
        <v>8.795132535955652E-3</v>
      </c>
      <c r="AW144" s="18" cm="1">
        <f t="array" ref="AW144">(1+S144)*(1+INDEX(fx_rets,$AE144,INDEX(fx_ix,1,AW$3)))-1</f>
        <v>2.649591213886815E-2</v>
      </c>
      <c r="AX144" s="18" cm="1">
        <f t="array" ref="AX144">(1+T144)*(1+INDEX(fx_rets,$AE144,INDEX(fx_ix,1,AX$3)))-1</f>
        <v>5.2317060281446004E-2</v>
      </c>
      <c r="AY144" s="18" cm="1">
        <f t="array" ref="AY144">(1+U144)*(1+INDEX(fx_rets,$AE144,INDEX(fx_ix,1,AY$3)))-1</f>
        <v>6.4755710165376179E-4</v>
      </c>
      <c r="AZ144" s="18" cm="1">
        <f t="array" ref="AZ144">(1+V144)*(1+INDEX(fx_rets,$AE144,INDEX(fx_ix,1,AZ$3)))-1</f>
        <v>5.9728703729049482E-3</v>
      </c>
      <c r="BA144" s="18" cm="1">
        <f t="array" ref="BA144">(1+W144)*(1+INDEX(fx_rets,$AE144,INDEX(fx_ix,1,BA$3)))-1</f>
        <v>2.158919352374733E-2</v>
      </c>
      <c r="BB144" s="18" cm="1">
        <f t="array" ref="BB144">(1+X144)*(1+INDEX(fx_rets,$AE144,INDEX(fx_ix,1,BB$3)))-1</f>
        <v>2.5015969029935414E-2</v>
      </c>
      <c r="BC144" s="18" cm="1">
        <f t="array" ref="BC144">(1+Y144)*(1+INDEX(fx_rets,$AE144,INDEX(fx_ix,1,BC$3)))-1</f>
        <v>-2.0708656914690482E-2</v>
      </c>
      <c r="BD144" s="19">
        <v>139</v>
      </c>
      <c r="BE144" s="16">
        <f t="shared" si="63"/>
        <v>0</v>
      </c>
      <c r="BF144" s="19">
        <v>139</v>
      </c>
      <c r="BG144" s="18">
        <f t="shared" si="64"/>
        <v>4.8920092223230238E-3</v>
      </c>
      <c r="BH144" s="18">
        <f t="shared" si="65"/>
        <v>5.3319923732579877E-3</v>
      </c>
      <c r="BI144" s="18">
        <f t="shared" si="66"/>
        <v>9.7549468525588434E-3</v>
      </c>
      <c r="BJ144" s="18">
        <f t="shared" si="67"/>
        <v>8.0359634208362341E-3</v>
      </c>
      <c r="BK144" s="18">
        <f t="shared" si="68"/>
        <v>1.1167048553052838E-2</v>
      </c>
      <c r="BL144" s="18">
        <f t="shared" si="69"/>
        <v>2.1117740653803896E-2</v>
      </c>
      <c r="BM144" s="18">
        <f t="shared" si="70"/>
        <v>2.1904268446266029E-2</v>
      </c>
      <c r="BN144" s="18">
        <f t="shared" si="71"/>
        <v>2.3439390432530738E-2</v>
      </c>
      <c r="BO144" s="18">
        <f t="shared" si="72"/>
        <v>2.4020544777276776E-2</v>
      </c>
      <c r="BP144" s="18">
        <f t="shared" si="73"/>
        <v>2.1963054982010899E-2</v>
      </c>
      <c r="BQ144" s="18">
        <f t="shared" si="74"/>
        <v>1.9917406152269557E-2</v>
      </c>
      <c r="BR144" s="18">
        <f t="shared" si="75"/>
        <v>2.6593947053326961E-2</v>
      </c>
      <c r="BS144" s="18">
        <f t="shared" si="76"/>
        <v>2.842239402110236E-2</v>
      </c>
      <c r="BT144" s="18">
        <f t="shared" si="77"/>
        <v>-2.0644166350876514E-2</v>
      </c>
      <c r="BU144" s="18">
        <f t="shared" si="78"/>
        <v>-2.0037855603651566E-2</v>
      </c>
      <c r="BV144" s="18">
        <f t="shared" si="79"/>
        <v>-1.8399251476885592E-2</v>
      </c>
      <c r="BW144" s="18">
        <f t="shared" si="80"/>
        <v>8.795132535955652E-3</v>
      </c>
      <c r="BX144" s="18">
        <f t="shared" si="81"/>
        <v>2.649591213886815E-2</v>
      </c>
      <c r="BY144" s="18">
        <f t="shared" si="82"/>
        <v>5.2317060281446004E-2</v>
      </c>
      <c r="BZ144" s="18">
        <f t="shared" si="83"/>
        <v>6.4755710165376179E-4</v>
      </c>
      <c r="CA144" s="18">
        <f t="shared" si="84"/>
        <v>5.9728703729049482E-3</v>
      </c>
      <c r="CB144" s="18">
        <f t="shared" si="85"/>
        <v>2.158919352374733E-2</v>
      </c>
      <c r="CC144" s="18">
        <f t="shared" si="86"/>
        <v>2.5015969029935414E-2</v>
      </c>
      <c r="CD144" s="18">
        <f t="shared" si="87"/>
        <v>-2.0708656914690482E-2</v>
      </c>
      <c r="CE144" s="19">
        <v>139</v>
      </c>
      <c r="CF144" s="18">
        <f t="shared" si="88"/>
        <v>5.3319923732579877E-3</v>
      </c>
      <c r="CG144" s="18">
        <f t="shared" si="88"/>
        <v>5.3319923732579877E-3</v>
      </c>
      <c r="CH144" s="18">
        <f t="shared" si="88"/>
        <v>5.3319923732579877E-3</v>
      </c>
      <c r="CI144" s="18">
        <f t="shared" si="88"/>
        <v>0</v>
      </c>
      <c r="CJ144" s="18">
        <f t="shared" si="88"/>
        <v>0</v>
      </c>
      <c r="CK144" s="24">
        <f t="shared" si="88"/>
        <v>5.3319923732579877E-3</v>
      </c>
      <c r="CL144" s="24">
        <f t="shared" si="88"/>
        <v>0</v>
      </c>
    </row>
    <row r="145" spans="1:90" x14ac:dyDescent="0.2">
      <c r="A145" s="19">
        <v>140</v>
      </c>
      <c r="B145" s="16" cm="1">
        <f t="array" ref="B145">INDEX(asset_mu,1,B$3)+INDEX(asset_rets_norm,$A145,B$3)</f>
        <v>4.472587262288069E-3</v>
      </c>
      <c r="C145" s="16" cm="1">
        <f t="array" ref="C145">INDEX(asset_mu,1,C$3)+INDEX(asset_rets_norm,$A145,C$3)</f>
        <v>-7.066372560743427E-4</v>
      </c>
      <c r="D145" s="16" cm="1">
        <f t="array" ref="D145">INDEX(asset_mu,1,D$3)+INDEX(asset_rets_norm,$A145,D$3)</f>
        <v>-5.2651420146750689E-3</v>
      </c>
      <c r="E145" s="16" cm="1">
        <f t="array" ref="E145">INDEX(asset_mu,1,E$3)+INDEX(asset_rets_norm,$A145,E$3)</f>
        <v>2.8346568215437823E-4</v>
      </c>
      <c r="F145" s="16" cm="1">
        <f t="array" ref="F145">INDEX(asset_mu,1,F$3)+INDEX(asset_rets_norm,$A145,F$3)</f>
        <v>-4.3124727788659677E-3</v>
      </c>
      <c r="G145" s="16" cm="1">
        <f t="array" ref="G145">INDEX(asset_mu,1,G$3)+INDEX(asset_rets_norm,$A145,G$3)</f>
        <v>3.5198653114066033E-3</v>
      </c>
      <c r="H145" s="16" cm="1">
        <f t="array" ref="H145">INDEX(asset_mu,1,H$3)+INDEX(asset_rets_norm,$A145,H$3)</f>
        <v>4.8319853561873613E-3</v>
      </c>
      <c r="I145" s="16" cm="1">
        <f t="array" ref="I145">INDEX(asset_mu,1,I$3)+INDEX(asset_rets_norm,$A145,I$3)</f>
        <v>6.798182638796323E-3</v>
      </c>
      <c r="J145" s="16" cm="1">
        <f t="array" ref="J145">INDEX(asset_mu,1,J$3)+INDEX(asset_rets_norm,$A145,J$3)</f>
        <v>3.9839829589451963E-3</v>
      </c>
      <c r="K145" s="16" cm="1">
        <f t="array" ref="K145">INDEX(asset_mu,1,K$3)+INDEX(asset_rets_norm,$A145,K$3)</f>
        <v>-2.4044084864017498E-3</v>
      </c>
      <c r="L145" s="16" cm="1">
        <f t="array" ref="L145">INDEX(asset_mu,1,L$3)+INDEX(asset_rets_norm,$A145,L$3)</f>
        <v>-1.0369491614502194E-2</v>
      </c>
      <c r="M145" s="16" cm="1">
        <f t="array" ref="M145">INDEX(asset_mu,1,M$3)+INDEX(asset_rets_norm,$A145,M$3)</f>
        <v>-2.3378908156098215E-3</v>
      </c>
      <c r="N145" s="16" cm="1">
        <f t="array" ref="N145">INDEX(asset_mu,1,N$3)+INDEX(asset_rets_norm,$A145,N$3)</f>
        <v>-1.0517434246219978E-2</v>
      </c>
      <c r="O145" s="16" cm="1">
        <f t="array" ref="O145">INDEX(asset_mu,1,O$3)+INDEX(asset_rets_norm,$A145,O$3)</f>
        <v>1.0293320096782731E-3</v>
      </c>
      <c r="P145" s="16" cm="1">
        <f t="array" ref="P145">INDEX(asset_mu,1,P$3)+INDEX(asset_rets_norm,$A145,P$3)</f>
        <v>2.1941533341208064E-3</v>
      </c>
      <c r="Q145" s="16" cm="1">
        <f t="array" ref="Q145">INDEX(asset_mu,1,Q$3)+INDEX(asset_rets_norm,$A145,Q$3)</f>
        <v>3.7125861373321191E-3</v>
      </c>
      <c r="R145" s="16" cm="1">
        <f t="array" ref="R145">INDEX(asset_mu,1,R$3)+INDEX(asset_rets_norm,$A145,R$3)</f>
        <v>-2.7374543023278696E-3</v>
      </c>
      <c r="S145" s="16" cm="1">
        <f t="array" ref="S145">INDEX(asset_mu,1,S$3)+INDEX(asset_rets_norm,$A145,S$3)</f>
        <v>-3.3658426304529421E-2</v>
      </c>
      <c r="T145" s="16" cm="1">
        <f t="array" ref="T145">INDEX(asset_mu,1,T$3)+INDEX(asset_rets_norm,$A145,T$3)</f>
        <v>-5.2887678835317919E-2</v>
      </c>
      <c r="U145" s="16" cm="1">
        <f t="array" ref="U145">INDEX(asset_mu,1,U$3)+INDEX(asset_rets_norm,$A145,U$3)</f>
        <v>6.4107835772461721E-2</v>
      </c>
      <c r="V145" s="16" cm="1">
        <f t="array" ref="V145">INDEX(asset_mu,1,V$3)+INDEX(asset_rets_norm,$A145,V$3)</f>
        <v>6.1530620395716567E-3</v>
      </c>
      <c r="W145" s="16" cm="1">
        <f t="array" ref="W145">INDEX(asset_mu,1,W$3)+INDEX(asset_rets_norm,$A145,W$3)</f>
        <v>4.3205065274529875E-3</v>
      </c>
      <c r="X145" s="16" cm="1">
        <f t="array" ref="X145">INDEX(asset_mu,1,X$3)+INDEX(asset_rets_norm,$A145,X$3)</f>
        <v>5.6888768438972635E-3</v>
      </c>
      <c r="Y145" s="16" cm="1">
        <f t="array" ref="Y145">INDEX(asset_mu,1,Y$3)+INDEX(asset_rets_norm,$A145,Y$3)</f>
        <v>9.1818555280453313E-4</v>
      </c>
      <c r="Z145" s="19">
        <v>140</v>
      </c>
      <c r="AA145" s="16" cm="1">
        <f t="array" ref="AA145">INDEX(fx_mu,1,AA$3)+INDEX(fx_rets_norm,$A145,AA$3)</f>
        <v>0</v>
      </c>
      <c r="AB145" s="16" cm="1">
        <f t="array" ref="AB145">INDEX(fx_mu,1,AB$3)+INDEX(fx_rets_norm,$A145,AB$3)</f>
        <v>-2.9235028125260017E-2</v>
      </c>
      <c r="AC145" s="16" cm="1">
        <f t="array" ref="AC145">INDEX(fx_mu,1,AC$3)+INDEX(fx_rets_norm,$A145,AC$3)</f>
        <v>-9.4444678565610146E-3</v>
      </c>
      <c r="AD145" s="16" cm="1">
        <f t="array" ref="AD145">INDEX(fx_mu,1,AD$3)+INDEX(fx_rets_norm,$A145,AD$3)</f>
        <v>-1.8210866418731056E-2</v>
      </c>
      <c r="AE145" s="19">
        <v>140</v>
      </c>
      <c r="AF145" s="18" cm="1">
        <f t="array" ref="AF145">(1+B145)*(1+INDEX(fx_rets,$AE145,INDEX(fx_ix,1,AF$3)))-1</f>
        <v>4.4725872622881635E-3</v>
      </c>
      <c r="AG145" s="18" cm="1">
        <f t="array" ref="AG145">(1+C145)*(1+INDEX(fx_rets,$AE145,INDEX(fx_ix,1,AG$3)))-1</f>
        <v>-7.0663725607433836E-4</v>
      </c>
      <c r="AH145" s="18" cm="1">
        <f t="array" ref="AH145">(1+D145)*(1+INDEX(fx_rets,$AE145,INDEX(fx_ix,1,AH$3)))-1</f>
        <v>-5.2651420146750949E-3</v>
      </c>
      <c r="AI145" s="18" cm="1">
        <f t="array" ref="AI145">(1+E145)*(1+INDEX(fx_rets,$AE145,INDEX(fx_ix,1,AI$3)))-1</f>
        <v>2.834656821544268E-4</v>
      </c>
      <c r="AJ145" s="18" cm="1">
        <f t="array" ref="AJ145">(1+F145)*(1+INDEX(fx_rets,$AE145,INDEX(fx_ix,1,AJ$3)))-1</f>
        <v>-4.3124727788659278E-3</v>
      </c>
      <c r="AK145" s="18" cm="1">
        <f t="array" ref="AK145">(1+G145)*(1+INDEX(fx_rets,$AE145,INDEX(fx_ix,1,AK$3)))-1</f>
        <v>-2.5818066175229526E-2</v>
      </c>
      <c r="AL145" s="18" cm="1">
        <f t="array" ref="AL145">(1+H145)*(1+INDEX(fx_rets,$AE145,INDEX(fx_ix,1,AL$3)))-1</f>
        <v>-2.4544305996861637E-2</v>
      </c>
      <c r="AM145" s="18" cm="1">
        <f t="array" ref="AM145">(1+I145)*(1+INDEX(fx_rets,$AE145,INDEX(fx_ix,1,AM$3)))-1</f>
        <v>-2.2635590547109508E-2</v>
      </c>
      <c r="AN145" s="18" cm="1">
        <f t="array" ref="AN145">(1+J145)*(1+INDEX(fx_rets,$AE145,INDEX(fx_ix,1,AN$3)))-1</f>
        <v>-5.4981114966127231E-3</v>
      </c>
      <c r="AO145" s="18" cm="1">
        <f t="array" ref="AO145">(1+K145)*(1+INDEX(fx_rets,$AE145,INDEX(fx_ix,1,AO$3)))-1</f>
        <v>-1.1826167984298919E-2</v>
      </c>
      <c r="AP145" s="18" cm="1">
        <f t="array" ref="AP145">(1+L145)*(1+INDEX(fx_rets,$AE145,INDEX(fx_ix,1,AP$3)))-1</f>
        <v>-1.9716025140821158E-2</v>
      </c>
      <c r="AQ145" s="18" cm="1">
        <f t="array" ref="AQ145">(1+M145)*(1+INDEX(fx_rets,$AE145,INDEX(fx_ix,1,AQ$3)))-1</f>
        <v>-1.1760278537510716E-2</v>
      </c>
      <c r="AR145" s="18" cm="1">
        <f t="array" ref="AR145">(1+N145)*(1+INDEX(fx_rets,$AE145,INDEX(fx_ix,1,AR$3)))-1</f>
        <v>-1.9862570533109136E-2</v>
      </c>
      <c r="AS145" s="18" cm="1">
        <f t="array" ref="AS145">(1+O145)*(1+INDEX(fx_rets,$AE145,INDEX(fx_ix,1,AS$3)))-1</f>
        <v>-1.7200279436781485E-2</v>
      </c>
      <c r="AT145" s="18" cm="1">
        <f t="array" ref="AT145">(1+P145)*(1+INDEX(fx_rets,$AE145,INDEX(fx_ix,1,AT$3)))-1</f>
        <v>-1.6056670517880178E-2</v>
      </c>
      <c r="AU145" s="18" cm="1">
        <f t="array" ref="AU145">(1+Q145)*(1+INDEX(fx_rets,$AE145,INDEX(fx_ix,1,AU$3)))-1</f>
        <v>-1.4565889691613876E-2</v>
      </c>
      <c r="AV145" s="18" cm="1">
        <f t="array" ref="AV145">(1+R145)*(1+INDEX(fx_rets,$AE145,INDEX(fx_ix,1,AV$3)))-1</f>
        <v>-2.7374543023278575E-3</v>
      </c>
      <c r="AW145" s="18" cm="1">
        <f t="array" ref="AW145">(1+S145)*(1+INDEX(fx_rets,$AE145,INDEX(fx_ix,1,AW$3)))-1</f>
        <v>-6.1909449390124549E-2</v>
      </c>
      <c r="AX145" s="18" cm="1">
        <f t="array" ref="AX145">(1+T145)*(1+INDEX(fx_rets,$AE145,INDEX(fx_ix,1,AX$3)))-1</f>
        <v>-6.1832650709110593E-2</v>
      </c>
      <c r="AY145" s="18" cm="1">
        <f t="array" ref="AY145">(1+U145)*(1+INDEX(fx_rets,$AE145,INDEX(fx_ix,1,AY$3)))-1</f>
        <v>4.4729510120084637E-2</v>
      </c>
      <c r="AZ145" s="18" cm="1">
        <f t="array" ref="AZ145">(1+V145)*(1+INDEX(fx_rets,$AE145,INDEX(fx_ix,1,AZ$3)))-1</f>
        <v>6.1530620395715552E-3</v>
      </c>
      <c r="BA145" s="18" cm="1">
        <f t="array" ref="BA145">(1+W145)*(1+INDEX(fx_rets,$AE145,INDEX(fx_ix,1,BA$3)))-1</f>
        <v>-2.5040831727652479E-2</v>
      </c>
      <c r="BB145" s="18" cm="1">
        <f t="array" ref="BB145">(1+X145)*(1+INDEX(fx_rets,$AE145,INDEX(fx_ix,1,BB$3)))-1</f>
        <v>-3.8093194271560105E-3</v>
      </c>
      <c r="BC145" s="18" cm="1">
        <f t="array" ref="BC145">(1+Y145)*(1+INDEX(fx_rets,$AE145,INDEX(fx_ix,1,BC$3)))-1</f>
        <v>-1.7309401820376324E-2</v>
      </c>
      <c r="BD145" s="19">
        <v>140</v>
      </c>
      <c r="BE145" s="16">
        <f t="shared" si="63"/>
        <v>0</v>
      </c>
      <c r="BF145" s="19">
        <v>140</v>
      </c>
      <c r="BG145" s="18">
        <f t="shared" si="64"/>
        <v>4.4725872622881635E-3</v>
      </c>
      <c r="BH145" s="18">
        <f t="shared" si="65"/>
        <v>-7.0663725607433836E-4</v>
      </c>
      <c r="BI145" s="18">
        <f t="shared" si="66"/>
        <v>-5.2651420146750949E-3</v>
      </c>
      <c r="BJ145" s="18">
        <f t="shared" si="67"/>
        <v>2.834656821544268E-4</v>
      </c>
      <c r="BK145" s="18">
        <f t="shared" si="68"/>
        <v>-4.3124727788659278E-3</v>
      </c>
      <c r="BL145" s="18">
        <f t="shared" si="69"/>
        <v>-2.5818066175229526E-2</v>
      </c>
      <c r="BM145" s="18">
        <f t="shared" si="70"/>
        <v>-2.4544305996861637E-2</v>
      </c>
      <c r="BN145" s="18">
        <f t="shared" si="71"/>
        <v>-2.2635590547109508E-2</v>
      </c>
      <c r="BO145" s="18">
        <f t="shared" si="72"/>
        <v>-5.4981114966127231E-3</v>
      </c>
      <c r="BP145" s="18">
        <f t="shared" si="73"/>
        <v>-1.1826167984298919E-2</v>
      </c>
      <c r="BQ145" s="18">
        <f t="shared" si="74"/>
        <v>-1.9716025140821158E-2</v>
      </c>
      <c r="BR145" s="18">
        <f t="shared" si="75"/>
        <v>-1.1760278537510716E-2</v>
      </c>
      <c r="BS145" s="18">
        <f t="shared" si="76"/>
        <v>-1.9862570533109136E-2</v>
      </c>
      <c r="BT145" s="18">
        <f t="shared" si="77"/>
        <v>-1.7200279436781485E-2</v>
      </c>
      <c r="BU145" s="18">
        <f t="shared" si="78"/>
        <v>-1.6056670517880178E-2</v>
      </c>
      <c r="BV145" s="18">
        <f t="shared" si="79"/>
        <v>-1.4565889691613876E-2</v>
      </c>
      <c r="BW145" s="18">
        <f t="shared" si="80"/>
        <v>-2.7374543023278575E-3</v>
      </c>
      <c r="BX145" s="18">
        <f t="shared" si="81"/>
        <v>-6.1909449390124549E-2</v>
      </c>
      <c r="BY145" s="18">
        <f t="shared" si="82"/>
        <v>-6.1832650709110593E-2</v>
      </c>
      <c r="BZ145" s="18">
        <f t="shared" si="83"/>
        <v>4.4729510120084637E-2</v>
      </c>
      <c r="CA145" s="18">
        <f t="shared" si="84"/>
        <v>6.1530620395715552E-3</v>
      </c>
      <c r="CB145" s="18">
        <f t="shared" si="85"/>
        <v>-2.5040831727652479E-2</v>
      </c>
      <c r="CC145" s="18">
        <f t="shared" si="86"/>
        <v>-3.8093194271560105E-3</v>
      </c>
      <c r="CD145" s="18">
        <f t="shared" si="87"/>
        <v>-1.7309401820376324E-2</v>
      </c>
      <c r="CE145" s="19">
        <v>140</v>
      </c>
      <c r="CF145" s="18">
        <f t="shared" si="88"/>
        <v>-7.0663725607433836E-4</v>
      </c>
      <c r="CG145" s="18">
        <f t="shared" si="88"/>
        <v>-7.0663725607433836E-4</v>
      </c>
      <c r="CH145" s="18">
        <f t="shared" si="88"/>
        <v>-7.0663725607433836E-4</v>
      </c>
      <c r="CI145" s="18">
        <f t="shared" si="88"/>
        <v>0</v>
      </c>
      <c r="CJ145" s="18">
        <f t="shared" si="88"/>
        <v>0</v>
      </c>
      <c r="CK145" s="24">
        <f t="shared" si="88"/>
        <v>-7.0663725607433836E-4</v>
      </c>
      <c r="CL145" s="24">
        <f t="shared" si="88"/>
        <v>0</v>
      </c>
    </row>
    <row r="146" spans="1:90" x14ac:dyDescent="0.2">
      <c r="A146" s="19">
        <v>141</v>
      </c>
      <c r="B146" s="16" cm="1">
        <f t="array" ref="B146">INDEX(asset_mu,1,B$3)+INDEX(asset_rets_norm,$A146,B$3)</f>
        <v>6.1517729605428282E-3</v>
      </c>
      <c r="C146" s="16" cm="1">
        <f t="array" ref="C146">INDEX(asset_mu,1,C$3)+INDEX(asset_rets_norm,$A146,C$3)</f>
        <v>-2.1031796947286229E-3</v>
      </c>
      <c r="D146" s="16" cm="1">
        <f t="array" ref="D146">INDEX(asset_mu,1,D$3)+INDEX(asset_rets_norm,$A146,D$3)</f>
        <v>-8.5319504732327151E-3</v>
      </c>
      <c r="E146" s="16" cm="1">
        <f t="array" ref="E146">INDEX(asset_mu,1,E$3)+INDEX(asset_rets_norm,$A146,E$3)</f>
        <v>6.8861855730723703E-4</v>
      </c>
      <c r="F146" s="16" cm="1">
        <f t="array" ref="F146">INDEX(asset_mu,1,F$3)+INDEX(asset_rets_norm,$A146,F$3)</f>
        <v>-2.4280941471937333E-3</v>
      </c>
      <c r="G146" s="16" cm="1">
        <f t="array" ref="G146">INDEX(asset_mu,1,G$3)+INDEX(asset_rets_norm,$A146,G$3)</f>
        <v>2.6414910300700785E-3</v>
      </c>
      <c r="H146" s="16" cm="1">
        <f t="array" ref="H146">INDEX(asset_mu,1,H$3)+INDEX(asset_rets_norm,$A146,H$3)</f>
        <v>-3.3751472405548566E-3</v>
      </c>
      <c r="I146" s="16" cm="1">
        <f t="array" ref="I146">INDEX(asset_mu,1,I$3)+INDEX(asset_rets_norm,$A146,I$3)</f>
        <v>-8.4508292095135228E-3</v>
      </c>
      <c r="J146" s="16" cm="1">
        <f t="array" ref="J146">INDEX(asset_mu,1,J$3)+INDEX(asset_rets_norm,$A146,J$3)</f>
        <v>3.5591966981147736E-3</v>
      </c>
      <c r="K146" s="16" cm="1">
        <f t="array" ref="K146">INDEX(asset_mu,1,K$3)+INDEX(asset_rets_norm,$A146,K$3)</f>
        <v>-6.6902304550767455E-3</v>
      </c>
      <c r="L146" s="16" cm="1">
        <f t="array" ref="L146">INDEX(asset_mu,1,L$3)+INDEX(asset_rets_norm,$A146,L$3)</f>
        <v>-1.470997403698672E-2</v>
      </c>
      <c r="M146" s="16" cm="1">
        <f t="array" ref="M146">INDEX(asset_mu,1,M$3)+INDEX(asset_rets_norm,$A146,M$3)</f>
        <v>-6.2411594951739639E-3</v>
      </c>
      <c r="N146" s="16" cm="1">
        <f t="array" ref="N146">INDEX(asset_mu,1,N$3)+INDEX(asset_rets_norm,$A146,N$3)</f>
        <v>-1.4013922890835358E-2</v>
      </c>
      <c r="O146" s="16" cm="1">
        <f t="array" ref="O146">INDEX(asset_mu,1,O$3)+INDEX(asset_rets_norm,$A146,O$3)</f>
        <v>1.0390709043719625E-3</v>
      </c>
      <c r="P146" s="16" cm="1">
        <f t="array" ref="P146">INDEX(asset_mu,1,P$3)+INDEX(asset_rets_norm,$A146,P$3)</f>
        <v>2.3184589621590302E-3</v>
      </c>
      <c r="Q146" s="16" cm="1">
        <f t="array" ref="Q146">INDEX(asset_mu,1,Q$3)+INDEX(asset_rets_norm,$A146,Q$3)</f>
        <v>4.0345873711895132E-3</v>
      </c>
      <c r="R146" s="16" cm="1">
        <f t="array" ref="R146">INDEX(asset_mu,1,R$3)+INDEX(asset_rets_norm,$A146,R$3)</f>
        <v>5.914885166105309E-2</v>
      </c>
      <c r="S146" s="16" cm="1">
        <f t="array" ref="S146">INDEX(asset_mu,1,S$3)+INDEX(asset_rets_norm,$A146,S$3)</f>
        <v>4.1670857694947494E-2</v>
      </c>
      <c r="T146" s="16" cm="1">
        <f t="array" ref="T146">INDEX(asset_mu,1,T$3)+INDEX(asset_rets_norm,$A146,T$3)</f>
        <v>1.2506216426315386E-2</v>
      </c>
      <c r="U146" s="16" cm="1">
        <f t="array" ref="U146">INDEX(asset_mu,1,U$3)+INDEX(asset_rets_norm,$A146,U$3)</f>
        <v>6.8210104415426756E-2</v>
      </c>
      <c r="V146" s="16" cm="1">
        <f t="array" ref="V146">INDEX(asset_mu,1,V$3)+INDEX(asset_rets_norm,$A146,V$3)</f>
        <v>6.2810370395716564E-3</v>
      </c>
      <c r="W146" s="16" cm="1">
        <f t="array" ref="W146">INDEX(asset_mu,1,W$3)+INDEX(asset_rets_norm,$A146,W$3)</f>
        <v>4.3887565274529881E-3</v>
      </c>
      <c r="X146" s="16" cm="1">
        <f t="array" ref="X146">INDEX(asset_mu,1,X$3)+INDEX(asset_rets_norm,$A146,X$3)</f>
        <v>5.7997101772305978E-3</v>
      </c>
      <c r="Y146" s="16" cm="1">
        <f t="array" ref="Y146">INDEX(asset_mu,1,Y$3)+INDEX(asset_rets_norm,$A146,Y$3)</f>
        <v>8.9643555280453317E-4</v>
      </c>
      <c r="Z146" s="19">
        <v>141</v>
      </c>
      <c r="AA146" s="16" cm="1">
        <f t="array" ref="AA146">INDEX(fx_mu,1,AA$3)+INDEX(fx_rets_norm,$A146,AA$3)</f>
        <v>0</v>
      </c>
      <c r="AB146" s="16" cm="1">
        <f t="array" ref="AB146">INDEX(fx_mu,1,AB$3)+INDEX(fx_rets_norm,$A146,AB$3)</f>
        <v>2.1203835465162694E-2</v>
      </c>
      <c r="AC146" s="16" cm="1">
        <f t="array" ref="AC146">INDEX(fx_mu,1,AC$3)+INDEX(fx_rets_norm,$A146,AC$3)</f>
        <v>2.1720064132749781E-2</v>
      </c>
      <c r="AD146" s="16" cm="1">
        <f t="array" ref="AD146">INDEX(fx_mu,1,AD$3)+INDEX(fx_rets_norm,$A146,AD$3)</f>
        <v>-3.0833476247974848E-2</v>
      </c>
      <c r="AE146" s="19">
        <v>141</v>
      </c>
      <c r="AF146" s="18" cm="1">
        <f t="array" ref="AF146">(1+B146)*(1+INDEX(fx_rets,$AE146,INDEX(fx_ix,1,AF$3)))-1</f>
        <v>6.1517729605429228E-3</v>
      </c>
      <c r="AG146" s="18" cm="1">
        <f t="array" ref="AG146">(1+C146)*(1+INDEX(fx_rets,$AE146,INDEX(fx_ix,1,AG$3)))-1</f>
        <v>-2.1031796947286185E-3</v>
      </c>
      <c r="AH146" s="18" cm="1">
        <f t="array" ref="AH146">(1+D146)*(1+INDEX(fx_rets,$AE146,INDEX(fx_ix,1,AH$3)))-1</f>
        <v>-8.5319504732327411E-3</v>
      </c>
      <c r="AI146" s="18" cm="1">
        <f t="array" ref="AI146">(1+E146)*(1+INDEX(fx_rets,$AE146,INDEX(fx_ix,1,AI$3)))-1</f>
        <v>6.8861855730717458E-4</v>
      </c>
      <c r="AJ146" s="18" cm="1">
        <f t="array" ref="AJ146">(1+F146)*(1+INDEX(fx_rets,$AE146,INDEX(fx_ix,1,AJ$3)))-1</f>
        <v>-2.4280941471936934E-3</v>
      </c>
      <c r="AK146" s="18" cm="1">
        <f t="array" ref="AK146">(1+G146)*(1+INDEX(fx_rets,$AE146,INDEX(fx_ix,1,AK$3)))-1</f>
        <v>2.3901336236417103E-2</v>
      </c>
      <c r="AL146" s="18" cm="1">
        <f t="array" ref="AL146">(1+H146)*(1+INDEX(fx_rets,$AE146,INDEX(fx_ix,1,AL$3)))-1</f>
        <v>1.7757122157848304E-2</v>
      </c>
      <c r="AM146" s="18" cm="1">
        <f t="array" ref="AM146">(1+I146)*(1+INDEX(fx_rets,$AE146,INDEX(fx_ix,1,AM$3)))-1</f>
        <v>1.2573816263546478E-2</v>
      </c>
      <c r="AN146" s="18" cm="1">
        <f t="array" ref="AN146">(1+J146)*(1+INDEX(fx_rets,$AE146,INDEX(fx_ix,1,AN$3)))-1</f>
        <v>2.5356566811408632E-2</v>
      </c>
      <c r="AO146" s="18" cm="1">
        <f t="array" ref="AO146">(1+K146)*(1+INDEX(fx_rets,$AE146,INDEX(fx_ix,1,AO$3)))-1</f>
        <v>1.4884521443125909E-2</v>
      </c>
      <c r="AP146" s="18" cm="1">
        <f t="array" ref="AP146">(1+L146)*(1+INDEX(fx_rets,$AE146,INDEX(fx_ix,1,AP$3)))-1</f>
        <v>6.6905885162886758E-3</v>
      </c>
      <c r="AQ146" s="18" cm="1">
        <f t="array" ref="AQ146">(1+M146)*(1+INDEX(fx_rets,$AE146,INDEX(fx_ix,1,AQ$3)))-1</f>
        <v>1.5343346253077872E-2</v>
      </c>
      <c r="AR146" s="18" cm="1">
        <f t="array" ref="AR146">(1+N146)*(1+INDEX(fx_rets,$AE146,INDEX(fx_ix,1,AR$3)))-1</f>
        <v>7.4017579379739296E-3</v>
      </c>
      <c r="AS146" s="18" cm="1">
        <f t="array" ref="AS146">(1+O146)*(1+INDEX(fx_rets,$AE146,INDEX(fx_ix,1,AS$3)))-1</f>
        <v>-2.9826443511652756E-2</v>
      </c>
      <c r="AT146" s="18" cm="1">
        <f t="array" ref="AT146">(1+P146)*(1+INDEX(fx_rets,$AE146,INDEX(fx_ix,1,AT$3)))-1</f>
        <v>-2.8586503435157451E-2</v>
      </c>
      <c r="AU146" s="18" cm="1">
        <f t="array" ref="AU146">(1+Q146)*(1+INDEX(fx_rets,$AE146,INDEX(fx_ix,1,AU$3)))-1</f>
        <v>-2.6923289230665226E-2</v>
      </c>
      <c r="AV146" s="18" cm="1">
        <f t="array" ref="AV146">(1+R146)*(1+INDEX(fx_rets,$AE146,INDEX(fx_ix,1,AV$3)))-1</f>
        <v>5.9148851661052992E-2</v>
      </c>
      <c r="AW146" s="18" cm="1">
        <f t="array" ref="AW146">(1+S146)*(1+INDEX(fx_rets,$AE146,INDEX(fx_ix,1,AW$3)))-1</f>
        <v>6.375827517036603E-2</v>
      </c>
      <c r="AX146" s="18" cm="1">
        <f t="array" ref="AX146">(1+T146)*(1+INDEX(fx_rets,$AE146,INDEX(fx_ix,1,AX$3)))-1</f>
        <v>3.4497916381902805E-2</v>
      </c>
      <c r="AY146" s="18" cm="1">
        <f t="array" ref="AY146">(1+U146)*(1+INDEX(fx_rets,$AE146,INDEX(fx_ix,1,AY$3)))-1</f>
        <v>3.5273473533087074E-2</v>
      </c>
      <c r="AZ146" s="18" cm="1">
        <f t="array" ref="AZ146">(1+V146)*(1+INDEX(fx_rets,$AE146,INDEX(fx_ix,1,AZ$3)))-1</f>
        <v>6.2810370395716131E-3</v>
      </c>
      <c r="BA146" s="18" cm="1">
        <f t="array" ref="BA146">(1+W146)*(1+INDEX(fx_rets,$AE146,INDEX(fx_ix,1,BA$3)))-1</f>
        <v>2.5685650463920462E-2</v>
      </c>
      <c r="BB146" s="18" cm="1">
        <f t="array" ref="BB146">(1+X146)*(1+INDEX(fx_rets,$AE146,INDEX(fx_ix,1,BB$3)))-1</f>
        <v>2.7645744386981308E-2</v>
      </c>
      <c r="BC146" s="18" cm="1">
        <f t="array" ref="BC146">(1+Y146)*(1+INDEX(fx_rets,$AE146,INDEX(fx_ix,1,BC$3)))-1</f>
        <v>-2.9964680919495557E-2</v>
      </c>
      <c r="BD146" s="19">
        <v>141</v>
      </c>
      <c r="BE146" s="16">
        <f t="shared" si="63"/>
        <v>0</v>
      </c>
      <c r="BF146" s="19">
        <v>141</v>
      </c>
      <c r="BG146" s="18">
        <f t="shared" si="64"/>
        <v>6.1517729605429228E-3</v>
      </c>
      <c r="BH146" s="18">
        <f t="shared" si="65"/>
        <v>-2.1031796947286185E-3</v>
      </c>
      <c r="BI146" s="18">
        <f t="shared" si="66"/>
        <v>-8.5319504732327411E-3</v>
      </c>
      <c r="BJ146" s="18">
        <f t="shared" si="67"/>
        <v>6.8861855730717458E-4</v>
      </c>
      <c r="BK146" s="18">
        <f t="shared" si="68"/>
        <v>-2.4280941471936934E-3</v>
      </c>
      <c r="BL146" s="18">
        <f t="shared" si="69"/>
        <v>2.3901336236417103E-2</v>
      </c>
      <c r="BM146" s="18">
        <f t="shared" si="70"/>
        <v>1.7757122157848304E-2</v>
      </c>
      <c r="BN146" s="18">
        <f t="shared" si="71"/>
        <v>1.2573816263546478E-2</v>
      </c>
      <c r="BO146" s="18">
        <f t="shared" si="72"/>
        <v>2.5356566811408632E-2</v>
      </c>
      <c r="BP146" s="18">
        <f t="shared" si="73"/>
        <v>1.4884521443125909E-2</v>
      </c>
      <c r="BQ146" s="18">
        <f t="shared" si="74"/>
        <v>6.6905885162886758E-3</v>
      </c>
      <c r="BR146" s="18">
        <f t="shared" si="75"/>
        <v>1.5343346253077872E-2</v>
      </c>
      <c r="BS146" s="18">
        <f t="shared" si="76"/>
        <v>7.4017579379739296E-3</v>
      </c>
      <c r="BT146" s="18">
        <f t="shared" si="77"/>
        <v>-2.9826443511652756E-2</v>
      </c>
      <c r="BU146" s="18">
        <f t="shared" si="78"/>
        <v>-2.8586503435157451E-2</v>
      </c>
      <c r="BV146" s="18">
        <f t="shared" si="79"/>
        <v>-2.6923289230665226E-2</v>
      </c>
      <c r="BW146" s="18">
        <f t="shared" si="80"/>
        <v>5.9148851661052992E-2</v>
      </c>
      <c r="BX146" s="18">
        <f t="shared" si="81"/>
        <v>6.375827517036603E-2</v>
      </c>
      <c r="BY146" s="18">
        <f t="shared" si="82"/>
        <v>3.4497916381902805E-2</v>
      </c>
      <c r="BZ146" s="18">
        <f t="shared" si="83"/>
        <v>3.5273473533087074E-2</v>
      </c>
      <c r="CA146" s="18">
        <f t="shared" si="84"/>
        <v>6.2810370395716131E-3</v>
      </c>
      <c r="CB146" s="18">
        <f t="shared" si="85"/>
        <v>2.5685650463920462E-2</v>
      </c>
      <c r="CC146" s="18">
        <f t="shared" si="86"/>
        <v>2.7645744386981308E-2</v>
      </c>
      <c r="CD146" s="18">
        <f t="shared" si="87"/>
        <v>-2.9964680919495557E-2</v>
      </c>
      <c r="CE146" s="19">
        <v>141</v>
      </c>
      <c r="CF146" s="18">
        <f t="shared" ref="CF146:CL155" si="89">SUMPRODUCT(INDEX(port_wts,CF$3,),$BG146:$CD146)</f>
        <v>-2.1031796947286185E-3</v>
      </c>
      <c r="CG146" s="18">
        <f t="shared" si="89"/>
        <v>-2.1031796947286185E-3</v>
      </c>
      <c r="CH146" s="18">
        <f t="shared" si="89"/>
        <v>-2.1031796947286185E-3</v>
      </c>
      <c r="CI146" s="18">
        <f t="shared" si="89"/>
        <v>0</v>
      </c>
      <c r="CJ146" s="18">
        <f t="shared" si="89"/>
        <v>0</v>
      </c>
      <c r="CK146" s="24">
        <f t="shared" si="89"/>
        <v>-2.1031796947286185E-3</v>
      </c>
      <c r="CL146" s="24">
        <f t="shared" si="89"/>
        <v>0</v>
      </c>
    </row>
    <row r="147" spans="1:90" x14ac:dyDescent="0.2">
      <c r="A147" s="19">
        <v>142</v>
      </c>
      <c r="B147" s="16" cm="1">
        <f t="array" ref="B147">INDEX(asset_mu,1,B$3)+INDEX(asset_rets_norm,$A147,B$3)</f>
        <v>6.4011186979716804E-3</v>
      </c>
      <c r="C147" s="16" cm="1">
        <f t="array" ref="C147">INDEX(asset_mu,1,C$3)+INDEX(asset_rets_norm,$A147,C$3)</f>
        <v>6.301375006590555E-3</v>
      </c>
      <c r="D147" s="16" cm="1">
        <f t="array" ref="D147">INDEX(asset_mu,1,D$3)+INDEX(asset_rets_norm,$A147,D$3)</f>
        <v>5.1796669655483057E-3</v>
      </c>
      <c r="E147" s="16" cm="1">
        <f t="array" ref="E147">INDEX(asset_mu,1,E$3)+INDEX(asset_rets_norm,$A147,E$3)</f>
        <v>8.8276484989027806E-3</v>
      </c>
      <c r="F147" s="16" cm="1">
        <f t="array" ref="F147">INDEX(asset_mu,1,F$3)+INDEX(asset_rets_norm,$A147,F$3)</f>
        <v>9.1894387577359949E-3</v>
      </c>
      <c r="G147" s="16" cm="1">
        <f t="array" ref="G147">INDEX(asset_mu,1,G$3)+INDEX(asset_rets_norm,$A147,G$3)</f>
        <v>4.6233803518549695E-3</v>
      </c>
      <c r="H147" s="16" cm="1">
        <f t="array" ref="H147">INDEX(asset_mu,1,H$3)+INDEX(asset_rets_norm,$A147,H$3)</f>
        <v>6.8139062772874168E-3</v>
      </c>
      <c r="I147" s="16" cm="1">
        <f t="array" ref="I147">INDEX(asset_mu,1,I$3)+INDEX(asset_rets_norm,$A147,I$3)</f>
        <v>7.6720118292349804E-3</v>
      </c>
      <c r="J147" s="16" cm="1">
        <f t="array" ref="J147">INDEX(asset_mu,1,J$3)+INDEX(asset_rets_norm,$A147,J$3)</f>
        <v>7.0716389841281018E-3</v>
      </c>
      <c r="K147" s="16" cm="1">
        <f t="array" ref="K147">INDEX(asset_mu,1,K$3)+INDEX(asset_rets_norm,$A147,K$3)</f>
        <v>1.4625764780221179E-2</v>
      </c>
      <c r="L147" s="16" cm="1">
        <f t="array" ref="L147">INDEX(asset_mu,1,L$3)+INDEX(asset_rets_norm,$A147,L$3)</f>
        <v>2.2431030501078073E-2</v>
      </c>
      <c r="M147" s="16" cm="1">
        <f t="array" ref="M147">INDEX(asset_mu,1,M$3)+INDEX(asset_rets_norm,$A147,M$3)</f>
        <v>2.0037215826366684E-2</v>
      </c>
      <c r="N147" s="16" cm="1">
        <f t="array" ref="N147">INDEX(asset_mu,1,N$3)+INDEX(asset_rets_norm,$A147,N$3)</f>
        <v>3.1346616830255303E-2</v>
      </c>
      <c r="O147" s="16" cm="1">
        <f t="array" ref="O147">INDEX(asset_mu,1,O$3)+INDEX(asset_rets_norm,$A147,O$3)</f>
        <v>8.3437050101022752E-4</v>
      </c>
      <c r="P147" s="16" cm="1">
        <f t="array" ref="P147">INDEX(asset_mu,1,P$3)+INDEX(asset_rets_norm,$A147,P$3)</f>
        <v>6.7147179008368737E-4</v>
      </c>
      <c r="Q147" s="16" cm="1">
        <f t="array" ref="Q147">INDEX(asset_mu,1,Q$3)+INDEX(asset_rets_norm,$A147,Q$3)</f>
        <v>-4.8461420480632161E-4</v>
      </c>
      <c r="R147" s="16" cm="1">
        <f t="array" ref="R147">INDEX(asset_mu,1,R$3)+INDEX(asset_rets_norm,$A147,R$3)</f>
        <v>2.5304934686507172E-2</v>
      </c>
      <c r="S147" s="16" cm="1">
        <f t="array" ref="S147">INDEX(asset_mu,1,S$3)+INDEX(asset_rets_norm,$A147,S$3)</f>
        <v>1.516511009889332E-2</v>
      </c>
      <c r="T147" s="16" cm="1">
        <f t="array" ref="T147">INDEX(asset_mu,1,T$3)+INDEX(asset_rets_norm,$A147,T$3)</f>
        <v>2.3328821426903124E-2</v>
      </c>
      <c r="U147" s="16" cm="1">
        <f t="array" ref="U147">INDEX(asset_mu,1,U$3)+INDEX(asset_rets_norm,$A147,U$3)</f>
        <v>-6.7971083281602607E-3</v>
      </c>
      <c r="V147" s="16" cm="1">
        <f t="array" ref="V147">INDEX(asset_mu,1,V$3)+INDEX(asset_rets_norm,$A147,V$3)</f>
        <v>6.2547953729049904E-3</v>
      </c>
      <c r="W147" s="16" cm="1">
        <f t="array" ref="W147">INDEX(asset_mu,1,W$3)+INDEX(asset_rets_norm,$A147,W$3)</f>
        <v>4.6697565274529881E-3</v>
      </c>
      <c r="X147" s="16" cm="1">
        <f t="array" ref="X147">INDEX(asset_mu,1,X$3)+INDEX(asset_rets_norm,$A147,X$3)</f>
        <v>6.2290435105639315E-3</v>
      </c>
      <c r="Y147" s="16" cm="1">
        <f t="array" ref="Y147">INDEX(asset_mu,1,Y$3)+INDEX(asset_rets_norm,$A147,Y$3)</f>
        <v>1.0061022194711997E-3</v>
      </c>
      <c r="Z147" s="19">
        <v>142</v>
      </c>
      <c r="AA147" s="16" cm="1">
        <f t="array" ref="AA147">INDEX(fx_mu,1,AA$3)+INDEX(fx_rets_norm,$A147,AA$3)</f>
        <v>0</v>
      </c>
      <c r="AB147" s="16" cm="1">
        <f t="array" ref="AB147">INDEX(fx_mu,1,AB$3)+INDEX(fx_rets_norm,$A147,AB$3)</f>
        <v>8.833618544584091E-3</v>
      </c>
      <c r="AC147" s="16" cm="1">
        <f t="array" ref="AC147">INDEX(fx_mu,1,AC$3)+INDEX(fx_rets_norm,$A147,AC$3)</f>
        <v>1.1029277233544785E-2</v>
      </c>
      <c r="AD147" s="16" cm="1">
        <f t="array" ref="AD147">INDEX(fx_mu,1,AD$3)+INDEX(fx_rets_norm,$A147,AD$3)</f>
        <v>1.7802631064656058E-2</v>
      </c>
      <c r="AE147" s="19">
        <v>142</v>
      </c>
      <c r="AF147" s="18" cm="1">
        <f t="array" ref="AF147">(1+B147)*(1+INDEX(fx_rets,$AE147,INDEX(fx_ix,1,AF$3)))-1</f>
        <v>6.4011186979717749E-3</v>
      </c>
      <c r="AG147" s="18" cm="1">
        <f t="array" ref="AG147">(1+C147)*(1+INDEX(fx_rets,$AE147,INDEX(fx_ix,1,AG$3)))-1</f>
        <v>6.3013750065905594E-3</v>
      </c>
      <c r="AH147" s="18" cm="1">
        <f t="array" ref="AH147">(1+D147)*(1+INDEX(fx_rets,$AE147,INDEX(fx_ix,1,AH$3)))-1</f>
        <v>5.1796669655483907E-3</v>
      </c>
      <c r="AI147" s="18" cm="1">
        <f t="array" ref="AI147">(1+E147)*(1+INDEX(fx_rets,$AE147,INDEX(fx_ix,1,AI$3)))-1</f>
        <v>8.8276484989027182E-3</v>
      </c>
      <c r="AJ147" s="18" cm="1">
        <f t="array" ref="AJ147">(1+F147)*(1+INDEX(fx_rets,$AE147,INDEX(fx_ix,1,AJ$3)))-1</f>
        <v>9.1894387577360348E-3</v>
      </c>
      <c r="AK147" s="18" cm="1">
        <f t="array" ref="AK147">(1+G147)*(1+INDEX(fx_rets,$AE147,INDEX(fx_ix,1,AK$3)))-1</f>
        <v>1.3497840074853773E-2</v>
      </c>
      <c r="AL147" s="18" cm="1">
        <f t="array" ref="AL147">(1+H147)*(1+INDEX(fx_rets,$AE147,INDEX(fx_ix,1,AL$3)))-1</f>
        <v>1.5707716270723537E-2</v>
      </c>
      <c r="AM147" s="18" cm="1">
        <f t="array" ref="AM147">(1+I147)*(1+INDEX(fx_rets,$AE147,INDEX(fx_ix,1,AM$3)))-1</f>
        <v>1.6573401999788073E-2</v>
      </c>
      <c r="AN147" s="18" cm="1">
        <f t="array" ref="AN147">(1+J147)*(1+INDEX(fx_rets,$AE147,INDEX(fx_ix,1,AN$3)))-1</f>
        <v>1.8178911284524313E-2</v>
      </c>
      <c r="AO147" s="18" cm="1">
        <f t="array" ref="AO147">(1+K147)*(1+INDEX(fx_rets,$AE147,INDEX(fx_ix,1,AO$3)))-1</f>
        <v>2.5816353628279609E-2</v>
      </c>
      <c r="AP147" s="18" cm="1">
        <f t="array" ref="AP147">(1+L147)*(1+INDEX(fx_rets,$AE147,INDEX(fx_ix,1,AP$3)))-1</f>
        <v>3.3707705788653231E-2</v>
      </c>
      <c r="AQ147" s="18" cm="1">
        <f t="array" ref="AQ147">(1+M147)*(1+INDEX(fx_rets,$AE147,INDEX(fx_ix,1,AQ$3)))-1</f>
        <v>3.1287489068248853E-2</v>
      </c>
      <c r="AR147" s="18" cm="1">
        <f t="array" ref="AR147">(1+N147)*(1+INDEX(fx_rets,$AE147,INDEX(fx_ix,1,AR$3)))-1</f>
        <v>4.2721624591154805E-2</v>
      </c>
      <c r="AS147" s="18" cm="1">
        <f t="array" ref="AS147">(1+O147)*(1+INDEX(fx_rets,$AE147,INDEX(fx_ix,1,AS$3)))-1</f>
        <v>1.8651855555867014E-2</v>
      </c>
      <c r="AT147" s="18" cm="1">
        <f t="array" ref="AT147">(1+P147)*(1+INDEX(fx_rets,$AE147,INDEX(fx_ix,1,AT$3)))-1</f>
        <v>1.8486056819288832E-2</v>
      </c>
      <c r="AU147" s="18" cm="1">
        <f t="array" ref="AU147">(1+Q147)*(1+INDEX(fx_rets,$AE147,INDEX(fx_ix,1,AU$3)))-1</f>
        <v>1.7309389451952928E-2</v>
      </c>
      <c r="AV147" s="18" cm="1">
        <f t="array" ref="AV147">(1+R147)*(1+INDEX(fx_rets,$AE147,INDEX(fx_ix,1,AV$3)))-1</f>
        <v>2.5304934686507075E-2</v>
      </c>
      <c r="AW147" s="18" cm="1">
        <f t="array" ref="AW147">(1+S147)*(1+INDEX(fx_rets,$AE147,INDEX(fx_ix,1,AW$3)))-1</f>
        <v>2.4132691441277609E-2</v>
      </c>
      <c r="AX147" s="18" cm="1">
        <f t="array" ref="AX147">(1+T147)*(1+INDEX(fx_rets,$AE147,INDEX(fx_ix,1,AX$3)))-1</f>
        <v>3.4615398699497035E-2</v>
      </c>
      <c r="AY147" s="18" cm="1">
        <f t="array" ref="AY147">(1+U147)*(1+INDEX(fx_rets,$AE147,INDEX(fx_ix,1,AY$3)))-1</f>
        <v>1.088451632462295E-2</v>
      </c>
      <c r="AZ147" s="18" cm="1">
        <f t="array" ref="AZ147">(1+V147)*(1+INDEX(fx_rets,$AE147,INDEX(fx_ix,1,AZ$3)))-1</f>
        <v>6.2547953729050754E-3</v>
      </c>
      <c r="BA147" s="18" cm="1">
        <f t="array" ref="BA147">(1+W147)*(1+INDEX(fx_rets,$AE147,INDEX(fx_ix,1,BA$3)))-1</f>
        <v>1.354462591989658E-2</v>
      </c>
      <c r="BB147" s="18" cm="1">
        <f t="array" ref="BB147">(1+X147)*(1+INDEX(fx_rets,$AE147,INDEX(fx_ix,1,BB$3)))-1</f>
        <v>1.7327022591886454E-2</v>
      </c>
      <c r="BC147" s="18" cm="1">
        <f t="array" ref="BC147">(1+Y147)*(1+INDEX(fx_rets,$AE147,INDEX(fx_ix,1,BC$3)))-1</f>
        <v>1.8826644550753668E-2</v>
      </c>
      <c r="BD147" s="19">
        <v>142</v>
      </c>
      <c r="BE147" s="16">
        <f t="shared" si="63"/>
        <v>0</v>
      </c>
      <c r="BF147" s="19">
        <v>142</v>
      </c>
      <c r="BG147" s="18">
        <f t="shared" si="64"/>
        <v>6.4011186979717749E-3</v>
      </c>
      <c r="BH147" s="18">
        <f t="shared" si="65"/>
        <v>6.3013750065905594E-3</v>
      </c>
      <c r="BI147" s="18">
        <f t="shared" si="66"/>
        <v>5.1796669655483907E-3</v>
      </c>
      <c r="BJ147" s="18">
        <f t="shared" si="67"/>
        <v>8.8276484989027182E-3</v>
      </c>
      <c r="BK147" s="18">
        <f t="shared" si="68"/>
        <v>9.1894387577360348E-3</v>
      </c>
      <c r="BL147" s="18">
        <f t="shared" si="69"/>
        <v>1.3497840074853773E-2</v>
      </c>
      <c r="BM147" s="18">
        <f t="shared" si="70"/>
        <v>1.5707716270723537E-2</v>
      </c>
      <c r="BN147" s="18">
        <f t="shared" si="71"/>
        <v>1.6573401999788073E-2</v>
      </c>
      <c r="BO147" s="18">
        <f t="shared" si="72"/>
        <v>1.8178911284524313E-2</v>
      </c>
      <c r="BP147" s="18">
        <f t="shared" si="73"/>
        <v>2.5816353628279609E-2</v>
      </c>
      <c r="BQ147" s="18">
        <f t="shared" si="74"/>
        <v>3.3707705788653231E-2</v>
      </c>
      <c r="BR147" s="18">
        <f t="shared" si="75"/>
        <v>3.1287489068248853E-2</v>
      </c>
      <c r="BS147" s="18">
        <f t="shared" si="76"/>
        <v>4.2721624591154805E-2</v>
      </c>
      <c r="BT147" s="18">
        <f t="shared" si="77"/>
        <v>1.8651855555867014E-2</v>
      </c>
      <c r="BU147" s="18">
        <f t="shared" si="78"/>
        <v>1.8486056819288832E-2</v>
      </c>
      <c r="BV147" s="18">
        <f t="shared" si="79"/>
        <v>1.7309389451952928E-2</v>
      </c>
      <c r="BW147" s="18">
        <f t="shared" si="80"/>
        <v>2.5304934686507075E-2</v>
      </c>
      <c r="BX147" s="18">
        <f t="shared" si="81"/>
        <v>2.4132691441277609E-2</v>
      </c>
      <c r="BY147" s="18">
        <f t="shared" si="82"/>
        <v>3.4615398699497035E-2</v>
      </c>
      <c r="BZ147" s="18">
        <f t="shared" si="83"/>
        <v>1.088451632462295E-2</v>
      </c>
      <c r="CA147" s="18">
        <f t="shared" si="84"/>
        <v>6.2547953729050754E-3</v>
      </c>
      <c r="CB147" s="18">
        <f t="shared" si="85"/>
        <v>1.354462591989658E-2</v>
      </c>
      <c r="CC147" s="18">
        <f t="shared" si="86"/>
        <v>1.7327022591886454E-2</v>
      </c>
      <c r="CD147" s="18">
        <f t="shared" si="87"/>
        <v>1.8826644550753668E-2</v>
      </c>
      <c r="CE147" s="19">
        <v>142</v>
      </c>
      <c r="CF147" s="18">
        <f t="shared" si="89"/>
        <v>6.3013750065905594E-3</v>
      </c>
      <c r="CG147" s="18">
        <f t="shared" si="89"/>
        <v>6.3013750065905594E-3</v>
      </c>
      <c r="CH147" s="18">
        <f t="shared" si="89"/>
        <v>6.3013750065905594E-3</v>
      </c>
      <c r="CI147" s="18">
        <f t="shared" si="89"/>
        <v>0</v>
      </c>
      <c r="CJ147" s="18">
        <f t="shared" si="89"/>
        <v>0</v>
      </c>
      <c r="CK147" s="24">
        <f t="shared" si="89"/>
        <v>6.3013750065905594E-3</v>
      </c>
      <c r="CL147" s="24">
        <f t="shared" si="89"/>
        <v>0</v>
      </c>
    </row>
    <row r="148" spans="1:90" x14ac:dyDescent="0.2">
      <c r="A148" s="19">
        <v>143</v>
      </c>
      <c r="B148" s="16" cm="1">
        <f t="array" ref="B148">INDEX(asset_mu,1,B$3)+INDEX(asset_rets_norm,$A148,B$3)</f>
        <v>6.3642786794288085E-3</v>
      </c>
      <c r="C148" s="16" cm="1">
        <f t="array" ref="C148">INDEX(asset_mu,1,C$3)+INDEX(asset_rets_norm,$A148,C$3)</f>
        <v>6.6687091280288558E-3</v>
      </c>
      <c r="D148" s="16" cm="1">
        <f t="array" ref="D148">INDEX(asset_mu,1,D$3)+INDEX(asset_rets_norm,$A148,D$3)</f>
        <v>3.9539021505962373E-3</v>
      </c>
      <c r="E148" s="16" cm="1">
        <f t="array" ref="E148">INDEX(asset_mu,1,E$3)+INDEX(asset_rets_norm,$A148,E$3)</f>
        <v>5.0855575398747813E-3</v>
      </c>
      <c r="F148" s="16" cm="1">
        <f t="array" ref="F148">INDEX(asset_mu,1,F$3)+INDEX(asset_rets_norm,$A148,F$3)</f>
        <v>1.7978005831436766E-3</v>
      </c>
      <c r="G148" s="16" cm="1">
        <f t="array" ref="G148">INDEX(asset_mu,1,G$3)+INDEX(asset_rets_norm,$A148,G$3)</f>
        <v>4.825642154060031E-3</v>
      </c>
      <c r="H148" s="16" cm="1">
        <f t="array" ref="H148">INDEX(asset_mu,1,H$3)+INDEX(asset_rets_norm,$A148,H$3)</f>
        <v>6.6583534438029654E-3</v>
      </c>
      <c r="I148" s="16" cm="1">
        <f t="array" ref="I148">INDEX(asset_mu,1,I$3)+INDEX(asset_rets_norm,$A148,I$3)</f>
        <v>8.0118299938382476E-3</v>
      </c>
      <c r="J148" s="16" cm="1">
        <f t="array" ref="J148">INDEX(asset_mu,1,J$3)+INDEX(asset_rets_norm,$A148,J$3)</f>
        <v>7.1290425248593508E-3</v>
      </c>
      <c r="K148" s="16" cm="1">
        <f t="array" ref="K148">INDEX(asset_mu,1,K$3)+INDEX(asset_rets_norm,$A148,K$3)</f>
        <v>1.0166739612946035E-2</v>
      </c>
      <c r="L148" s="16" cm="1">
        <f t="array" ref="L148">INDEX(asset_mu,1,L$3)+INDEX(asset_rets_norm,$A148,L$3)</f>
        <v>1.1804404279499235E-2</v>
      </c>
      <c r="M148" s="16" cm="1">
        <f t="array" ref="M148">INDEX(asset_mu,1,M$3)+INDEX(asset_rets_norm,$A148,M$3)</f>
        <v>8.9815478690070012E-3</v>
      </c>
      <c r="N148" s="16" cm="1">
        <f t="array" ref="N148">INDEX(asset_mu,1,N$3)+INDEX(asset_rets_norm,$A148,N$3)</f>
        <v>8.1387147388231103E-3</v>
      </c>
      <c r="O148" s="16" cm="1">
        <f t="array" ref="O148">INDEX(asset_mu,1,O$3)+INDEX(asset_rets_norm,$A148,O$3)</f>
        <v>1.0682930898554754E-3</v>
      </c>
      <c r="P148" s="16" cm="1">
        <f t="array" ref="P148">INDEX(asset_mu,1,P$3)+INDEX(asset_rets_norm,$A148,P$3)</f>
        <v>1.4838096470977545E-3</v>
      </c>
      <c r="Q148" s="16" cm="1">
        <f t="array" ref="Q148">INDEX(asset_mu,1,Q$3)+INDEX(asset_rets_norm,$A148,Q$3)</f>
        <v>1.0456488926439799E-3</v>
      </c>
      <c r="R148" s="16" cm="1">
        <f t="array" ref="R148">INDEX(asset_mu,1,R$3)+INDEX(asset_rets_norm,$A148,R$3)</f>
        <v>-2.2983592857763205E-2</v>
      </c>
      <c r="S148" s="16" cm="1">
        <f t="array" ref="S148">INDEX(asset_mu,1,S$3)+INDEX(asset_rets_norm,$A148,S$3)</f>
        <v>-4.0211421170395667E-2</v>
      </c>
      <c r="T148" s="16" cm="1">
        <f t="array" ref="T148">INDEX(asset_mu,1,T$3)+INDEX(asset_rets_norm,$A148,T$3)</f>
        <v>-3.2766657857375481E-2</v>
      </c>
      <c r="U148" s="16" cm="1">
        <f t="array" ref="U148">INDEX(asset_mu,1,U$3)+INDEX(asset_rets_norm,$A148,U$3)</f>
        <v>-2.295727259428014E-2</v>
      </c>
      <c r="V148" s="16" cm="1">
        <f t="array" ref="V148">INDEX(asset_mu,1,V$3)+INDEX(asset_rets_norm,$A148,V$3)</f>
        <v>6.4023453729049901E-3</v>
      </c>
      <c r="W148" s="16" cm="1">
        <f t="array" ref="W148">INDEX(asset_mu,1,W$3)+INDEX(asset_rets_norm,$A148,W$3)</f>
        <v>4.8492565274529872E-3</v>
      </c>
      <c r="X148" s="16" cm="1">
        <f t="array" ref="X148">INDEX(asset_mu,1,X$3)+INDEX(asset_rets_norm,$A148,X$3)</f>
        <v>6.464960177230597E-3</v>
      </c>
      <c r="Y148" s="16" cm="1">
        <f t="array" ref="Y148">INDEX(asset_mu,1,Y$3)+INDEX(asset_rets_norm,$A148,Y$3)</f>
        <v>1.0446022194711998E-3</v>
      </c>
      <c r="Z148" s="19">
        <v>143</v>
      </c>
      <c r="AA148" s="16" cm="1">
        <f t="array" ref="AA148">INDEX(fx_mu,1,AA$3)+INDEX(fx_rets_norm,$A148,AA$3)</f>
        <v>0</v>
      </c>
      <c r="AB148" s="16" cm="1">
        <f t="array" ref="AB148">INDEX(fx_mu,1,AB$3)+INDEX(fx_rets_norm,$A148,AB$3)</f>
        <v>-1.3292798560353477E-2</v>
      </c>
      <c r="AC148" s="16" cm="1">
        <f t="array" ref="AC148">INDEX(fx_mu,1,AC$3)+INDEX(fx_rets_norm,$A148,AC$3)</f>
        <v>-1.191486275834415E-2</v>
      </c>
      <c r="AD148" s="16" cm="1">
        <f t="array" ref="AD148">INDEX(fx_mu,1,AD$3)+INDEX(fx_rets_norm,$A148,AD$3)</f>
        <v>-1.8724359237178981E-2</v>
      </c>
      <c r="AE148" s="19">
        <v>143</v>
      </c>
      <c r="AF148" s="18" cm="1">
        <f t="array" ref="AF148">(1+B148)*(1+INDEX(fx_rets,$AE148,INDEX(fx_ix,1,AF$3)))-1</f>
        <v>6.364278679428903E-3</v>
      </c>
      <c r="AG148" s="18" cm="1">
        <f t="array" ref="AG148">(1+C148)*(1+INDEX(fx_rets,$AE148,INDEX(fx_ix,1,AG$3)))-1</f>
        <v>6.6687091280288602E-3</v>
      </c>
      <c r="AH148" s="18" cm="1">
        <f t="array" ref="AH148">(1+D148)*(1+INDEX(fx_rets,$AE148,INDEX(fx_ix,1,AH$3)))-1</f>
        <v>3.9539021505963223E-3</v>
      </c>
      <c r="AI148" s="18" cm="1">
        <f t="array" ref="AI148">(1+E148)*(1+INDEX(fx_rets,$AE148,INDEX(fx_ix,1,AI$3)))-1</f>
        <v>5.0855575398747188E-3</v>
      </c>
      <c r="AJ148" s="18" cm="1">
        <f t="array" ref="AJ148">(1+F148)*(1+INDEX(fx_rets,$AE148,INDEX(fx_ix,1,AJ$3)))-1</f>
        <v>1.797800583143605E-3</v>
      </c>
      <c r="AK148" s="18" cm="1">
        <f t="array" ref="AK148">(1+G148)*(1+INDEX(fx_rets,$AE148,INDEX(fx_ix,1,AK$3)))-1</f>
        <v>-8.531302695371723E-3</v>
      </c>
      <c r="AL148" s="18" cm="1">
        <f t="array" ref="AL148">(1+H148)*(1+INDEX(fx_rets,$AE148,INDEX(fx_ix,1,AL$3)))-1</f>
        <v>-6.7229532676226222E-3</v>
      </c>
      <c r="AM148" s="18" cm="1">
        <f t="array" ref="AM148">(1+I148)*(1+INDEX(fx_rets,$AE148,INDEX(fx_ix,1,AM$3)))-1</f>
        <v>-5.3874682087230452E-3</v>
      </c>
      <c r="AN148" s="18" cm="1">
        <f t="array" ref="AN148">(1+J148)*(1+INDEX(fx_rets,$AE148,INDEX(fx_ix,1,AN$3)))-1</f>
        <v>-4.8707617967669314E-3</v>
      </c>
      <c r="AO148" s="18" cm="1">
        <f t="array" ref="AO148">(1+K148)*(1+INDEX(fx_rets,$AE148,INDEX(fx_ix,1,AO$3)))-1</f>
        <v>-1.86925845258612E-3</v>
      </c>
      <c r="AP148" s="18" cm="1">
        <f t="array" ref="AP148">(1+L148)*(1+INDEX(fx_rets,$AE148,INDEX(fx_ix,1,AP$3)))-1</f>
        <v>-2.511063357792942E-4</v>
      </c>
      <c r="AQ148" s="18" cm="1">
        <f t="array" ref="AQ148">(1+M148)*(1+INDEX(fx_rets,$AE148,INDEX(fx_ix,1,AQ$3)))-1</f>
        <v>-3.0403287995539596E-3</v>
      </c>
      <c r="AR148" s="18" cm="1">
        <f t="array" ref="AR148">(1+N148)*(1+INDEX(fx_rets,$AE148,INDEX(fx_ix,1,AR$3)))-1</f>
        <v>-3.873119688663329E-3</v>
      </c>
      <c r="AS148" s="18" cm="1">
        <f t="array" ref="AS148">(1+O148)*(1+INDEX(fx_rets,$AE148,INDEX(fx_ix,1,AS$3)))-1</f>
        <v>-1.7676069250908477E-2</v>
      </c>
      <c r="AT148" s="18" cm="1">
        <f t="array" ref="AT148">(1+P148)*(1+INDEX(fx_rets,$AE148,INDEX(fx_ix,1,AT$3)))-1</f>
        <v>-1.7268332974953116E-2</v>
      </c>
      <c r="AU148" s="18" cm="1">
        <f t="array" ref="AU148">(1+Q148)*(1+INDEX(fx_rets,$AE148,INDEX(fx_ix,1,AU$3)))-1</f>
        <v>-1.7698289450036819E-2</v>
      </c>
      <c r="AV148" s="18" cm="1">
        <f t="array" ref="AV148">(1+R148)*(1+INDEX(fx_rets,$AE148,INDEX(fx_ix,1,AV$3)))-1</f>
        <v>-2.2983592857763191E-2</v>
      </c>
      <c r="AW148" s="18" cm="1">
        <f t="array" ref="AW148">(1+S148)*(1+INDEX(fx_rets,$AE148,INDEX(fx_ix,1,AW$3)))-1</f>
        <v>-5.2969697409305572E-2</v>
      </c>
      <c r="AX148" s="18" cm="1">
        <f t="array" ref="AX148">(1+T148)*(1+INDEX(fx_rets,$AE148,INDEX(fx_ix,1,AX$3)))-1</f>
        <v>-4.4291110384299448E-2</v>
      </c>
      <c r="AY148" s="18" cm="1">
        <f t="array" ref="AY148">(1+U148)*(1+INDEX(fx_rets,$AE148,INDEX(fx_ix,1,AY$3)))-1</f>
        <v>-4.1251771612297983E-2</v>
      </c>
      <c r="AZ148" s="18" cm="1">
        <f t="array" ref="AZ148">(1+V148)*(1+INDEX(fx_rets,$AE148,INDEX(fx_ix,1,AZ$3)))-1</f>
        <v>6.4023453729049606E-3</v>
      </c>
      <c r="BA148" s="18" cm="1">
        <f t="array" ref="BA148">(1+W148)*(1+INDEX(fx_rets,$AE148,INDEX(fx_ix,1,BA$3)))-1</f>
        <v>-8.5080022230874519E-3</v>
      </c>
      <c r="BB148" s="18" cm="1">
        <f t="array" ref="BB148">(1+X148)*(1+INDEX(fx_rets,$AE148,INDEX(fx_ix,1,BB$3)))-1</f>
        <v>-5.5269316943634683E-3</v>
      </c>
      <c r="BC148" s="18" cm="1">
        <f t="array" ref="BC148">(1+Y148)*(1+INDEX(fx_rets,$AE148,INDEX(fx_ix,1,BC$3)))-1</f>
        <v>-1.7699316524925068E-2</v>
      </c>
      <c r="BD148" s="19">
        <v>143</v>
      </c>
      <c r="BE148" s="16">
        <f t="shared" si="63"/>
        <v>0</v>
      </c>
      <c r="BF148" s="19">
        <v>143</v>
      </c>
      <c r="BG148" s="18">
        <f t="shared" si="64"/>
        <v>6.364278679428903E-3</v>
      </c>
      <c r="BH148" s="18">
        <f t="shared" si="65"/>
        <v>6.6687091280288602E-3</v>
      </c>
      <c r="BI148" s="18">
        <f t="shared" si="66"/>
        <v>3.9539021505963223E-3</v>
      </c>
      <c r="BJ148" s="18">
        <f t="shared" si="67"/>
        <v>5.0855575398747188E-3</v>
      </c>
      <c r="BK148" s="18">
        <f t="shared" si="68"/>
        <v>1.797800583143605E-3</v>
      </c>
      <c r="BL148" s="18">
        <f t="shared" si="69"/>
        <v>-8.531302695371723E-3</v>
      </c>
      <c r="BM148" s="18">
        <f t="shared" si="70"/>
        <v>-6.7229532676226222E-3</v>
      </c>
      <c r="BN148" s="18">
        <f t="shared" si="71"/>
        <v>-5.3874682087230452E-3</v>
      </c>
      <c r="BO148" s="18">
        <f t="shared" si="72"/>
        <v>-4.8707617967669314E-3</v>
      </c>
      <c r="BP148" s="18">
        <f t="shared" si="73"/>
        <v>-1.86925845258612E-3</v>
      </c>
      <c r="BQ148" s="18">
        <f t="shared" si="74"/>
        <v>-2.511063357792942E-4</v>
      </c>
      <c r="BR148" s="18">
        <f t="shared" si="75"/>
        <v>-3.0403287995539596E-3</v>
      </c>
      <c r="BS148" s="18">
        <f t="shared" si="76"/>
        <v>-3.873119688663329E-3</v>
      </c>
      <c r="BT148" s="18">
        <f t="shared" si="77"/>
        <v>-1.7676069250908477E-2</v>
      </c>
      <c r="BU148" s="18">
        <f t="shared" si="78"/>
        <v>-1.7268332974953116E-2</v>
      </c>
      <c r="BV148" s="18">
        <f t="shared" si="79"/>
        <v>-1.7698289450036819E-2</v>
      </c>
      <c r="BW148" s="18">
        <f t="shared" si="80"/>
        <v>-2.2983592857763191E-2</v>
      </c>
      <c r="BX148" s="18">
        <f t="shared" si="81"/>
        <v>-5.2969697409305572E-2</v>
      </c>
      <c r="BY148" s="18">
        <f t="shared" si="82"/>
        <v>-4.4291110384299448E-2</v>
      </c>
      <c r="BZ148" s="18">
        <f t="shared" si="83"/>
        <v>-4.1251771612297983E-2</v>
      </c>
      <c r="CA148" s="18">
        <f t="shared" si="84"/>
        <v>6.4023453729049606E-3</v>
      </c>
      <c r="CB148" s="18">
        <f t="shared" si="85"/>
        <v>-8.5080022230874519E-3</v>
      </c>
      <c r="CC148" s="18">
        <f t="shared" si="86"/>
        <v>-5.5269316943634683E-3</v>
      </c>
      <c r="CD148" s="18">
        <f t="shared" si="87"/>
        <v>-1.7699316524925068E-2</v>
      </c>
      <c r="CE148" s="19">
        <v>143</v>
      </c>
      <c r="CF148" s="18">
        <f t="shared" si="89"/>
        <v>6.6687091280288602E-3</v>
      </c>
      <c r="CG148" s="18">
        <f t="shared" si="89"/>
        <v>6.6687091280288602E-3</v>
      </c>
      <c r="CH148" s="18">
        <f t="shared" si="89"/>
        <v>6.6687091280288602E-3</v>
      </c>
      <c r="CI148" s="18">
        <f t="shared" si="89"/>
        <v>0</v>
      </c>
      <c r="CJ148" s="18">
        <f t="shared" si="89"/>
        <v>0</v>
      </c>
      <c r="CK148" s="24">
        <f t="shared" si="89"/>
        <v>6.6687091280288602E-3</v>
      </c>
      <c r="CL148" s="24">
        <f t="shared" si="89"/>
        <v>0</v>
      </c>
    </row>
    <row r="149" spans="1:90" x14ac:dyDescent="0.2">
      <c r="A149" s="19">
        <v>144</v>
      </c>
      <c r="B149" s="16" cm="1">
        <f t="array" ref="B149">INDEX(asset_mu,1,B$3)+INDEX(asset_rets_norm,$A149,B$3)</f>
        <v>6.2794203491863985E-3</v>
      </c>
      <c r="C149" s="16" cm="1">
        <f t="array" ref="C149">INDEX(asset_mu,1,C$3)+INDEX(asset_rets_norm,$A149,C$3)</f>
        <v>2.653812052917477E-3</v>
      </c>
      <c r="D149" s="16" cm="1">
        <f t="array" ref="D149">INDEX(asset_mu,1,D$3)+INDEX(asset_rets_norm,$A149,D$3)</f>
        <v>-5.5316394481678983E-3</v>
      </c>
      <c r="E149" s="16" cm="1">
        <f t="array" ref="E149">INDEX(asset_mu,1,E$3)+INDEX(asset_rets_norm,$A149,E$3)</f>
        <v>1.3824112469506614E-3</v>
      </c>
      <c r="F149" s="16" cm="1">
        <f t="array" ref="F149">INDEX(asset_mu,1,F$3)+INDEX(asset_rets_norm,$A149,F$3)</f>
        <v>-7.5387828771215481E-3</v>
      </c>
      <c r="G149" s="16" cm="1">
        <f t="array" ref="G149">INDEX(asset_mu,1,G$3)+INDEX(asset_rets_norm,$A149,G$3)</f>
        <v>3.7022892947129711E-3</v>
      </c>
      <c r="H149" s="16" cm="1">
        <f t="array" ref="H149">INDEX(asset_mu,1,H$3)+INDEX(asset_rets_norm,$A149,H$3)</f>
        <v>9.0012763954463266E-4</v>
      </c>
      <c r="I149" s="16" cm="1">
        <f t="array" ref="I149">INDEX(asset_mu,1,I$3)+INDEX(asset_rets_norm,$A149,I$3)</f>
        <v>-5.4911011701847656E-3</v>
      </c>
      <c r="J149" s="16" cm="1">
        <f t="array" ref="J149">INDEX(asset_mu,1,J$3)+INDEX(asset_rets_norm,$A149,J$3)</f>
        <v>6.0845582988713325E-3</v>
      </c>
      <c r="K149" s="16" cm="1">
        <f t="array" ref="K149">INDEX(asset_mu,1,K$3)+INDEX(asset_rets_norm,$A149,K$3)</f>
        <v>1.1781000211718823E-2</v>
      </c>
      <c r="L149" s="16" cm="1">
        <f t="array" ref="L149">INDEX(asset_mu,1,L$3)+INDEX(asset_rets_norm,$A149,L$3)</f>
        <v>1.561164280403614E-2</v>
      </c>
      <c r="M149" s="16" cm="1">
        <f t="array" ref="M149">INDEX(asset_mu,1,M$3)+INDEX(asset_rets_norm,$A149,M$3)</f>
        <v>1.2049207104722504E-2</v>
      </c>
      <c r="N149" s="16" cm="1">
        <f t="array" ref="N149">INDEX(asset_mu,1,N$3)+INDEX(asset_rets_norm,$A149,N$3)</f>
        <v>1.5196838325625689E-2</v>
      </c>
      <c r="O149" s="16" cm="1">
        <f t="array" ref="O149">INDEX(asset_mu,1,O$3)+INDEX(asset_rets_norm,$A149,O$3)</f>
        <v>1.0292883924878581E-3</v>
      </c>
      <c r="P149" s="16" cm="1">
        <f t="array" ref="P149">INDEX(asset_mu,1,P$3)+INDEX(asset_rets_norm,$A149,P$3)</f>
        <v>1.7792705013977438E-3</v>
      </c>
      <c r="Q149" s="16" cm="1">
        <f t="array" ref="Q149">INDEX(asset_mu,1,Q$3)+INDEX(asset_rets_norm,$A149,Q$3)</f>
        <v>4.993128064835874E-4</v>
      </c>
      <c r="R149" s="16" cm="1">
        <f t="array" ref="R149">INDEX(asset_mu,1,R$3)+INDEX(asset_rets_norm,$A149,R$3)</f>
        <v>-5.4514168349987582E-2</v>
      </c>
      <c r="S149" s="16" cm="1">
        <f t="array" ref="S149">INDEX(asset_mu,1,S$3)+INDEX(asset_rets_norm,$A149,S$3)</f>
        <v>-2.9747817684383726E-2</v>
      </c>
      <c r="T149" s="16" cm="1">
        <f t="array" ref="T149">INDEX(asset_mu,1,T$3)+INDEX(asset_rets_norm,$A149,T$3)</f>
        <v>2.3749518866676034E-2</v>
      </c>
      <c r="U149" s="16" cm="1">
        <f t="array" ref="U149">INDEX(asset_mu,1,U$3)+INDEX(asset_rets_norm,$A149,U$3)</f>
        <v>-2.9642105205258659E-2</v>
      </c>
      <c r="V149" s="16" cm="1">
        <f t="array" ref="V149">INDEX(asset_mu,1,V$3)+INDEX(asset_rets_norm,$A149,V$3)</f>
        <v>6.4103203729049905E-3</v>
      </c>
      <c r="W149" s="16" cm="1">
        <f t="array" ref="W149">INDEX(asset_mu,1,W$3)+INDEX(asset_rets_norm,$A149,W$3)</f>
        <v>4.8555898607863211E-3</v>
      </c>
      <c r="X149" s="16" cm="1">
        <f t="array" ref="X149">INDEX(asset_mu,1,X$3)+INDEX(asset_rets_norm,$A149,X$3)</f>
        <v>6.4772101772305971E-3</v>
      </c>
      <c r="Y149" s="16" cm="1">
        <f t="array" ref="Y149">INDEX(asset_mu,1,Y$3)+INDEX(asset_rets_norm,$A149,Y$3)</f>
        <v>8.9068555280453305E-4</v>
      </c>
      <c r="Z149" s="19">
        <v>144</v>
      </c>
      <c r="AA149" s="16" cm="1">
        <f t="array" ref="AA149">INDEX(fx_mu,1,AA$3)+INDEX(fx_rets_norm,$A149,AA$3)</f>
        <v>0</v>
      </c>
      <c r="AB149" s="16" cm="1">
        <f t="array" ref="AB149">INDEX(fx_mu,1,AB$3)+INDEX(fx_rets_norm,$A149,AB$3)</f>
        <v>-2.4256930916626836E-2</v>
      </c>
      <c r="AC149" s="16" cm="1">
        <f t="array" ref="AC149">INDEX(fx_mu,1,AC$3)+INDEX(fx_rets_norm,$A149,AC$3)</f>
        <v>-3.6820060848529138E-2</v>
      </c>
      <c r="AD149" s="16" cm="1">
        <f t="array" ref="AD149">INDEX(fx_mu,1,AD$3)+INDEX(fx_rets_norm,$A149,AD$3)</f>
        <v>-2.2034754123772995E-2</v>
      </c>
      <c r="AE149" s="19">
        <v>144</v>
      </c>
      <c r="AF149" s="18" cm="1">
        <f t="array" ref="AF149">(1+B149)*(1+INDEX(fx_rets,$AE149,INDEX(fx_ix,1,AF$3)))-1</f>
        <v>6.2794203491864931E-3</v>
      </c>
      <c r="AG149" s="18" cm="1">
        <f t="array" ref="AG149">(1+C149)*(1+INDEX(fx_rets,$AE149,INDEX(fx_ix,1,AG$3)))-1</f>
        <v>2.6538120529173703E-3</v>
      </c>
      <c r="AH149" s="18" cm="1">
        <f t="array" ref="AH149">(1+D149)*(1+INDEX(fx_rets,$AE149,INDEX(fx_ix,1,AH$3)))-1</f>
        <v>-5.5316394481679243E-3</v>
      </c>
      <c r="AI149" s="18" cm="1">
        <f t="array" ref="AI149">(1+E149)*(1+INDEX(fx_rets,$AE149,INDEX(fx_ix,1,AI$3)))-1</f>
        <v>1.3824112469507099E-3</v>
      </c>
      <c r="AJ149" s="18" cm="1">
        <f t="array" ref="AJ149">(1+F149)*(1+INDEX(fx_rets,$AE149,INDEX(fx_ix,1,AJ$3)))-1</f>
        <v>-7.5387828771215082E-3</v>
      </c>
      <c r="AK149" s="18" cm="1">
        <f t="array" ref="AK149">(1+G149)*(1+INDEX(fx_rets,$AE149,INDEX(fx_ix,1,AK$3)))-1</f>
        <v>-2.0644447797569132E-2</v>
      </c>
      <c r="AL149" s="18" cm="1">
        <f t="array" ref="AL149">(1+H149)*(1+INDEX(fx_rets,$AE149,INDEX(fx_ix,1,AL$3)))-1</f>
        <v>-2.3378637611050856E-2</v>
      </c>
      <c r="AM149" s="18" cm="1">
        <f t="array" ref="AM149">(1+I149)*(1+INDEX(fx_rets,$AE149,INDEX(fx_ix,1,AM$3)))-1</f>
        <v>-2.9614834825070213E-2</v>
      </c>
      <c r="AN149" s="18" cm="1">
        <f t="array" ref="AN149">(1+J149)*(1+INDEX(fx_rets,$AE149,INDEX(fx_ix,1,AN$3)))-1</f>
        <v>-3.0959536356458761E-2</v>
      </c>
      <c r="AO149" s="18" cm="1">
        <f t="array" ref="AO149">(1+K149)*(1+INDEX(fx_rets,$AE149,INDEX(fx_ix,1,AO$3)))-1</f>
        <v>-2.5472837781462254E-2</v>
      </c>
      <c r="AP149" s="18" cm="1">
        <f t="array" ref="AP149">(1+L149)*(1+INDEX(fx_rets,$AE149,INDEX(fx_ix,1,AP$3)))-1</f>
        <v>-2.1783239682483302E-2</v>
      </c>
      <c r="AQ149" s="18" cm="1">
        <f t="array" ref="AQ149">(1+M149)*(1+INDEX(fx_rets,$AE149,INDEX(fx_ix,1,AQ$3)))-1</f>
        <v>-2.5214506282579152E-2</v>
      </c>
      <c r="AR149" s="18" cm="1">
        <f t="array" ref="AR149">(1+N149)*(1+INDEX(fx_rets,$AE149,INDEX(fx_ix,1,AR$3)))-1</f>
        <v>-2.2182771034758186E-2</v>
      </c>
      <c r="AS149" s="18" cm="1">
        <f t="array" ref="AS149">(1+O149)*(1+INDEX(fx_rets,$AE149,INDEX(fx_ix,1,AS$3)))-1</f>
        <v>-2.1028145847936108E-2</v>
      </c>
      <c r="AT149" s="18" cm="1">
        <f t="array" ref="AT149">(1+P149)*(1+INDEX(fx_rets,$AE149,INDEX(fx_ix,1,AT$3)))-1</f>
        <v>-2.0294689410393252E-2</v>
      </c>
      <c r="AU149" s="18" cm="1">
        <f t="array" ref="AU149">(1+Q149)*(1+INDEX(fx_rets,$AE149,INDEX(fx_ix,1,AU$3)))-1</f>
        <v>-2.1546443552211025E-2</v>
      </c>
      <c r="AV149" s="18" cm="1">
        <f t="array" ref="AV149">(1+R149)*(1+INDEX(fx_rets,$AE149,INDEX(fx_ix,1,AV$3)))-1</f>
        <v>-5.4514168349987568E-2</v>
      </c>
      <c r="AW149" s="18" cm="1">
        <f t="array" ref="AW149">(1+S149)*(1+INDEX(fx_rets,$AE149,INDEX(fx_ix,1,AW$3)))-1</f>
        <v>-5.3283157842520024E-2</v>
      </c>
      <c r="AX149" s="18" cm="1">
        <f t="array" ref="AX149">(1+T149)*(1+INDEX(fx_rets,$AE149,INDEX(fx_ix,1,AX$3)))-1</f>
        <v>-1.3945000711647393E-2</v>
      </c>
      <c r="AY149" s="18" cm="1">
        <f t="array" ref="AY149">(1+U149)*(1+INDEX(fx_rets,$AE149,INDEX(fx_ix,1,AY$3)))-1</f>
        <v>-5.1023702829122719E-2</v>
      </c>
      <c r="AZ149" s="18" cm="1">
        <f t="array" ref="AZ149">(1+V149)*(1+INDEX(fx_rets,$AE149,INDEX(fx_ix,1,AZ$3)))-1</f>
        <v>6.4103203729048985E-3</v>
      </c>
      <c r="BA149" s="18" cm="1">
        <f t="array" ref="BA149">(1+W149)*(1+INDEX(fx_rets,$AE149,INDEX(fx_ix,1,BA$3)))-1</f>
        <v>-1.9519122763653085E-2</v>
      </c>
      <c r="BB149" s="18" cm="1">
        <f t="array" ref="BB149">(1+X149)*(1+INDEX(fx_rets,$AE149,INDEX(fx_ix,1,BB$3)))-1</f>
        <v>-3.0581341944152962E-2</v>
      </c>
      <c r="BC149" s="18" cm="1">
        <f t="array" ref="BC149">(1+Y149)*(1+INDEX(fx_rets,$AE149,INDEX(fx_ix,1,BC$3)))-1</f>
        <v>-2.116369460812606E-2</v>
      </c>
      <c r="BD149" s="19">
        <v>144</v>
      </c>
      <c r="BE149" s="16">
        <f t="shared" si="63"/>
        <v>0</v>
      </c>
      <c r="BF149" s="19">
        <v>144</v>
      </c>
      <c r="BG149" s="18">
        <f t="shared" si="64"/>
        <v>6.2794203491864931E-3</v>
      </c>
      <c r="BH149" s="18">
        <f t="shared" si="65"/>
        <v>2.6538120529173703E-3</v>
      </c>
      <c r="BI149" s="18">
        <f t="shared" si="66"/>
        <v>-5.5316394481679243E-3</v>
      </c>
      <c r="BJ149" s="18">
        <f t="shared" si="67"/>
        <v>1.3824112469507099E-3</v>
      </c>
      <c r="BK149" s="18">
        <f t="shared" si="68"/>
        <v>-7.5387828771215082E-3</v>
      </c>
      <c r="BL149" s="18">
        <f t="shared" si="69"/>
        <v>-2.0644447797569132E-2</v>
      </c>
      <c r="BM149" s="18">
        <f t="shared" si="70"/>
        <v>-2.3378637611050856E-2</v>
      </c>
      <c r="BN149" s="18">
        <f t="shared" si="71"/>
        <v>-2.9614834825070213E-2</v>
      </c>
      <c r="BO149" s="18">
        <f t="shared" si="72"/>
        <v>-3.0959536356458761E-2</v>
      </c>
      <c r="BP149" s="18">
        <f t="shared" si="73"/>
        <v>-2.5472837781462254E-2</v>
      </c>
      <c r="BQ149" s="18">
        <f t="shared" si="74"/>
        <v>-2.1783239682483302E-2</v>
      </c>
      <c r="BR149" s="18">
        <f t="shared" si="75"/>
        <v>-2.5214506282579152E-2</v>
      </c>
      <c r="BS149" s="18">
        <f t="shared" si="76"/>
        <v>-2.2182771034758186E-2</v>
      </c>
      <c r="BT149" s="18">
        <f t="shared" si="77"/>
        <v>-2.1028145847936108E-2</v>
      </c>
      <c r="BU149" s="18">
        <f t="shared" si="78"/>
        <v>-2.0294689410393252E-2</v>
      </c>
      <c r="BV149" s="18">
        <f t="shared" si="79"/>
        <v>-2.1546443552211025E-2</v>
      </c>
      <c r="BW149" s="18">
        <f t="shared" si="80"/>
        <v>-5.4514168349987568E-2</v>
      </c>
      <c r="BX149" s="18">
        <f t="shared" si="81"/>
        <v>-5.3283157842520024E-2</v>
      </c>
      <c r="BY149" s="18">
        <f t="shared" si="82"/>
        <v>-1.3945000711647393E-2</v>
      </c>
      <c r="BZ149" s="18">
        <f t="shared" si="83"/>
        <v>-5.1023702829122719E-2</v>
      </c>
      <c r="CA149" s="18">
        <f t="shared" si="84"/>
        <v>6.4103203729048985E-3</v>
      </c>
      <c r="CB149" s="18">
        <f t="shared" si="85"/>
        <v>-1.9519122763653085E-2</v>
      </c>
      <c r="CC149" s="18">
        <f t="shared" si="86"/>
        <v>-3.0581341944152962E-2</v>
      </c>
      <c r="CD149" s="18">
        <f t="shared" si="87"/>
        <v>-2.116369460812606E-2</v>
      </c>
      <c r="CE149" s="19">
        <v>144</v>
      </c>
      <c r="CF149" s="18">
        <f t="shared" si="89"/>
        <v>2.6538120529173703E-3</v>
      </c>
      <c r="CG149" s="18">
        <f t="shared" si="89"/>
        <v>2.6538120529173703E-3</v>
      </c>
      <c r="CH149" s="18">
        <f t="shared" si="89"/>
        <v>2.6538120529173703E-3</v>
      </c>
      <c r="CI149" s="18">
        <f t="shared" si="89"/>
        <v>0</v>
      </c>
      <c r="CJ149" s="18">
        <f t="shared" si="89"/>
        <v>0</v>
      </c>
      <c r="CK149" s="24">
        <f t="shared" si="89"/>
        <v>2.6538120529173703E-3</v>
      </c>
      <c r="CL149" s="24">
        <f t="shared" si="89"/>
        <v>0</v>
      </c>
    </row>
    <row r="150" spans="1:90" x14ac:dyDescent="0.2">
      <c r="A150" s="19">
        <v>145</v>
      </c>
      <c r="B150" s="16" cm="1">
        <f t="array" ref="B150">INDEX(asset_mu,1,B$3)+INDEX(asset_rets_norm,$A150,B$3)</f>
        <v>6.4497618088602713E-3</v>
      </c>
      <c r="C150" s="16" cm="1">
        <f t="array" ref="C150">INDEX(asset_mu,1,C$3)+INDEX(asset_rets_norm,$A150,C$3)</f>
        <v>6.1244224723904185E-3</v>
      </c>
      <c r="D150" s="16" cm="1">
        <f t="array" ref="D150">INDEX(asset_mu,1,D$3)+INDEX(asset_rets_norm,$A150,D$3)</f>
        <v>4.2353716533507927E-4</v>
      </c>
      <c r="E150" s="16" cm="1">
        <f t="array" ref="E150">INDEX(asset_mu,1,E$3)+INDEX(asset_rets_norm,$A150,E$3)</f>
        <v>4.2654389465224887E-3</v>
      </c>
      <c r="F150" s="16" cm="1">
        <f t="array" ref="F150">INDEX(asset_mu,1,F$3)+INDEX(asset_rets_norm,$A150,F$3)</f>
        <v>-3.2651175217302385E-3</v>
      </c>
      <c r="G150" s="16" cm="1">
        <f t="array" ref="G150">INDEX(asset_mu,1,G$3)+INDEX(asset_rets_norm,$A150,G$3)</f>
        <v>5.0568565171491804E-3</v>
      </c>
      <c r="H150" s="16" cm="1">
        <f t="array" ref="H150">INDEX(asset_mu,1,H$3)+INDEX(asset_rets_norm,$A150,H$3)</f>
        <v>7.6671278995872538E-3</v>
      </c>
      <c r="I150" s="16" cm="1">
        <f t="array" ref="I150">INDEX(asset_mu,1,I$3)+INDEX(asset_rets_norm,$A150,I$3)</f>
        <v>1.0440639012370511E-2</v>
      </c>
      <c r="J150" s="16" cm="1">
        <f t="array" ref="J150">INDEX(asset_mu,1,J$3)+INDEX(asset_rets_norm,$A150,J$3)</f>
        <v>6.7157859606632436E-3</v>
      </c>
      <c r="K150" s="16" cm="1">
        <f t="array" ref="K150">INDEX(asset_mu,1,K$3)+INDEX(asset_rets_norm,$A150,K$3)</f>
        <v>8.6934735756910853E-3</v>
      </c>
      <c r="L150" s="16" cm="1">
        <f t="array" ref="L150">INDEX(asset_mu,1,L$3)+INDEX(asset_rets_norm,$A150,L$3)</f>
        <v>1.0215622513286881E-2</v>
      </c>
      <c r="M150" s="16" cm="1">
        <f t="array" ref="M150">INDEX(asset_mu,1,M$3)+INDEX(asset_rets_norm,$A150,M$3)</f>
        <v>7.2622996400771187E-3</v>
      </c>
      <c r="N150" s="16" cm="1">
        <f t="array" ref="N150">INDEX(asset_mu,1,N$3)+INDEX(asset_rets_norm,$A150,N$3)</f>
        <v>7.1735104069682361E-3</v>
      </c>
      <c r="O150" s="16" cm="1">
        <f t="array" ref="O150">INDEX(asset_mu,1,O$3)+INDEX(asset_rets_norm,$A150,O$3)</f>
        <v>8.6350628055111727E-4</v>
      </c>
      <c r="P150" s="16" cm="1">
        <f t="array" ref="P150">INDEX(asset_mu,1,P$3)+INDEX(asset_rets_norm,$A150,P$3)</f>
        <v>4.816342965153085E-4</v>
      </c>
      <c r="Q150" s="16" cm="1">
        <f t="array" ref="Q150">INDEX(asset_mu,1,Q$3)+INDEX(asset_rets_norm,$A150,Q$3)</f>
        <v>-1.2324411199622796E-3</v>
      </c>
      <c r="R150" s="16" cm="1">
        <f t="array" ref="R150">INDEX(asset_mu,1,R$3)+INDEX(asset_rets_norm,$A150,R$3)</f>
        <v>-2.783566617190282E-2</v>
      </c>
      <c r="S150" s="16" cm="1">
        <f t="array" ref="S150">INDEX(asset_mu,1,S$3)+INDEX(asset_rets_norm,$A150,S$3)</f>
        <v>-2.8449346066305337E-2</v>
      </c>
      <c r="T150" s="16" cm="1">
        <f t="array" ref="T150">INDEX(asset_mu,1,T$3)+INDEX(asset_rets_norm,$A150,T$3)</f>
        <v>-3.6600401428673657E-2</v>
      </c>
      <c r="U150" s="16" cm="1">
        <f t="array" ref="U150">INDEX(asset_mu,1,U$3)+INDEX(asset_rets_norm,$A150,U$3)</f>
        <v>-3.7641369619908702E-2</v>
      </c>
      <c r="V150" s="16" cm="1">
        <f t="array" ref="V150">INDEX(asset_mu,1,V$3)+INDEX(asset_rets_norm,$A150,V$3)</f>
        <v>6.403303706238323E-3</v>
      </c>
      <c r="W150" s="16" cm="1">
        <f t="array" ref="W150">INDEX(asset_mu,1,W$3)+INDEX(asset_rets_norm,$A150,W$3)</f>
        <v>5.0566731941196538E-3</v>
      </c>
      <c r="X150" s="16" cm="1">
        <f t="array" ref="X150">INDEX(asset_mu,1,X$3)+INDEX(asset_rets_norm,$A150,X$3)</f>
        <v>6.4304601772305972E-3</v>
      </c>
      <c r="Y150" s="16" cm="1">
        <f t="array" ref="Y150">INDEX(asset_mu,1,Y$3)+INDEX(asset_rets_norm,$A150,Y$3)</f>
        <v>8.923522194711998E-4</v>
      </c>
      <c r="Z150" s="19">
        <v>145</v>
      </c>
      <c r="AA150" s="16" cm="1">
        <f t="array" ref="AA150">INDEX(fx_mu,1,AA$3)+INDEX(fx_rets_norm,$A150,AA$3)</f>
        <v>0</v>
      </c>
      <c r="AB150" s="16" cm="1">
        <f t="array" ref="AB150">INDEX(fx_mu,1,AB$3)+INDEX(fx_rets_norm,$A150,AB$3)</f>
        <v>9.069962362431331E-4</v>
      </c>
      <c r="AC150" s="16" cm="1">
        <f t="array" ref="AC150">INDEX(fx_mu,1,AC$3)+INDEX(fx_rets_norm,$A150,AC$3)</f>
        <v>-3.1349569928138111E-3</v>
      </c>
      <c r="AD150" s="16" cm="1">
        <f t="array" ref="AD150">INDEX(fx_mu,1,AD$3)+INDEX(fx_rets_norm,$A150,AD$3)</f>
        <v>-1.1623158862494112E-2</v>
      </c>
      <c r="AE150" s="19">
        <v>145</v>
      </c>
      <c r="AF150" s="18" cm="1">
        <f t="array" ref="AF150">(1+B150)*(1+INDEX(fx_rets,$AE150,INDEX(fx_ix,1,AF$3)))-1</f>
        <v>6.4497618088603659E-3</v>
      </c>
      <c r="AG150" s="18" cm="1">
        <f t="array" ref="AG150">(1+C150)*(1+INDEX(fx_rets,$AE150,INDEX(fx_ix,1,AG$3)))-1</f>
        <v>6.1244224723904228E-3</v>
      </c>
      <c r="AH150" s="18" cm="1">
        <f t="array" ref="AH150">(1+D150)*(1+INDEX(fx_rets,$AE150,INDEX(fx_ix,1,AH$3)))-1</f>
        <v>4.2353716533516383E-4</v>
      </c>
      <c r="AI150" s="18" cm="1">
        <f t="array" ref="AI150">(1+E150)*(1+INDEX(fx_rets,$AE150,INDEX(fx_ix,1,AI$3)))-1</f>
        <v>4.2654389465224263E-3</v>
      </c>
      <c r="AJ150" s="18" cm="1">
        <f t="array" ref="AJ150">(1+F150)*(1+INDEX(fx_rets,$AE150,INDEX(fx_ix,1,AJ$3)))-1</f>
        <v>-3.2651175217301986E-3</v>
      </c>
      <c r="AK150" s="18" cm="1">
        <f t="array" ref="AK150">(1+G150)*(1+INDEX(fx_rets,$AE150,INDEX(fx_ix,1,AK$3)))-1</f>
        <v>5.9684393032206629E-3</v>
      </c>
      <c r="AL150" s="18" cm="1">
        <f t="array" ref="AL150">(1+H150)*(1+INDEX(fx_rets,$AE150,INDEX(fx_ix,1,AL$3)))-1</f>
        <v>8.5810781919781753E-3</v>
      </c>
      <c r="AM150" s="18" cm="1">
        <f t="array" ref="AM150">(1+I150)*(1+INDEX(fx_rets,$AE150,INDEX(fx_ix,1,AM$3)))-1</f>
        <v>1.1357104868901846E-2</v>
      </c>
      <c r="AN150" s="18" cm="1">
        <f t="array" ref="AN150">(1+J150)*(1+INDEX(fx_rets,$AE150,INDEX(fx_ix,1,AN$3)))-1</f>
        <v>3.559775267689691E-3</v>
      </c>
      <c r="AO150" s="18" cm="1">
        <f t="array" ref="AO150">(1+K150)*(1+INDEX(fx_rets,$AE150,INDEX(fx_ix,1,AO$3)))-1</f>
        <v>5.5312629170993777E-3</v>
      </c>
      <c r="AP150" s="18" cm="1">
        <f t="array" ref="AP150">(1+L150)*(1+INDEX(fx_rets,$AE150,INDEX(fx_ix,1,AP$3)))-1</f>
        <v>7.0486399832390134E-3</v>
      </c>
      <c r="AQ150" s="18" cm="1">
        <f t="array" ref="AQ150">(1+M150)*(1+INDEX(fx_rets,$AE150,INDEX(fx_ix,1,AQ$3)))-1</f>
        <v>4.1045756502227082E-3</v>
      </c>
      <c r="AR150" s="18" cm="1">
        <f t="array" ref="AR150">(1+N150)*(1+INDEX(fx_rets,$AE150,INDEX(fx_ix,1,AR$3)))-1</f>
        <v>4.0160647675411276E-3</v>
      </c>
      <c r="AS150" s="18" cm="1">
        <f t="array" ref="AS150">(1+O150)*(1+INDEX(fx_rets,$AE150,INDEX(fx_ix,1,AS$3)))-1</f>
        <v>-1.0769689252620562E-2</v>
      </c>
      <c r="AT150" s="18" cm="1">
        <f t="array" ref="AT150">(1+P150)*(1+INDEX(fx_rets,$AE150,INDEX(fx_ix,1,AT$3)))-1</f>
        <v>-1.114712267792084E-2</v>
      </c>
      <c r="AU150" s="18" cm="1">
        <f t="array" ref="AU150">(1+Q150)*(1+INDEX(fx_rets,$AE150,INDEX(fx_ix,1,AU$3)))-1</f>
        <v>-1.2841275123530393E-2</v>
      </c>
      <c r="AV150" s="18" cm="1">
        <f t="array" ref="AV150">(1+R150)*(1+INDEX(fx_rets,$AE150,INDEX(fx_ix,1,AV$3)))-1</f>
        <v>-2.7835666171902806E-2</v>
      </c>
      <c r="AW150" s="18" cm="1">
        <f t="array" ref="AW150">(1+S150)*(1+INDEX(fx_rets,$AE150,INDEX(fx_ix,1,AW$3)))-1</f>
        <v>-2.7568153279867946E-2</v>
      </c>
      <c r="AX150" s="18" cm="1">
        <f t="array" ref="AX150">(1+T150)*(1+INDEX(fx_rets,$AE150,INDEX(fx_ix,1,AX$3)))-1</f>
        <v>-3.9620617737088804E-2</v>
      </c>
      <c r="AY150" s="18" cm="1">
        <f t="array" ref="AY150">(1+U150)*(1+INDEX(fx_rets,$AE150,INDEX(fx_ix,1,AY$3)))-1</f>
        <v>-4.8827016863508765E-2</v>
      </c>
      <c r="AZ150" s="18" cm="1">
        <f t="array" ref="AZ150">(1+V150)*(1+INDEX(fx_rets,$AE150,INDEX(fx_ix,1,AZ$3)))-1</f>
        <v>6.4033037062383169E-3</v>
      </c>
      <c r="BA150" s="18" cm="1">
        <f t="array" ref="BA150">(1+W150)*(1+INDEX(fx_rets,$AE150,INDEX(fx_ix,1,BA$3)))-1</f>
        <v>5.9682558139177999E-3</v>
      </c>
      <c r="BB150" s="18" cm="1">
        <f t="array" ref="BB150">(1+X150)*(1+INDEX(fx_rets,$AE150,INDEX(fx_ix,1,BB$3)))-1</f>
        <v>3.2753439683173013E-3</v>
      </c>
      <c r="BC150" s="18" cm="1">
        <f t="array" ref="BC150">(1+Y150)*(1+INDEX(fx_rets,$AE150,INDEX(fx_ix,1,BC$3)))-1</f>
        <v>-1.0741178594631084E-2</v>
      </c>
      <c r="BD150" s="19">
        <v>145</v>
      </c>
      <c r="BE150" s="16">
        <f t="shared" si="63"/>
        <v>0</v>
      </c>
      <c r="BF150" s="19">
        <v>145</v>
      </c>
      <c r="BG150" s="18">
        <f t="shared" si="64"/>
        <v>6.4497618088603659E-3</v>
      </c>
      <c r="BH150" s="18">
        <f t="shared" si="65"/>
        <v>6.1244224723904228E-3</v>
      </c>
      <c r="BI150" s="18">
        <f t="shared" si="66"/>
        <v>4.2353716533516383E-4</v>
      </c>
      <c r="BJ150" s="18">
        <f t="shared" si="67"/>
        <v>4.2654389465224263E-3</v>
      </c>
      <c r="BK150" s="18">
        <f t="shared" si="68"/>
        <v>-3.2651175217301986E-3</v>
      </c>
      <c r="BL150" s="18">
        <f t="shared" si="69"/>
        <v>5.9684393032206629E-3</v>
      </c>
      <c r="BM150" s="18">
        <f t="shared" si="70"/>
        <v>8.5810781919781753E-3</v>
      </c>
      <c r="BN150" s="18">
        <f t="shared" si="71"/>
        <v>1.1357104868901846E-2</v>
      </c>
      <c r="BO150" s="18">
        <f t="shared" si="72"/>
        <v>3.559775267689691E-3</v>
      </c>
      <c r="BP150" s="18">
        <f t="shared" si="73"/>
        <v>5.5312629170993777E-3</v>
      </c>
      <c r="BQ150" s="18">
        <f t="shared" si="74"/>
        <v>7.0486399832390134E-3</v>
      </c>
      <c r="BR150" s="18">
        <f t="shared" si="75"/>
        <v>4.1045756502227082E-3</v>
      </c>
      <c r="BS150" s="18">
        <f t="shared" si="76"/>
        <v>4.0160647675411276E-3</v>
      </c>
      <c r="BT150" s="18">
        <f t="shared" si="77"/>
        <v>-1.0769689252620562E-2</v>
      </c>
      <c r="BU150" s="18">
        <f t="shared" si="78"/>
        <v>-1.114712267792084E-2</v>
      </c>
      <c r="BV150" s="18">
        <f t="shared" si="79"/>
        <v>-1.2841275123530393E-2</v>
      </c>
      <c r="BW150" s="18">
        <f t="shared" si="80"/>
        <v>-2.7835666171902806E-2</v>
      </c>
      <c r="BX150" s="18">
        <f t="shared" si="81"/>
        <v>-2.7568153279867946E-2</v>
      </c>
      <c r="BY150" s="18">
        <f t="shared" si="82"/>
        <v>-3.9620617737088804E-2</v>
      </c>
      <c r="BZ150" s="18">
        <f t="shared" si="83"/>
        <v>-4.8827016863508765E-2</v>
      </c>
      <c r="CA150" s="18">
        <f t="shared" si="84"/>
        <v>6.4033037062383169E-3</v>
      </c>
      <c r="CB150" s="18">
        <f t="shared" si="85"/>
        <v>5.9682558139177999E-3</v>
      </c>
      <c r="CC150" s="18">
        <f t="shared" si="86"/>
        <v>3.2753439683173013E-3</v>
      </c>
      <c r="CD150" s="18">
        <f t="shared" si="87"/>
        <v>-1.0741178594631084E-2</v>
      </c>
      <c r="CE150" s="19">
        <v>145</v>
      </c>
      <c r="CF150" s="18">
        <f t="shared" si="89"/>
        <v>6.1244224723904228E-3</v>
      </c>
      <c r="CG150" s="18">
        <f t="shared" si="89"/>
        <v>6.1244224723904228E-3</v>
      </c>
      <c r="CH150" s="18">
        <f t="shared" si="89"/>
        <v>6.1244224723904228E-3</v>
      </c>
      <c r="CI150" s="18">
        <f t="shared" si="89"/>
        <v>0</v>
      </c>
      <c r="CJ150" s="18">
        <f t="shared" si="89"/>
        <v>0</v>
      </c>
      <c r="CK150" s="24">
        <f t="shared" si="89"/>
        <v>6.1244224723904228E-3</v>
      </c>
      <c r="CL150" s="24">
        <f t="shared" si="89"/>
        <v>0</v>
      </c>
    </row>
    <row r="151" spans="1:90" x14ac:dyDescent="0.2">
      <c r="A151" s="19">
        <v>146</v>
      </c>
      <c r="B151" s="16" cm="1">
        <f t="array" ref="B151">INDEX(asset_mu,1,B$3)+INDEX(asset_rets_norm,$A151,B$3)</f>
        <v>7.211205821617289E-3</v>
      </c>
      <c r="C151" s="16" cm="1">
        <f t="array" ref="C151">INDEX(asset_mu,1,C$3)+INDEX(asset_rets_norm,$A151,C$3)</f>
        <v>1.2878177854675817E-2</v>
      </c>
      <c r="D151" s="16" cm="1">
        <f t="array" ref="D151">INDEX(asset_mu,1,D$3)+INDEX(asset_rets_norm,$A151,D$3)</f>
        <v>2.5088771530294679E-2</v>
      </c>
      <c r="E151" s="16" cm="1">
        <f t="array" ref="E151">INDEX(asset_mu,1,E$3)+INDEX(asset_rets_norm,$A151,E$3)</f>
        <v>1.665762709658198E-2</v>
      </c>
      <c r="F151" s="16" cm="1">
        <f t="array" ref="F151">INDEX(asset_mu,1,F$3)+INDEX(asset_rets_norm,$A151,F$3)</f>
        <v>3.3100332695310278E-2</v>
      </c>
      <c r="G151" s="16" cm="1">
        <f t="array" ref="G151">INDEX(asset_mu,1,G$3)+INDEX(asset_rets_norm,$A151,G$3)</f>
        <v>4.9901049386009951E-3</v>
      </c>
      <c r="H151" s="16" cm="1">
        <f t="array" ref="H151">INDEX(asset_mu,1,H$3)+INDEX(asset_rets_norm,$A151,H$3)</f>
        <v>8.7540732348510217E-3</v>
      </c>
      <c r="I151" s="16" cm="1">
        <f t="array" ref="I151">INDEX(asset_mu,1,I$3)+INDEX(asset_rets_norm,$A151,I$3)</f>
        <v>1.4945286834158565E-2</v>
      </c>
      <c r="J151" s="16" cm="1">
        <f t="array" ref="J151">INDEX(asset_mu,1,J$3)+INDEX(asset_rets_norm,$A151,J$3)</f>
        <v>6.3967595334521992E-3</v>
      </c>
      <c r="K151" s="16" cm="1">
        <f t="array" ref="K151">INDEX(asset_mu,1,K$3)+INDEX(asset_rets_norm,$A151,K$3)</f>
        <v>1.0495181496278955E-2</v>
      </c>
      <c r="L151" s="16" cm="1">
        <f t="array" ref="L151">INDEX(asset_mu,1,L$3)+INDEX(asset_rets_norm,$A151,L$3)</f>
        <v>1.9641546788334283E-2</v>
      </c>
      <c r="M151" s="16" cm="1">
        <f t="array" ref="M151">INDEX(asset_mu,1,M$3)+INDEX(asset_rets_norm,$A151,M$3)</f>
        <v>1.4429813621453614E-2</v>
      </c>
      <c r="N151" s="16" cm="1">
        <f t="array" ref="N151">INDEX(asset_mu,1,N$3)+INDEX(asset_rets_norm,$A151,N$3)</f>
        <v>2.637057558431322E-2</v>
      </c>
      <c r="O151" s="16" cm="1">
        <f t="array" ref="O151">INDEX(asset_mu,1,O$3)+INDEX(asset_rets_norm,$A151,O$3)</f>
        <v>1.2438444293504591E-3</v>
      </c>
      <c r="P151" s="16" cm="1">
        <f t="array" ref="P151">INDEX(asset_mu,1,P$3)+INDEX(asset_rets_norm,$A151,P$3)</f>
        <v>4.0452876858785725E-3</v>
      </c>
      <c r="Q151" s="16" cm="1">
        <f t="array" ref="Q151">INDEX(asset_mu,1,Q$3)+INDEX(asset_rets_norm,$A151,Q$3)</f>
        <v>1.0332978839604001E-2</v>
      </c>
      <c r="R151" s="16" cm="1">
        <f t="array" ref="R151">INDEX(asset_mu,1,R$3)+INDEX(asset_rets_norm,$A151,R$3)</f>
        <v>8.4157160288735974E-2</v>
      </c>
      <c r="S151" s="16" cm="1">
        <f t="array" ref="S151">INDEX(asset_mu,1,S$3)+INDEX(asset_rets_norm,$A151,S$3)</f>
        <v>7.787649617098602E-2</v>
      </c>
      <c r="T151" s="16" cm="1">
        <f t="array" ref="T151">INDEX(asset_mu,1,T$3)+INDEX(asset_rets_norm,$A151,T$3)</f>
        <v>1.9071177879149859E-2</v>
      </c>
      <c r="U151" s="16" cm="1">
        <f t="array" ref="U151">INDEX(asset_mu,1,U$3)+INDEX(asset_rets_norm,$A151,U$3)</f>
        <v>7.8872936865815327E-2</v>
      </c>
      <c r="V151" s="16" cm="1">
        <f t="array" ref="V151">INDEX(asset_mu,1,V$3)+INDEX(asset_rets_norm,$A151,V$3)</f>
        <v>6.4038037062383226E-3</v>
      </c>
      <c r="W151" s="16" cm="1">
        <f t="array" ref="W151">INDEX(asset_mu,1,W$3)+INDEX(asset_rets_norm,$A151,W$3)</f>
        <v>5.0920065274529872E-3</v>
      </c>
      <c r="X151" s="16" cm="1">
        <f t="array" ref="X151">INDEX(asset_mu,1,X$3)+INDEX(asset_rets_norm,$A151,X$3)</f>
        <v>6.4451268438972635E-3</v>
      </c>
      <c r="Y151" s="16" cm="1">
        <f t="array" ref="Y151">INDEX(asset_mu,1,Y$3)+INDEX(asset_rets_norm,$A151,Y$3)</f>
        <v>9.5626888613786645E-4</v>
      </c>
      <c r="Z151" s="19">
        <v>146</v>
      </c>
      <c r="AA151" s="16" cm="1">
        <f t="array" ref="AA151">INDEX(fx_mu,1,AA$3)+INDEX(fx_rets_norm,$A151,AA$3)</f>
        <v>0</v>
      </c>
      <c r="AB151" s="16" cm="1">
        <f t="array" ref="AB151">INDEX(fx_mu,1,AB$3)+INDEX(fx_rets_norm,$A151,AB$3)</f>
        <v>3.0312215052753281E-2</v>
      </c>
      <c r="AC151" s="16" cm="1">
        <f t="array" ref="AC151">INDEX(fx_mu,1,AC$3)+INDEX(fx_rets_norm,$A151,AC$3)</f>
        <v>3.9259275200826102E-2</v>
      </c>
      <c r="AD151" s="16" cm="1">
        <f t="array" ref="AD151">INDEX(fx_mu,1,AD$3)+INDEX(fx_rets_norm,$A151,AD$3)</f>
        <v>2.7088052893771017E-2</v>
      </c>
      <c r="AE151" s="19">
        <v>146</v>
      </c>
      <c r="AF151" s="18" cm="1">
        <f t="array" ref="AF151">(1+B151)*(1+INDEX(fx_rets,$AE151,INDEX(fx_ix,1,AF$3)))-1</f>
        <v>7.2112058216173835E-3</v>
      </c>
      <c r="AG151" s="18" cm="1">
        <f t="array" ref="AG151">(1+C151)*(1+INDEX(fx_rets,$AE151,INDEX(fx_ix,1,AG$3)))-1</f>
        <v>1.2878177854675821E-2</v>
      </c>
      <c r="AH151" s="18" cm="1">
        <f t="array" ref="AH151">(1+D151)*(1+INDEX(fx_rets,$AE151,INDEX(fx_ix,1,AH$3)))-1</f>
        <v>2.5088771530294762E-2</v>
      </c>
      <c r="AI151" s="18" cm="1">
        <f t="array" ref="AI151">(1+E151)*(1+INDEX(fx_rets,$AE151,INDEX(fx_ix,1,AI$3)))-1</f>
        <v>1.6657627096581917E-2</v>
      </c>
      <c r="AJ151" s="18" cm="1">
        <f t="array" ref="AJ151">(1+F151)*(1+INDEX(fx_rets,$AE151,INDEX(fx_ix,1,AJ$3)))-1</f>
        <v>3.3100332695310319E-2</v>
      </c>
      <c r="AK151" s="18" cm="1">
        <f t="array" ref="AK151">(1+G151)*(1+INDEX(fx_rets,$AE151,INDEX(fx_ix,1,AK$3)))-1</f>
        <v>3.5453581125388878E-2</v>
      </c>
      <c r="AL151" s="18" cm="1">
        <f t="array" ref="AL151">(1+H151)*(1+INDEX(fx_rets,$AE151,INDEX(fx_ix,1,AL$3)))-1</f>
        <v>3.9331643638086611E-2</v>
      </c>
      <c r="AM151" s="18" cm="1">
        <f t="array" ref="AM151">(1+I151)*(1+INDEX(fx_rets,$AE151,INDEX(fx_ix,1,AM$3)))-1</f>
        <v>4.5710526635454052E-2</v>
      </c>
      <c r="AN151" s="18" cm="1">
        <f t="array" ref="AN151">(1+J151)*(1+INDEX(fx_rets,$AE151,INDEX(fx_ix,1,AN$3)))-1</f>
        <v>4.5907166877195538E-2</v>
      </c>
      <c r="AO151" s="18" cm="1">
        <f t="array" ref="AO151">(1+K151)*(1+INDEX(fx_rets,$AE151,INDEX(fx_ix,1,AO$3)))-1</f>
        <v>5.0166489915750123E-2</v>
      </c>
      <c r="AP151" s="18" cm="1">
        <f t="array" ref="AP151">(1+L151)*(1+INDEX(fx_rets,$AE151,INDEX(fx_ix,1,AP$3)))-1</f>
        <v>5.9671934879893307E-2</v>
      </c>
      <c r="AQ151" s="18" cm="1">
        <f t="array" ref="AQ151">(1+M151)*(1+INDEX(fx_rets,$AE151,INDEX(fx_ix,1,AQ$3)))-1</f>
        <v>5.425559284634085E-2</v>
      </c>
      <c r="AR151" s="18" cm="1">
        <f t="array" ref="AR151">(1+N151)*(1+INDEX(fx_rets,$AE151,INDEX(fx_ix,1,AR$3)))-1</f>
        <v>6.6665140469208239E-2</v>
      </c>
      <c r="AS151" s="18" cm="1">
        <f t="array" ref="AS151">(1+O151)*(1+INDEX(fx_rets,$AE151,INDEX(fx_ix,1,AS$3)))-1</f>
        <v>2.8365590646815431E-2</v>
      </c>
      <c r="AT151" s="18" cm="1">
        <f t="array" ref="AT151">(1+P151)*(1+INDEX(fx_rets,$AE151,INDEX(fx_ix,1,AT$3)))-1</f>
        <v>3.1242919546454972E-2</v>
      </c>
      <c r="AU151" s="18" cm="1">
        <f t="array" ref="AU151">(1+Q151)*(1+INDEX(fx_rets,$AE151,INDEX(fx_ix,1,AU$3)))-1</f>
        <v>3.7700932010732435E-2</v>
      </c>
      <c r="AV151" s="18" cm="1">
        <f t="array" ref="AV151">(1+R151)*(1+INDEX(fx_rets,$AE151,INDEX(fx_ix,1,AV$3)))-1</f>
        <v>8.4157160288735877E-2</v>
      </c>
      <c r="AW151" s="18" cm="1">
        <f t="array" ref="AW151">(1+S151)*(1+INDEX(fx_rets,$AE151,INDEX(fx_ix,1,AW$3)))-1</f>
        <v>0.11054932032322906</v>
      </c>
      <c r="AX151" s="18" cm="1">
        <f t="array" ref="AX151">(1+T151)*(1+INDEX(fx_rets,$AE151,INDEX(fx_ix,1,AX$3)))-1</f>
        <v>5.9079173700737453E-2</v>
      </c>
      <c r="AY151" s="18" cm="1">
        <f t="array" ref="AY151">(1+U151)*(1+INDEX(fx_rets,$AE151,INDEX(fx_ix,1,AY$3)))-1</f>
        <v>0.1080975040452945</v>
      </c>
      <c r="AZ151" s="18" cm="1">
        <f t="array" ref="AZ151">(1+V151)*(1+INDEX(fx_rets,$AE151,INDEX(fx_ix,1,AZ$3)))-1</f>
        <v>6.4038037062383868E-3</v>
      </c>
      <c r="BA151" s="18" cm="1">
        <f t="array" ref="BA151">(1+W151)*(1+INDEX(fx_rets,$AE151,INDEX(fx_ix,1,BA$3)))-1</f>
        <v>3.5558571577116282E-2</v>
      </c>
      <c r="BB151" s="18" cm="1">
        <f t="array" ref="BB151">(1+X151)*(1+INDEX(fx_rets,$AE151,INDEX(fx_ix,1,BB$3)))-1</f>
        <v>4.5957433053191998E-2</v>
      </c>
      <c r="BC151" s="18" cm="1">
        <f t="array" ref="BC151">(1+Y151)*(1+INDEX(fx_rets,$AE151,INDEX(fx_ix,1,BC$3)))-1</f>
        <v>2.8070225242077029E-2</v>
      </c>
      <c r="BD151" s="19">
        <v>146</v>
      </c>
      <c r="BE151" s="16">
        <f t="shared" si="63"/>
        <v>0</v>
      </c>
      <c r="BF151" s="19">
        <v>146</v>
      </c>
      <c r="BG151" s="18">
        <f t="shared" si="64"/>
        <v>7.2112058216173835E-3</v>
      </c>
      <c r="BH151" s="18">
        <f t="shared" si="65"/>
        <v>1.2878177854675821E-2</v>
      </c>
      <c r="BI151" s="18">
        <f t="shared" si="66"/>
        <v>2.5088771530294762E-2</v>
      </c>
      <c r="BJ151" s="18">
        <f t="shared" si="67"/>
        <v>1.6657627096581917E-2</v>
      </c>
      <c r="BK151" s="18">
        <f t="shared" si="68"/>
        <v>3.3100332695310319E-2</v>
      </c>
      <c r="BL151" s="18">
        <f t="shared" si="69"/>
        <v>3.5453581125388878E-2</v>
      </c>
      <c r="BM151" s="18">
        <f t="shared" si="70"/>
        <v>3.9331643638086611E-2</v>
      </c>
      <c r="BN151" s="18">
        <f t="shared" si="71"/>
        <v>4.5710526635454052E-2</v>
      </c>
      <c r="BO151" s="18">
        <f t="shared" si="72"/>
        <v>4.5907166877195538E-2</v>
      </c>
      <c r="BP151" s="18">
        <f t="shared" si="73"/>
        <v>5.0166489915750123E-2</v>
      </c>
      <c r="BQ151" s="18">
        <f t="shared" si="74"/>
        <v>5.9671934879893307E-2</v>
      </c>
      <c r="BR151" s="18">
        <f t="shared" si="75"/>
        <v>5.425559284634085E-2</v>
      </c>
      <c r="BS151" s="18">
        <f t="shared" si="76"/>
        <v>6.6665140469208239E-2</v>
      </c>
      <c r="BT151" s="18">
        <f t="shared" si="77"/>
        <v>2.8365590646815431E-2</v>
      </c>
      <c r="BU151" s="18">
        <f t="shared" si="78"/>
        <v>3.1242919546454972E-2</v>
      </c>
      <c r="BV151" s="18">
        <f t="shared" si="79"/>
        <v>3.7700932010732435E-2</v>
      </c>
      <c r="BW151" s="18">
        <f t="shared" si="80"/>
        <v>8.4157160288735877E-2</v>
      </c>
      <c r="BX151" s="18">
        <f t="shared" si="81"/>
        <v>0.11054932032322906</v>
      </c>
      <c r="BY151" s="18">
        <f t="shared" si="82"/>
        <v>5.9079173700737453E-2</v>
      </c>
      <c r="BZ151" s="18">
        <f t="shared" si="83"/>
        <v>0.1080975040452945</v>
      </c>
      <c r="CA151" s="18">
        <f t="shared" si="84"/>
        <v>6.4038037062383868E-3</v>
      </c>
      <c r="CB151" s="18">
        <f t="shared" si="85"/>
        <v>3.5558571577116282E-2</v>
      </c>
      <c r="CC151" s="18">
        <f t="shared" si="86"/>
        <v>4.5957433053191998E-2</v>
      </c>
      <c r="CD151" s="18">
        <f t="shared" si="87"/>
        <v>2.8070225242077029E-2</v>
      </c>
      <c r="CE151" s="19">
        <v>146</v>
      </c>
      <c r="CF151" s="18">
        <f t="shared" si="89"/>
        <v>1.2878177854675821E-2</v>
      </c>
      <c r="CG151" s="18">
        <f t="shared" si="89"/>
        <v>1.2878177854675821E-2</v>
      </c>
      <c r="CH151" s="18">
        <f t="shared" si="89"/>
        <v>1.2878177854675821E-2</v>
      </c>
      <c r="CI151" s="18">
        <f t="shared" si="89"/>
        <v>0</v>
      </c>
      <c r="CJ151" s="18">
        <f t="shared" si="89"/>
        <v>0</v>
      </c>
      <c r="CK151" s="24">
        <f t="shared" si="89"/>
        <v>1.2878177854675821E-2</v>
      </c>
      <c r="CL151" s="24">
        <f t="shared" si="89"/>
        <v>0</v>
      </c>
    </row>
    <row r="152" spans="1:90" x14ac:dyDescent="0.2">
      <c r="A152" s="19">
        <v>147</v>
      </c>
      <c r="B152" s="16" cm="1">
        <f t="array" ref="B152">INDEX(asset_mu,1,B$3)+INDEX(asset_rets_norm,$A152,B$3)</f>
        <v>7.4664874475959429E-3</v>
      </c>
      <c r="C152" s="16" cm="1">
        <f t="array" ref="C152">INDEX(asset_mu,1,C$3)+INDEX(asset_rets_norm,$A152,C$3)</f>
        <v>1.394877616275569E-2</v>
      </c>
      <c r="D152" s="16" cm="1">
        <f t="array" ref="D152">INDEX(asset_mu,1,D$3)+INDEX(asset_rets_norm,$A152,D$3)</f>
        <v>2.3405844995442321E-2</v>
      </c>
      <c r="E152" s="16" cm="1">
        <f t="array" ref="E152">INDEX(asset_mu,1,E$3)+INDEX(asset_rets_norm,$A152,E$3)</f>
        <v>1.528762107953769E-2</v>
      </c>
      <c r="F152" s="16" cm="1">
        <f t="array" ref="F152">INDEX(asset_mu,1,F$3)+INDEX(asset_rets_norm,$A152,F$3)</f>
        <v>2.6112473613214521E-2</v>
      </c>
      <c r="G152" s="16" cm="1">
        <f t="array" ref="G152">INDEX(asset_mu,1,G$3)+INDEX(asset_rets_norm,$A152,G$3)</f>
        <v>5.2594723281947061E-3</v>
      </c>
      <c r="H152" s="16" cm="1">
        <f t="array" ref="H152">INDEX(asset_mu,1,H$3)+INDEX(asset_rets_norm,$A152,H$3)</f>
        <v>1.2240030928080591E-2</v>
      </c>
      <c r="I152" s="16" cm="1">
        <f t="array" ref="I152">INDEX(asset_mu,1,I$3)+INDEX(asset_rets_norm,$A152,I$3)</f>
        <v>2.2462387918604932E-2</v>
      </c>
      <c r="J152" s="16" cm="1">
        <f t="array" ref="J152">INDEX(asset_mu,1,J$3)+INDEX(asset_rets_norm,$A152,J$3)</f>
        <v>7.0989608128864106E-3</v>
      </c>
      <c r="K152" s="16" cm="1">
        <f t="array" ref="K152">INDEX(asset_mu,1,K$3)+INDEX(asset_rets_norm,$A152,K$3)</f>
        <v>1.9200488739659433E-2</v>
      </c>
      <c r="L152" s="16" cm="1">
        <f t="array" ref="L152">INDEX(asset_mu,1,L$3)+INDEX(asset_rets_norm,$A152,L$3)</f>
        <v>3.6222978312856577E-2</v>
      </c>
      <c r="M152" s="16" cm="1">
        <f t="array" ref="M152">INDEX(asset_mu,1,M$3)+INDEX(asset_rets_norm,$A152,M$3)</f>
        <v>2.1659178003467661E-2</v>
      </c>
      <c r="N152" s="16" cm="1">
        <f t="array" ref="N152">INDEX(asset_mu,1,N$3)+INDEX(asset_rets_norm,$A152,N$3)</f>
        <v>3.8380244726821444E-2</v>
      </c>
      <c r="O152" s="16" cm="1">
        <f t="array" ref="O152">INDEX(asset_mu,1,O$3)+INDEX(asset_rets_norm,$A152,O$3)</f>
        <v>1.0390222360660217E-3</v>
      </c>
      <c r="P152" s="16" cm="1">
        <f t="array" ref="P152">INDEX(asset_mu,1,P$3)+INDEX(asset_rets_norm,$A152,P$3)</f>
        <v>2.1995436997335627E-3</v>
      </c>
      <c r="Q152" s="16" cm="1">
        <f t="array" ref="Q152">INDEX(asset_mu,1,Q$3)+INDEX(asset_rets_norm,$A152,Q$3)</f>
        <v>4.6353947521137863E-3</v>
      </c>
      <c r="R152" s="16" cm="1">
        <f t="array" ref="R152">INDEX(asset_mu,1,R$3)+INDEX(asset_rets_norm,$A152,R$3)</f>
        <v>3.8546658418893251E-2</v>
      </c>
      <c r="S152" s="16" cm="1">
        <f t="array" ref="S152">INDEX(asset_mu,1,S$3)+INDEX(asset_rets_norm,$A152,S$3)</f>
        <v>3.0458506532165974E-2</v>
      </c>
      <c r="T152" s="16" cm="1">
        <f t="array" ref="T152">INDEX(asset_mu,1,T$3)+INDEX(asset_rets_norm,$A152,T$3)</f>
        <v>3.8535091946002964E-2</v>
      </c>
      <c r="U152" s="16" cm="1">
        <f t="array" ref="U152">INDEX(asset_mu,1,U$3)+INDEX(asset_rets_norm,$A152,U$3)</f>
        <v>-6.9687889907711232E-3</v>
      </c>
      <c r="V152" s="16" cm="1">
        <f t="array" ref="V152">INDEX(asset_mu,1,V$3)+INDEX(asset_rets_norm,$A152,V$3)</f>
        <v>6.4216203729049902E-3</v>
      </c>
      <c r="W152" s="16" cm="1">
        <f t="array" ref="W152">INDEX(asset_mu,1,W$3)+INDEX(asset_rets_norm,$A152,W$3)</f>
        <v>4.9048398607863209E-3</v>
      </c>
      <c r="X152" s="16" cm="1">
        <f t="array" ref="X152">INDEX(asset_mu,1,X$3)+INDEX(asset_rets_norm,$A152,X$3)</f>
        <v>6.4206268438972633E-3</v>
      </c>
      <c r="Y152" s="16" cm="1">
        <f t="array" ref="Y152">INDEX(asset_mu,1,Y$3)+INDEX(asset_rets_norm,$A152,Y$3)</f>
        <v>7.6385221947119976E-4</v>
      </c>
      <c r="Z152" s="19">
        <v>147</v>
      </c>
      <c r="AA152" s="16" cm="1">
        <f t="array" ref="AA152">INDEX(fx_mu,1,AA$3)+INDEX(fx_rets_norm,$A152,AA$3)</f>
        <v>0</v>
      </c>
      <c r="AB152" s="16" cm="1">
        <f t="array" ref="AB152">INDEX(fx_mu,1,AB$3)+INDEX(fx_rets_norm,$A152,AB$3)</f>
        <v>1.4493922812145458E-2</v>
      </c>
      <c r="AC152" s="16" cm="1">
        <f t="array" ref="AC152">INDEX(fx_mu,1,AC$3)+INDEX(fx_rets_norm,$A152,AC$3)</f>
        <v>9.1622647403065E-3</v>
      </c>
      <c r="AD152" s="16" cm="1">
        <f t="array" ref="AD152">INDEX(fx_mu,1,AD$3)+INDEX(fx_rets_norm,$A152,AD$3)</f>
        <v>5.4372011732794476E-2</v>
      </c>
      <c r="AE152" s="19">
        <v>147</v>
      </c>
      <c r="AF152" s="18" cm="1">
        <f t="array" ref="AF152">(1+B152)*(1+INDEX(fx_rets,$AE152,INDEX(fx_ix,1,AF$3)))-1</f>
        <v>7.4664874475960374E-3</v>
      </c>
      <c r="AG152" s="18" cm="1">
        <f t="array" ref="AG152">(1+C152)*(1+INDEX(fx_rets,$AE152,INDEX(fx_ix,1,AG$3)))-1</f>
        <v>1.3948776162755694E-2</v>
      </c>
      <c r="AH152" s="18" cm="1">
        <f t="array" ref="AH152">(1+D152)*(1+INDEX(fx_rets,$AE152,INDEX(fx_ix,1,AH$3)))-1</f>
        <v>2.3405844995442404E-2</v>
      </c>
      <c r="AI152" s="18" cm="1">
        <f t="array" ref="AI152">(1+E152)*(1+INDEX(fx_rets,$AE152,INDEX(fx_ix,1,AI$3)))-1</f>
        <v>1.5287621079537628E-2</v>
      </c>
      <c r="AJ152" s="18" cm="1">
        <f t="array" ref="AJ152">(1+F152)*(1+INDEX(fx_rets,$AE152,INDEX(fx_ix,1,AJ$3)))-1</f>
        <v>2.611247361321456E-2</v>
      </c>
      <c r="AK152" s="18" cm="1">
        <f t="array" ref="AK152">(1+G152)*(1+INDEX(fx_rets,$AE152,INDEX(fx_ix,1,AK$3)))-1</f>
        <v>1.9829625526297523E-2</v>
      </c>
      <c r="AL152" s="18" cm="1">
        <f t="array" ref="AL152">(1+H152)*(1+INDEX(fx_rets,$AE152,INDEX(fx_ix,1,AL$3)))-1</f>
        <v>2.691135980371584E-2</v>
      </c>
      <c r="AM152" s="18" cm="1">
        <f t="array" ref="AM152">(1+I152)*(1+INDEX(fx_rets,$AE152,INDEX(fx_ix,1,AM$3)))-1</f>
        <v>3.7281878847419181E-2</v>
      </c>
      <c r="AN152" s="18" cm="1">
        <f t="array" ref="AN152">(1+J152)*(1+INDEX(fx_rets,$AE152,INDEX(fx_ix,1,AN$3)))-1</f>
        <v>1.6326268111541697E-2</v>
      </c>
      <c r="AO152" s="18" cm="1">
        <f t="array" ref="AO152">(1+K152)*(1+INDEX(fx_rets,$AE152,INDEX(fx_ix,1,AO$3)))-1</f>
        <v>2.8538673440942075E-2</v>
      </c>
      <c r="AP152" s="18" cm="1">
        <f t="array" ref="AP152">(1+L152)*(1+INDEX(fx_rets,$AE152,INDEX(fx_ix,1,AP$3)))-1</f>
        <v>4.5717127570147786E-2</v>
      </c>
      <c r="AQ152" s="18" cm="1">
        <f t="array" ref="AQ152">(1+M152)*(1+INDEX(fx_rets,$AE152,INDEX(fx_ix,1,AQ$3)))-1</f>
        <v>3.1019889866699346E-2</v>
      </c>
      <c r="AR152" s="18" cm="1">
        <f t="array" ref="AR152">(1+N152)*(1+INDEX(fx_rets,$AE152,INDEX(fx_ix,1,AR$3)))-1</f>
        <v>4.7894159430112992E-2</v>
      </c>
      <c r="AS152" s="18" cm="1">
        <f t="array" ref="AS152">(1+O152)*(1+INDEX(fx_rets,$AE152,INDEX(fx_ix,1,AS$3)))-1</f>
        <v>5.5467527698070507E-2</v>
      </c>
      <c r="AT152" s="18" cm="1">
        <f t="array" ref="AT152">(1+P152)*(1+INDEX(fx_rets,$AE152,INDEX(fx_ix,1,AT$3)))-1</f>
        <v>5.6691149048376577E-2</v>
      </c>
      <c r="AU152" s="18" cm="1">
        <f t="array" ref="AU152">(1+Q152)*(1+INDEX(fx_rets,$AE152,INDEX(fx_ix,1,AU$3)))-1</f>
        <v>5.9259442222756364E-2</v>
      </c>
      <c r="AV152" s="18" cm="1">
        <f t="array" ref="AV152">(1+R152)*(1+INDEX(fx_rets,$AE152,INDEX(fx_ix,1,AV$3)))-1</f>
        <v>3.8546658418893154E-2</v>
      </c>
      <c r="AW152" s="18" cm="1">
        <f t="array" ref="AW152">(1+S152)*(1+INDEX(fx_rets,$AE152,INDEX(fx_ix,1,AW$3)))-1</f>
        <v>4.5393892586961693E-2</v>
      </c>
      <c r="AX152" s="18" cm="1">
        <f t="array" ref="AX152">(1+T152)*(1+INDEX(fx_rets,$AE152,INDEX(fx_ix,1,AX$3)))-1</f>
        <v>4.8050425400510743E-2</v>
      </c>
      <c r="AY152" s="18" cm="1">
        <f t="array" ref="AY152">(1+U152)*(1+INDEX(fx_rets,$AE152,INDEX(fx_ix,1,AY$3)))-1</f>
        <v>4.7024315665253669E-2</v>
      </c>
      <c r="AZ152" s="18" cm="1">
        <f t="array" ref="AZ152">(1+V152)*(1+INDEX(fx_rets,$AE152,INDEX(fx_ix,1,AZ$3)))-1</f>
        <v>6.4216203729050569E-3</v>
      </c>
      <c r="BA152" s="18" cm="1">
        <f t="array" ref="BA152">(1+W152)*(1+INDEX(fx_rets,$AE152,INDEX(fx_ix,1,BA$3)))-1</f>
        <v>1.9469853043279972E-2</v>
      </c>
      <c r="BB152" s="18" cm="1">
        <f t="array" ref="BB152">(1+X152)*(1+INDEX(fx_rets,$AE152,INDEX(fx_ix,1,BB$3)))-1</f>
        <v>1.5641719067146287E-2</v>
      </c>
      <c r="BC152" s="18" cm="1">
        <f t="array" ref="BC152">(1+Y152)*(1+INDEX(fx_rets,$AE152,INDEX(fx_ix,1,BC$3)))-1</f>
        <v>5.5177396134104884E-2</v>
      </c>
      <c r="BD152" s="19">
        <v>147</v>
      </c>
      <c r="BE152" s="16">
        <f t="shared" si="63"/>
        <v>0</v>
      </c>
      <c r="BF152" s="19">
        <v>147</v>
      </c>
      <c r="BG152" s="18">
        <f t="shared" si="64"/>
        <v>7.4664874475960374E-3</v>
      </c>
      <c r="BH152" s="18">
        <f t="shared" si="65"/>
        <v>1.3948776162755694E-2</v>
      </c>
      <c r="BI152" s="18">
        <f t="shared" si="66"/>
        <v>2.3405844995442404E-2</v>
      </c>
      <c r="BJ152" s="18">
        <f t="shared" si="67"/>
        <v>1.5287621079537628E-2</v>
      </c>
      <c r="BK152" s="18">
        <f t="shared" si="68"/>
        <v>2.611247361321456E-2</v>
      </c>
      <c r="BL152" s="18">
        <f t="shared" si="69"/>
        <v>1.9829625526297523E-2</v>
      </c>
      <c r="BM152" s="18">
        <f t="shared" si="70"/>
        <v>2.691135980371584E-2</v>
      </c>
      <c r="BN152" s="18">
        <f t="shared" si="71"/>
        <v>3.7281878847419181E-2</v>
      </c>
      <c r="BO152" s="18">
        <f t="shared" si="72"/>
        <v>1.6326268111541697E-2</v>
      </c>
      <c r="BP152" s="18">
        <f t="shared" si="73"/>
        <v>2.8538673440942075E-2</v>
      </c>
      <c r="BQ152" s="18">
        <f t="shared" si="74"/>
        <v>4.5717127570147786E-2</v>
      </c>
      <c r="BR152" s="18">
        <f t="shared" si="75"/>
        <v>3.1019889866699346E-2</v>
      </c>
      <c r="BS152" s="18">
        <f t="shared" si="76"/>
        <v>4.7894159430112992E-2</v>
      </c>
      <c r="BT152" s="18">
        <f t="shared" si="77"/>
        <v>5.5467527698070507E-2</v>
      </c>
      <c r="BU152" s="18">
        <f t="shared" si="78"/>
        <v>5.6691149048376577E-2</v>
      </c>
      <c r="BV152" s="18">
        <f t="shared" si="79"/>
        <v>5.9259442222756364E-2</v>
      </c>
      <c r="BW152" s="18">
        <f t="shared" si="80"/>
        <v>3.8546658418893154E-2</v>
      </c>
      <c r="BX152" s="18">
        <f t="shared" si="81"/>
        <v>4.5393892586961693E-2</v>
      </c>
      <c r="BY152" s="18">
        <f t="shared" si="82"/>
        <v>4.8050425400510743E-2</v>
      </c>
      <c r="BZ152" s="18">
        <f t="shared" si="83"/>
        <v>4.7024315665253669E-2</v>
      </c>
      <c r="CA152" s="18">
        <f t="shared" si="84"/>
        <v>6.4216203729050569E-3</v>
      </c>
      <c r="CB152" s="18">
        <f t="shared" si="85"/>
        <v>1.9469853043279972E-2</v>
      </c>
      <c r="CC152" s="18">
        <f t="shared" si="86"/>
        <v>1.5641719067146287E-2</v>
      </c>
      <c r="CD152" s="18">
        <f t="shared" si="87"/>
        <v>5.5177396134104884E-2</v>
      </c>
      <c r="CE152" s="19">
        <v>147</v>
      </c>
      <c r="CF152" s="18">
        <f t="shared" si="89"/>
        <v>1.3948776162755694E-2</v>
      </c>
      <c r="CG152" s="18">
        <f t="shared" si="89"/>
        <v>1.3948776162755694E-2</v>
      </c>
      <c r="CH152" s="18">
        <f t="shared" si="89"/>
        <v>1.3948776162755694E-2</v>
      </c>
      <c r="CI152" s="18">
        <f t="shared" si="89"/>
        <v>0</v>
      </c>
      <c r="CJ152" s="18">
        <f t="shared" si="89"/>
        <v>0</v>
      </c>
      <c r="CK152" s="24">
        <f t="shared" si="89"/>
        <v>1.3948776162755694E-2</v>
      </c>
      <c r="CL152" s="24">
        <f t="shared" si="89"/>
        <v>0</v>
      </c>
    </row>
    <row r="153" spans="1:90" x14ac:dyDescent="0.2">
      <c r="A153" s="19">
        <v>148</v>
      </c>
      <c r="B153" s="16" cm="1">
        <f t="array" ref="B153">INDEX(asset_mu,1,B$3)+INDEX(asset_rets_norm,$A153,B$3)</f>
        <v>6.1417669524047756E-3</v>
      </c>
      <c r="C153" s="16" cm="1">
        <f t="array" ref="C153">INDEX(asset_mu,1,C$3)+INDEX(asset_rets_norm,$A153,C$3)</f>
        <v>6.5902189347462016E-3</v>
      </c>
      <c r="D153" s="16" cm="1">
        <f t="array" ref="D153">INDEX(asset_mu,1,D$3)+INDEX(asset_rets_norm,$A153,D$3)</f>
        <v>6.1787656513844474E-3</v>
      </c>
      <c r="E153" s="16" cm="1">
        <f t="array" ref="E153">INDEX(asset_mu,1,E$3)+INDEX(asset_rets_norm,$A153,E$3)</f>
        <v>7.3219556322823912E-3</v>
      </c>
      <c r="F153" s="16" cm="1">
        <f t="array" ref="F153">INDEX(asset_mu,1,F$3)+INDEX(asset_rets_norm,$A153,F$3)</f>
        <v>6.4419625798281688E-3</v>
      </c>
      <c r="G153" s="16" cm="1">
        <f t="array" ref="G153">INDEX(asset_mu,1,G$3)+INDEX(asset_rets_norm,$A153,G$3)</f>
        <v>4.3023191412701308E-3</v>
      </c>
      <c r="H153" s="16" cm="1">
        <f t="array" ref="H153">INDEX(asset_mu,1,H$3)+INDEX(asset_rets_norm,$A153,H$3)</f>
        <v>2.9433863452861457E-3</v>
      </c>
      <c r="I153" s="16" cm="1">
        <f t="array" ref="I153">INDEX(asset_mu,1,I$3)+INDEX(asset_rets_norm,$A153,I$3)</f>
        <v>8.2052819647875303E-4</v>
      </c>
      <c r="J153" s="16" cm="1">
        <f t="array" ref="J153">INDEX(asset_mu,1,J$3)+INDEX(asset_rets_norm,$A153,J$3)</f>
        <v>6.2117752559500677E-3</v>
      </c>
      <c r="K153" s="16" cm="1">
        <f t="array" ref="K153">INDEX(asset_mu,1,K$3)+INDEX(asset_rets_norm,$A153,K$3)</f>
        <v>2.9805439546035919E-3</v>
      </c>
      <c r="L153" s="16" cm="1">
        <f t="array" ref="L153">INDEX(asset_mu,1,L$3)+INDEX(asset_rets_norm,$A153,L$3)</f>
        <v>-1.9123270109392531E-3</v>
      </c>
      <c r="M153" s="16" cm="1">
        <f t="array" ref="M153">INDEX(asset_mu,1,M$3)+INDEX(asset_rets_norm,$A153,M$3)</f>
        <v>4.630690849199137E-3</v>
      </c>
      <c r="N153" s="16" cm="1">
        <f t="array" ref="N153">INDEX(asset_mu,1,N$3)+INDEX(asset_rets_norm,$A153,N$3)</f>
        <v>1.8215454376121539E-3</v>
      </c>
      <c r="O153" s="16" cm="1">
        <f t="array" ref="O153">INDEX(asset_mu,1,O$3)+INDEX(asset_rets_norm,$A153,O$3)</f>
        <v>1.0390161482555437E-3</v>
      </c>
      <c r="P153" s="16" cm="1">
        <f t="array" ref="P153">INDEX(asset_mu,1,P$3)+INDEX(asset_rets_norm,$A153,P$3)</f>
        <v>1.6289340276668827E-3</v>
      </c>
      <c r="Q153" s="16" cm="1">
        <f t="array" ref="Q153">INDEX(asset_mu,1,Q$3)+INDEX(asset_rets_norm,$A153,Q$3)</f>
        <v>9.0976721599773675E-4</v>
      </c>
      <c r="R153" s="16" cm="1">
        <f t="array" ref="R153">INDEX(asset_mu,1,R$3)+INDEX(asset_rets_norm,$A153,R$3)</f>
        <v>1.0008571244940133E-2</v>
      </c>
      <c r="S153" s="16" cm="1">
        <f t="array" ref="S153">INDEX(asset_mu,1,S$3)+INDEX(asset_rets_norm,$A153,S$3)</f>
        <v>2.6827628272523829E-2</v>
      </c>
      <c r="T153" s="16" cm="1">
        <f t="array" ref="T153">INDEX(asset_mu,1,T$3)+INDEX(asset_rets_norm,$A153,T$3)</f>
        <v>-1.2237923523657324E-2</v>
      </c>
      <c r="U153" s="16" cm="1">
        <f t="array" ref="U153">INDEX(asset_mu,1,U$3)+INDEX(asset_rets_norm,$A153,U$3)</f>
        <v>7.8054822384021963E-2</v>
      </c>
      <c r="V153" s="16" cm="1">
        <f t="array" ref="V153">INDEX(asset_mu,1,V$3)+INDEX(asset_rets_norm,$A153,V$3)</f>
        <v>6.4330787062383231E-3</v>
      </c>
      <c r="W153" s="16" cm="1">
        <f t="array" ref="W153">INDEX(asset_mu,1,W$3)+INDEX(asset_rets_norm,$A153,W$3)</f>
        <v>5.1397565274529881E-3</v>
      </c>
      <c r="X153" s="16" cm="1">
        <f t="array" ref="X153">INDEX(asset_mu,1,X$3)+INDEX(asset_rets_norm,$A153,X$3)</f>
        <v>6.4741268438972648E-3</v>
      </c>
      <c r="Y153" s="16" cm="1">
        <f t="array" ref="Y153">INDEX(asset_mu,1,Y$3)+INDEX(asset_rets_norm,$A153,Y$3)</f>
        <v>9.9943555280453318E-4</v>
      </c>
      <c r="Z153" s="19">
        <v>148</v>
      </c>
      <c r="AA153" s="16" cm="1">
        <f t="array" ref="AA153">INDEX(fx_mu,1,AA$3)+INDEX(fx_rets_norm,$A153,AA$3)</f>
        <v>0</v>
      </c>
      <c r="AB153" s="16" cm="1">
        <f t="array" ref="AB153">INDEX(fx_mu,1,AB$3)+INDEX(fx_rets_norm,$A153,AB$3)</f>
        <v>-1.9317491079258949E-2</v>
      </c>
      <c r="AC153" s="16" cm="1">
        <f t="array" ref="AC153">INDEX(fx_mu,1,AC$3)+INDEX(fx_rets_norm,$A153,AC$3)</f>
        <v>-2.6664079628428562E-3</v>
      </c>
      <c r="AD153" s="16" cm="1">
        <f t="array" ref="AD153">INDEX(fx_mu,1,AD$3)+INDEX(fx_rets_norm,$A153,AD$3)</f>
        <v>-3.6415509043596597E-2</v>
      </c>
      <c r="AE153" s="19">
        <v>148</v>
      </c>
      <c r="AF153" s="18" cm="1">
        <f t="array" ref="AF153">(1+B153)*(1+INDEX(fx_rets,$AE153,INDEX(fx_ix,1,AF$3)))-1</f>
        <v>6.1417669524048701E-3</v>
      </c>
      <c r="AG153" s="18" cm="1">
        <f t="array" ref="AG153">(1+C153)*(1+INDEX(fx_rets,$AE153,INDEX(fx_ix,1,AG$3)))-1</f>
        <v>6.5902189347462059E-3</v>
      </c>
      <c r="AH153" s="18" cm="1">
        <f t="array" ref="AH153">(1+D153)*(1+INDEX(fx_rets,$AE153,INDEX(fx_ix,1,AH$3)))-1</f>
        <v>6.1787656513845324E-3</v>
      </c>
      <c r="AI153" s="18" cm="1">
        <f t="array" ref="AI153">(1+E153)*(1+INDEX(fx_rets,$AE153,INDEX(fx_ix,1,AI$3)))-1</f>
        <v>7.3219556322823287E-3</v>
      </c>
      <c r="AJ153" s="18" cm="1">
        <f t="array" ref="AJ153">(1+F153)*(1+INDEX(fx_rets,$AE153,INDEX(fx_ix,1,AJ$3)))-1</f>
        <v>6.4419625798282087E-3</v>
      </c>
      <c r="AK153" s="18" cm="1">
        <f t="array" ref="AK153">(1+G153)*(1+INDEX(fx_rets,$AE153,INDEX(fx_ix,1,AK$3)))-1</f>
        <v>-1.5098281949620485E-2</v>
      </c>
      <c r="AL153" s="18" cm="1">
        <f t="array" ref="AL153">(1+H153)*(1+INDEX(fx_rets,$AE153,INDEX(fx_ix,1,AL$3)))-1</f>
        <v>-1.643096357344076E-2</v>
      </c>
      <c r="AM153" s="18" cm="1">
        <f t="array" ref="AM153">(1+I153)*(1+INDEX(fx_rets,$AE153,INDEX(fx_ix,1,AM$3)))-1</f>
        <v>-1.851281342889588E-2</v>
      </c>
      <c r="AN153" s="18" cm="1">
        <f t="array" ref="AN153">(1+J153)*(1+INDEX(fx_rets,$AE153,INDEX(fx_ix,1,AN$3)))-1</f>
        <v>3.5288041661012404E-3</v>
      </c>
      <c r="AO153" s="18" cm="1">
        <f t="array" ref="AO153">(1+K153)*(1+INDEX(fx_rets,$AE153,INDEX(fx_ix,1,AO$3)))-1</f>
        <v>3.0618864562659276E-4</v>
      </c>
      <c r="AP153" s="18" cm="1">
        <f t="array" ref="AP153">(1+L153)*(1+INDEX(fx_rets,$AE153,INDEX(fx_ix,1,AP$3)))-1</f>
        <v>-4.5736359298126361E-3</v>
      </c>
      <c r="AQ153" s="18" cm="1">
        <f t="array" ref="AQ153">(1+M153)*(1+INDEX(fx_rets,$AE153,INDEX(fx_ix,1,AQ$3)))-1</f>
        <v>1.9519355754025192E-3</v>
      </c>
      <c r="AR153" s="18" cm="1">
        <f t="array" ref="AR153">(1+N153)*(1+INDEX(fx_rets,$AE153,INDEX(fx_ix,1,AR$3)))-1</f>
        <v>-8.4971950849022093E-4</v>
      </c>
      <c r="AS153" s="18" cm="1">
        <f t="array" ref="AS153">(1+O153)*(1+INDEX(fx_rets,$AE153,INDEX(fx_ix,1,AS$3)))-1</f>
        <v>-3.5414329197284156E-2</v>
      </c>
      <c r="AT153" s="18" cm="1">
        <f t="array" ref="AT153">(1+P153)*(1+INDEX(fx_rets,$AE153,INDEX(fx_ix,1,AT$3)))-1</f>
        <v>-3.4845893477745582E-2</v>
      </c>
      <c r="AU153" s="18" cm="1">
        <f t="array" ref="AU153">(1+Q153)*(1+INDEX(fx_rets,$AE153,INDEX(fx_ix,1,AU$3)))-1</f>
        <v>-3.5538871463880684E-2</v>
      </c>
      <c r="AV153" s="18" cm="1">
        <f t="array" ref="AV153">(1+R153)*(1+INDEX(fx_rets,$AE153,INDEX(fx_ix,1,AV$3)))-1</f>
        <v>1.0008571244940034E-2</v>
      </c>
      <c r="AW153" s="18" cm="1">
        <f t="array" ref="AW153">(1+S153)*(1+INDEX(fx_rets,$AE153,INDEX(fx_ix,1,AW$3)))-1</f>
        <v>6.9918947234326456E-3</v>
      </c>
      <c r="AX153" s="18" cm="1">
        <f t="array" ref="AX153">(1+T153)*(1+INDEX(fx_rets,$AE153,INDEX(fx_ix,1,AX$3)))-1</f>
        <v>-1.4871700189768133E-2</v>
      </c>
      <c r="AY153" s="18" cm="1">
        <f t="array" ref="AY153">(1+U153)*(1+INDEX(fx_rets,$AE153,INDEX(fx_ix,1,AY$3)))-1</f>
        <v>3.8796907250003843E-2</v>
      </c>
      <c r="AZ153" s="18" cm="1">
        <f t="array" ref="AZ153">(1+V153)*(1+INDEX(fx_rets,$AE153,INDEX(fx_ix,1,AZ$3)))-1</f>
        <v>6.4330787062383266E-3</v>
      </c>
      <c r="BA153" s="18" cm="1">
        <f t="array" ref="BA153">(1+W153)*(1+INDEX(fx_rets,$AE153,INDEX(fx_ix,1,BA$3)))-1</f>
        <v>-1.4277021752674646E-2</v>
      </c>
      <c r="BB153" s="18" cm="1">
        <f t="array" ref="BB153">(1+X153)*(1+INDEX(fx_rets,$AE153,INDEX(fx_ix,1,BB$3)))-1</f>
        <v>3.7904562176853673E-3</v>
      </c>
      <c r="BC153" s="18" cm="1">
        <f t="array" ref="BC153">(1+Y153)*(1+INDEX(fx_rets,$AE153,INDEX(fx_ix,1,BC$3)))-1</f>
        <v>-3.5452468445203777E-2</v>
      </c>
      <c r="BD153" s="19">
        <v>148</v>
      </c>
      <c r="BE153" s="16">
        <f t="shared" si="63"/>
        <v>0</v>
      </c>
      <c r="BF153" s="19">
        <v>148</v>
      </c>
      <c r="BG153" s="18">
        <f t="shared" si="64"/>
        <v>6.1417669524048701E-3</v>
      </c>
      <c r="BH153" s="18">
        <f t="shared" si="65"/>
        <v>6.5902189347462059E-3</v>
      </c>
      <c r="BI153" s="18">
        <f t="shared" si="66"/>
        <v>6.1787656513845324E-3</v>
      </c>
      <c r="BJ153" s="18">
        <f t="shared" si="67"/>
        <v>7.3219556322823287E-3</v>
      </c>
      <c r="BK153" s="18">
        <f t="shared" si="68"/>
        <v>6.4419625798282087E-3</v>
      </c>
      <c r="BL153" s="18">
        <f t="shared" si="69"/>
        <v>-1.5098281949620485E-2</v>
      </c>
      <c r="BM153" s="18">
        <f t="shared" si="70"/>
        <v>-1.643096357344076E-2</v>
      </c>
      <c r="BN153" s="18">
        <f t="shared" si="71"/>
        <v>-1.851281342889588E-2</v>
      </c>
      <c r="BO153" s="18">
        <f t="shared" si="72"/>
        <v>3.5288041661012404E-3</v>
      </c>
      <c r="BP153" s="18">
        <f t="shared" si="73"/>
        <v>3.0618864562659276E-4</v>
      </c>
      <c r="BQ153" s="18">
        <f t="shared" si="74"/>
        <v>-4.5736359298126361E-3</v>
      </c>
      <c r="BR153" s="18">
        <f t="shared" si="75"/>
        <v>1.9519355754025192E-3</v>
      </c>
      <c r="BS153" s="18">
        <f t="shared" si="76"/>
        <v>-8.4971950849022093E-4</v>
      </c>
      <c r="BT153" s="18">
        <f t="shared" si="77"/>
        <v>-3.5414329197284156E-2</v>
      </c>
      <c r="BU153" s="18">
        <f t="shared" si="78"/>
        <v>-3.4845893477745582E-2</v>
      </c>
      <c r="BV153" s="18">
        <f t="shared" si="79"/>
        <v>-3.5538871463880684E-2</v>
      </c>
      <c r="BW153" s="18">
        <f t="shared" si="80"/>
        <v>1.0008571244940034E-2</v>
      </c>
      <c r="BX153" s="18">
        <f t="shared" si="81"/>
        <v>6.9918947234326456E-3</v>
      </c>
      <c r="BY153" s="18">
        <f t="shared" si="82"/>
        <v>-1.4871700189768133E-2</v>
      </c>
      <c r="BZ153" s="18">
        <f t="shared" si="83"/>
        <v>3.8796907250003843E-2</v>
      </c>
      <c r="CA153" s="18">
        <f t="shared" si="84"/>
        <v>6.4330787062383266E-3</v>
      </c>
      <c r="CB153" s="18">
        <f t="shared" si="85"/>
        <v>-1.4277021752674646E-2</v>
      </c>
      <c r="CC153" s="18">
        <f t="shared" si="86"/>
        <v>3.7904562176853673E-3</v>
      </c>
      <c r="CD153" s="18">
        <f t="shared" si="87"/>
        <v>-3.5452468445203777E-2</v>
      </c>
      <c r="CE153" s="19">
        <v>148</v>
      </c>
      <c r="CF153" s="18">
        <f t="shared" si="89"/>
        <v>6.5902189347462059E-3</v>
      </c>
      <c r="CG153" s="18">
        <f t="shared" si="89"/>
        <v>6.5902189347462059E-3</v>
      </c>
      <c r="CH153" s="18">
        <f t="shared" si="89"/>
        <v>6.5902189347462059E-3</v>
      </c>
      <c r="CI153" s="18">
        <f t="shared" si="89"/>
        <v>0</v>
      </c>
      <c r="CJ153" s="18">
        <f t="shared" si="89"/>
        <v>0</v>
      </c>
      <c r="CK153" s="24">
        <f t="shared" si="89"/>
        <v>6.5902189347462059E-3</v>
      </c>
      <c r="CL153" s="24">
        <f t="shared" si="89"/>
        <v>0</v>
      </c>
    </row>
    <row r="154" spans="1:90" x14ac:dyDescent="0.2">
      <c r="A154" s="19">
        <v>149</v>
      </c>
      <c r="B154" s="16" cm="1">
        <f t="array" ref="B154">INDEX(asset_mu,1,B$3)+INDEX(asset_rets_norm,$A154,B$3)</f>
        <v>5.0671386916673221E-3</v>
      </c>
      <c r="C154" s="16" cm="1">
        <f t="array" ref="C154">INDEX(asset_mu,1,C$3)+INDEX(asset_rets_norm,$A154,C$3)</f>
        <v>-1.3795338794765398E-3</v>
      </c>
      <c r="D154" s="16" cm="1">
        <f t="array" ref="D154">INDEX(asset_mu,1,D$3)+INDEX(asset_rets_norm,$A154,D$3)</f>
        <v>-8.919205588912545E-3</v>
      </c>
      <c r="E154" s="16" cm="1">
        <f t="array" ref="E154">INDEX(asset_mu,1,E$3)+INDEX(asset_rets_norm,$A154,E$3)</f>
        <v>4.0496322290035913E-5</v>
      </c>
      <c r="F154" s="16" cm="1">
        <f t="array" ref="F154">INDEX(asset_mu,1,F$3)+INDEX(asset_rets_norm,$A154,F$3)</f>
        <v>-6.0872571974488875E-3</v>
      </c>
      <c r="G154" s="16" cm="1">
        <f t="array" ref="G154">INDEX(asset_mu,1,G$3)+INDEX(asset_rets_norm,$A154,G$3)</f>
        <v>4.2188250997104134E-3</v>
      </c>
      <c r="H154" s="16" cm="1">
        <f t="array" ref="H154">INDEX(asset_mu,1,H$3)+INDEX(asset_rets_norm,$A154,H$3)</f>
        <v>-2.56830951922147E-3</v>
      </c>
      <c r="I154" s="16" cm="1">
        <f t="array" ref="I154">INDEX(asset_mu,1,I$3)+INDEX(asset_rets_norm,$A154,I$3)</f>
        <v>-1.0945354696137178E-2</v>
      </c>
      <c r="J154" s="16" cm="1">
        <f t="array" ref="J154">INDEX(asset_mu,1,J$3)+INDEX(asset_rets_norm,$A154,J$3)</f>
        <v>5.6834330570891805E-3</v>
      </c>
      <c r="K154" s="16" cm="1">
        <f t="array" ref="K154">INDEX(asset_mu,1,K$3)+INDEX(asset_rets_norm,$A154,K$3)</f>
        <v>1.5518277777807612E-3</v>
      </c>
      <c r="L154" s="16" cm="1">
        <f t="array" ref="L154">INDEX(asset_mu,1,L$3)+INDEX(asset_rets_norm,$A154,L$3)</f>
        <v>-6.0933055712873007E-3</v>
      </c>
      <c r="M154" s="16" cm="1">
        <f t="array" ref="M154">INDEX(asset_mu,1,M$3)+INDEX(asset_rets_norm,$A154,M$3)</f>
        <v>2.6932022921983155E-3</v>
      </c>
      <c r="N154" s="16" cm="1">
        <f t="array" ref="N154">INDEX(asset_mu,1,N$3)+INDEX(asset_rets_norm,$A154,N$3)</f>
        <v>-2.0463235323991916E-3</v>
      </c>
      <c r="O154" s="16" cm="1">
        <f t="array" ref="O154">INDEX(asset_mu,1,O$3)+INDEX(asset_rets_norm,$A154,O$3)</f>
        <v>7.756468132992455E-4</v>
      </c>
      <c r="P154" s="16" cm="1">
        <f t="array" ref="P154">INDEX(asset_mu,1,P$3)+INDEX(asset_rets_norm,$A154,P$3)</f>
        <v>1.1350444659223731E-4</v>
      </c>
      <c r="Q154" s="16" cm="1">
        <f t="array" ref="Q154">INDEX(asset_mu,1,Q$3)+INDEX(asset_rets_norm,$A154,Q$3)</f>
        <v>1.7169837351889167E-4</v>
      </c>
      <c r="R154" s="16" cm="1">
        <f t="array" ref="R154">INDEX(asset_mu,1,R$3)+INDEX(asset_rets_norm,$A154,R$3)</f>
        <v>4.6369391235311017E-2</v>
      </c>
      <c r="S154" s="16" cm="1">
        <f t="array" ref="S154">INDEX(asset_mu,1,S$3)+INDEX(asset_rets_norm,$A154,S$3)</f>
        <v>4.8091938647599419E-2</v>
      </c>
      <c r="T154" s="16" cm="1">
        <f t="array" ref="T154">INDEX(asset_mu,1,T$3)+INDEX(asset_rets_norm,$A154,T$3)</f>
        <v>9.6645131805722737E-4</v>
      </c>
      <c r="U154" s="16" cm="1">
        <f t="array" ref="U154">INDEX(asset_mu,1,U$3)+INDEX(asset_rets_norm,$A154,U$3)</f>
        <v>7.3063255975422417E-2</v>
      </c>
      <c r="V154" s="16" cm="1">
        <f t="array" ref="V154">INDEX(asset_mu,1,V$3)+INDEX(asset_rets_norm,$A154,V$3)</f>
        <v>6.4124370395716567E-3</v>
      </c>
      <c r="W154" s="16" cm="1">
        <f t="array" ref="W154">INDEX(asset_mu,1,W$3)+INDEX(asset_rets_norm,$A154,W$3)</f>
        <v>5.0459231941196543E-3</v>
      </c>
      <c r="X154" s="16" cm="1">
        <f t="array" ref="X154">INDEX(asset_mu,1,X$3)+INDEX(asset_rets_norm,$A154,X$3)</f>
        <v>6.3835435105639299E-3</v>
      </c>
      <c r="Y154" s="16" cm="1">
        <f t="array" ref="Y154">INDEX(asset_mu,1,Y$3)+INDEX(asset_rets_norm,$A154,Y$3)</f>
        <v>9.9226888613786635E-4</v>
      </c>
      <c r="Z154" s="19">
        <v>149</v>
      </c>
      <c r="AA154" s="16" cm="1">
        <f t="array" ref="AA154">INDEX(fx_mu,1,AA$3)+INDEX(fx_rets_norm,$A154,AA$3)</f>
        <v>0</v>
      </c>
      <c r="AB154" s="16" cm="1">
        <f t="array" ref="AB154">INDEX(fx_mu,1,AB$3)+INDEX(fx_rets_norm,$A154,AB$3)</f>
        <v>-4.9305641741925386E-4</v>
      </c>
      <c r="AC154" s="16" cm="1">
        <f t="array" ref="AC154">INDEX(fx_mu,1,AC$3)+INDEX(fx_rets_norm,$A154,AC$3)</f>
        <v>-4.417201682213559E-3</v>
      </c>
      <c r="AD154" s="16" cm="1">
        <f t="array" ref="AD154">INDEX(fx_mu,1,AD$3)+INDEX(fx_rets_norm,$A154,AD$3)</f>
        <v>-1.6796448845462289E-2</v>
      </c>
      <c r="AE154" s="19">
        <v>149</v>
      </c>
      <c r="AF154" s="18" cm="1">
        <f t="array" ref="AF154">(1+B154)*(1+INDEX(fx_rets,$AE154,INDEX(fx_ix,1,AF$3)))-1</f>
        <v>5.0671386916674166E-3</v>
      </c>
      <c r="AG154" s="18" cm="1">
        <f t="array" ref="AG154">(1+C154)*(1+INDEX(fx_rets,$AE154,INDEX(fx_ix,1,AG$3)))-1</f>
        <v>-1.3795338794765355E-3</v>
      </c>
      <c r="AH154" s="18" cm="1">
        <f t="array" ref="AH154">(1+D154)*(1+INDEX(fx_rets,$AE154,INDEX(fx_ix,1,AH$3)))-1</f>
        <v>-8.919205588912571E-3</v>
      </c>
      <c r="AI154" s="18" cm="1">
        <f t="array" ref="AI154">(1+E154)*(1+INDEX(fx_rets,$AE154,INDEX(fx_ix,1,AI$3)))-1</f>
        <v>4.0496322289973463E-5</v>
      </c>
      <c r="AJ154" s="18" cm="1">
        <f t="array" ref="AJ154">(1+F154)*(1+INDEX(fx_rets,$AE154,INDEX(fx_ix,1,AJ$3)))-1</f>
        <v>-6.0872571974488476E-3</v>
      </c>
      <c r="AK154" s="18" cm="1">
        <f t="array" ref="AK154">(1+G154)*(1+INDEX(fx_rets,$AE154,INDEX(fx_ix,1,AK$3)))-1</f>
        <v>3.7236885635016925E-3</v>
      </c>
      <c r="AL154" s="18" cm="1">
        <f t="array" ref="AL154">(1+H154)*(1+INDEX(fx_rets,$AE154,INDEX(fx_ix,1,AL$3)))-1</f>
        <v>-3.0600996151504134E-3</v>
      </c>
      <c r="AM154" s="18" cm="1">
        <f t="array" ref="AM154">(1+I154)*(1+INDEX(fx_rets,$AE154,INDEX(fx_ix,1,AM$3)))-1</f>
        <v>-1.1433014436182609E-2</v>
      </c>
      <c r="AN154" s="18" cm="1">
        <f t="array" ref="AN154">(1+J154)*(1+INDEX(fx_rets,$AE154,INDEX(fx_ix,1,AN$3)))-1</f>
        <v>1.2411265048151154E-3</v>
      </c>
      <c r="AO154" s="18" cm="1">
        <f t="array" ref="AO154">(1+K154)*(1+INDEX(fx_rets,$AE154,INDEX(fx_ix,1,AO$3)))-1</f>
        <v>-2.8722286407032449E-3</v>
      </c>
      <c r="AP154" s="18" cm="1">
        <f t="array" ref="AP154">(1+L154)*(1+INDEX(fx_rets,$AE154,INDEX(fx_ix,1,AP$3)))-1</f>
        <v>-1.048359189388115E-2</v>
      </c>
      <c r="AQ154" s="18" cm="1">
        <f t="array" ref="AQ154">(1+M154)*(1+INDEX(fx_rets,$AE154,INDEX(fx_ix,1,AQ$3)))-1</f>
        <v>-1.73589580771083E-3</v>
      </c>
      <c r="AR154" s="18" cm="1">
        <f t="array" ref="AR154">(1+N154)*(1+INDEX(fx_rets,$AE154,INDEX(fx_ix,1,AR$3)))-1</f>
        <v>-6.4544861908630846E-3</v>
      </c>
      <c r="AS154" s="18" cm="1">
        <f t="array" ref="AS154">(1+O154)*(1+INDEX(fx_rets,$AE154,INDEX(fx_ix,1,AS$3)))-1</f>
        <v>-1.6033830144184691E-2</v>
      </c>
      <c r="AT154" s="18" cm="1">
        <f t="array" ref="AT154">(1+P154)*(1+INDEX(fx_rets,$AE154,INDEX(fx_ix,1,AT$3)))-1</f>
        <v>-1.6684850870500867E-2</v>
      </c>
      <c r="AU154" s="18" cm="1">
        <f t="array" ref="AU154">(1+Q154)*(1+INDEX(fx_rets,$AE154,INDEX(fx_ix,1,AU$3)))-1</f>
        <v>-1.6627634394891011E-2</v>
      </c>
      <c r="AV154" s="18" cm="1">
        <f t="array" ref="AV154">(1+R154)*(1+INDEX(fx_rets,$AE154,INDEX(fx_ix,1,AV$3)))-1</f>
        <v>4.6369391235310919E-2</v>
      </c>
      <c r="AW154" s="18" cm="1">
        <f t="array" ref="AW154">(1+S154)*(1+INDEX(fx_rets,$AE154,INDEX(fx_ix,1,AW$3)))-1</f>
        <v>4.7575170191203942E-2</v>
      </c>
      <c r="AX154" s="18" cm="1">
        <f t="array" ref="AX154">(1+T154)*(1+INDEX(fx_rets,$AE154,INDEX(fx_ix,1,AX$3)))-1</f>
        <v>-3.4550193745442881E-3</v>
      </c>
      <c r="AY154" s="18" cm="1">
        <f t="array" ref="AY154">(1+U154)*(1+INDEX(fx_rets,$AE154,INDEX(fx_ix,1,AY$3)))-1</f>
        <v>5.5039603888486166E-2</v>
      </c>
      <c r="AZ154" s="18" cm="1">
        <f t="array" ref="AZ154">(1+V154)*(1+INDEX(fx_rets,$AE154,INDEX(fx_ix,1,AZ$3)))-1</f>
        <v>6.4124370395717278E-3</v>
      </c>
      <c r="BA154" s="18" cm="1">
        <f t="array" ref="BA154">(1+W154)*(1+INDEX(fx_rets,$AE154,INDEX(fx_ix,1,BA$3)))-1</f>
        <v>4.5503788518876931E-3</v>
      </c>
      <c r="BB154" s="18" cm="1">
        <f t="array" ref="BB154">(1+X154)*(1+INDEX(fx_rets,$AE154,INDEX(fx_ix,1,BB$3)))-1</f>
        <v>1.9381444292170258E-3</v>
      </c>
      <c r="BC154" s="18" cm="1">
        <f t="array" ref="BC154">(1+Y154)*(1+INDEX(fx_rets,$AE154,INDEX(fx_ix,1,BC$3)))-1</f>
        <v>-1.5820846552911383E-2</v>
      </c>
      <c r="BD154" s="19">
        <v>149</v>
      </c>
      <c r="BE154" s="16">
        <f t="shared" si="63"/>
        <v>0</v>
      </c>
      <c r="BF154" s="19">
        <v>149</v>
      </c>
      <c r="BG154" s="18">
        <f t="shared" si="64"/>
        <v>5.0671386916674166E-3</v>
      </c>
      <c r="BH154" s="18">
        <f t="shared" si="65"/>
        <v>-1.3795338794765355E-3</v>
      </c>
      <c r="BI154" s="18">
        <f t="shared" si="66"/>
        <v>-8.919205588912571E-3</v>
      </c>
      <c r="BJ154" s="18">
        <f t="shared" si="67"/>
        <v>4.0496322289973463E-5</v>
      </c>
      <c r="BK154" s="18">
        <f t="shared" si="68"/>
        <v>-6.0872571974488476E-3</v>
      </c>
      <c r="BL154" s="18">
        <f t="shared" si="69"/>
        <v>3.7236885635016925E-3</v>
      </c>
      <c r="BM154" s="18">
        <f t="shared" si="70"/>
        <v>-3.0600996151504134E-3</v>
      </c>
      <c r="BN154" s="18">
        <f t="shared" si="71"/>
        <v>-1.1433014436182609E-2</v>
      </c>
      <c r="BO154" s="18">
        <f t="shared" si="72"/>
        <v>1.2411265048151154E-3</v>
      </c>
      <c r="BP154" s="18">
        <f t="shared" si="73"/>
        <v>-2.8722286407032449E-3</v>
      </c>
      <c r="BQ154" s="18">
        <f t="shared" si="74"/>
        <v>-1.048359189388115E-2</v>
      </c>
      <c r="BR154" s="18">
        <f t="shared" si="75"/>
        <v>-1.73589580771083E-3</v>
      </c>
      <c r="BS154" s="18">
        <f t="shared" si="76"/>
        <v>-6.4544861908630846E-3</v>
      </c>
      <c r="BT154" s="18">
        <f t="shared" si="77"/>
        <v>-1.6033830144184691E-2</v>
      </c>
      <c r="BU154" s="18">
        <f t="shared" si="78"/>
        <v>-1.6684850870500867E-2</v>
      </c>
      <c r="BV154" s="18">
        <f t="shared" si="79"/>
        <v>-1.6627634394891011E-2</v>
      </c>
      <c r="BW154" s="18">
        <f t="shared" si="80"/>
        <v>4.6369391235310919E-2</v>
      </c>
      <c r="BX154" s="18">
        <f t="shared" si="81"/>
        <v>4.7575170191203942E-2</v>
      </c>
      <c r="BY154" s="18">
        <f t="shared" si="82"/>
        <v>-3.4550193745442881E-3</v>
      </c>
      <c r="BZ154" s="18">
        <f t="shared" si="83"/>
        <v>5.5039603888486166E-2</v>
      </c>
      <c r="CA154" s="18">
        <f t="shared" si="84"/>
        <v>6.4124370395717278E-3</v>
      </c>
      <c r="CB154" s="18">
        <f t="shared" si="85"/>
        <v>4.5503788518876931E-3</v>
      </c>
      <c r="CC154" s="18">
        <f t="shared" si="86"/>
        <v>1.9381444292170258E-3</v>
      </c>
      <c r="CD154" s="18">
        <f t="shared" si="87"/>
        <v>-1.5820846552911383E-2</v>
      </c>
      <c r="CE154" s="19">
        <v>149</v>
      </c>
      <c r="CF154" s="18">
        <f t="shared" si="89"/>
        <v>-1.3795338794765355E-3</v>
      </c>
      <c r="CG154" s="18">
        <f t="shared" si="89"/>
        <v>-1.3795338794765355E-3</v>
      </c>
      <c r="CH154" s="18">
        <f t="shared" si="89"/>
        <v>-1.3795338794765355E-3</v>
      </c>
      <c r="CI154" s="18">
        <f t="shared" si="89"/>
        <v>0</v>
      </c>
      <c r="CJ154" s="18">
        <f t="shared" si="89"/>
        <v>0</v>
      </c>
      <c r="CK154" s="24">
        <f t="shared" si="89"/>
        <v>-1.3795338794765355E-3</v>
      </c>
      <c r="CL154" s="24">
        <f t="shared" si="89"/>
        <v>0</v>
      </c>
    </row>
    <row r="155" spans="1:90" x14ac:dyDescent="0.2">
      <c r="A155" s="19">
        <v>150</v>
      </c>
      <c r="B155" s="16" cm="1">
        <f t="array" ref="B155">INDEX(asset_mu,1,B$3)+INDEX(asset_rets_norm,$A155,B$3)</f>
        <v>6.2794621933174475E-3</v>
      </c>
      <c r="C155" s="16" cm="1">
        <f t="array" ref="C155">INDEX(asset_mu,1,C$3)+INDEX(asset_rets_norm,$A155,C$3)</f>
        <v>5.9885553731666664E-3</v>
      </c>
      <c r="D155" s="16" cm="1">
        <f t="array" ref="D155">INDEX(asset_mu,1,D$3)+INDEX(asset_rets_norm,$A155,D$3)</f>
        <v>7.0583058794081704E-3</v>
      </c>
      <c r="E155" s="16" cm="1">
        <f t="array" ref="E155">INDEX(asset_mu,1,E$3)+INDEX(asset_rets_norm,$A155,E$3)</f>
        <v>7.2685276501161591E-3</v>
      </c>
      <c r="F155" s="16" cm="1">
        <f t="array" ref="F155">INDEX(asset_mu,1,F$3)+INDEX(asset_rets_norm,$A155,F$3)</f>
        <v>9.9841014461796319E-3</v>
      </c>
      <c r="G155" s="16" cm="1">
        <f t="array" ref="G155">INDEX(asset_mu,1,G$3)+INDEX(asset_rets_norm,$A155,G$3)</f>
        <v>5.0283954380206082E-3</v>
      </c>
      <c r="H155" s="16" cm="1">
        <f t="array" ref="H155">INDEX(asset_mu,1,H$3)+INDEX(asset_rets_norm,$A155,H$3)</f>
        <v>6.3806151084315962E-3</v>
      </c>
      <c r="I155" s="16" cm="1">
        <f t="array" ref="I155">INDEX(asset_mu,1,I$3)+INDEX(asset_rets_norm,$A155,I$3)</f>
        <v>9.4006820417004578E-3</v>
      </c>
      <c r="J155" s="16" cm="1">
        <f t="array" ref="J155">INDEX(asset_mu,1,J$3)+INDEX(asset_rets_norm,$A155,J$3)</f>
        <v>6.4862621519725643E-3</v>
      </c>
      <c r="K155" s="16" cm="1">
        <f t="array" ref="K155">INDEX(asset_mu,1,K$3)+INDEX(asset_rets_norm,$A155,K$3)</f>
        <v>1.0339907883930272E-2</v>
      </c>
      <c r="L155" s="16" cm="1">
        <f t="array" ref="L155">INDEX(asset_mu,1,L$3)+INDEX(asset_rets_norm,$A155,L$3)</f>
        <v>1.7850386701416907E-2</v>
      </c>
      <c r="M155" s="16" cm="1">
        <f t="array" ref="M155">INDEX(asset_mu,1,M$3)+INDEX(asset_rets_norm,$A155,M$3)</f>
        <v>1.2591155365130825E-2</v>
      </c>
      <c r="N155" s="16" cm="1">
        <f t="array" ref="N155">INDEX(asset_mu,1,N$3)+INDEX(asset_rets_norm,$A155,N$3)</f>
        <v>2.0694244885760001E-2</v>
      </c>
      <c r="O155" s="16" cm="1">
        <f t="array" ref="O155">INDEX(asset_mu,1,O$3)+INDEX(asset_rets_norm,$A155,O$3)</f>
        <v>9.1213557860127963E-4</v>
      </c>
      <c r="P155" s="16" cm="1">
        <f t="array" ref="P155">INDEX(asset_mu,1,P$3)+INDEX(asset_rets_norm,$A155,P$3)</f>
        <v>2.3818682189818297E-3</v>
      </c>
      <c r="Q155" s="16" cm="1">
        <f t="array" ref="Q155">INDEX(asset_mu,1,Q$3)+INDEX(asset_rets_norm,$A155,Q$3)</f>
        <v>3.7563222226923544E-3</v>
      </c>
      <c r="R155" s="16" cm="1">
        <f t="array" ref="R155">INDEX(asset_mu,1,R$3)+INDEX(asset_rets_norm,$A155,R$3)</f>
        <v>2.5304138798470585E-2</v>
      </c>
      <c r="S155" s="16" cm="1">
        <f t="array" ref="S155">INDEX(asset_mu,1,S$3)+INDEX(asset_rets_norm,$A155,S$3)</f>
        <v>4.0908737876298118E-2</v>
      </c>
      <c r="T155" s="16" cm="1">
        <f t="array" ref="T155">INDEX(asset_mu,1,T$3)+INDEX(asset_rets_norm,$A155,T$3)</f>
        <v>4.3318890807970412E-2</v>
      </c>
      <c r="U155" s="16" cm="1">
        <f t="array" ref="U155">INDEX(asset_mu,1,U$3)+INDEX(asset_rets_norm,$A155,U$3)</f>
        <v>2.4431335965647963E-2</v>
      </c>
      <c r="V155" s="16" cm="1">
        <f t="array" ref="V155">INDEX(asset_mu,1,V$3)+INDEX(asset_rets_norm,$A155,V$3)</f>
        <v>6.4061787062383233E-3</v>
      </c>
      <c r="W155" s="16" cm="1">
        <f t="array" ref="W155">INDEX(asset_mu,1,W$3)+INDEX(asset_rets_norm,$A155,W$3)</f>
        <v>5.071673194119654E-3</v>
      </c>
      <c r="X155" s="16" cm="1">
        <f t="array" ref="X155">INDEX(asset_mu,1,X$3)+INDEX(asset_rets_norm,$A155,X$3)</f>
        <v>6.4371268438972642E-3</v>
      </c>
      <c r="Y155" s="16" cm="1">
        <f t="array" ref="Y155">INDEX(asset_mu,1,Y$3)+INDEX(asset_rets_norm,$A155,Y$3)</f>
        <v>9.7093555280453308E-4</v>
      </c>
      <c r="Z155" s="19">
        <v>150</v>
      </c>
      <c r="AA155" s="16" cm="1">
        <f t="array" ref="AA155">INDEX(fx_mu,1,AA$3)+INDEX(fx_rets_norm,$A155,AA$3)</f>
        <v>0</v>
      </c>
      <c r="AB155" s="16" cm="1">
        <f t="array" ref="AB155">INDEX(fx_mu,1,AB$3)+INDEX(fx_rets_norm,$A155,AB$3)</f>
        <v>-7.0718555989767915E-4</v>
      </c>
      <c r="AC155" s="16" cm="1">
        <f t="array" ref="AC155">INDEX(fx_mu,1,AC$3)+INDEX(fx_rets_norm,$A155,AC$3)</f>
        <v>5.0643500895546122E-4</v>
      </c>
      <c r="AD155" s="16" cm="1">
        <f t="array" ref="AD155">INDEX(fx_mu,1,AD$3)+INDEX(fx_rets_norm,$A155,AD$3)</f>
        <v>-5.4455950172698367E-3</v>
      </c>
      <c r="AE155" s="19">
        <v>150</v>
      </c>
      <c r="AF155" s="18" cm="1">
        <f t="array" ref="AF155">(1+B155)*(1+INDEX(fx_rets,$AE155,INDEX(fx_ix,1,AF$3)))-1</f>
        <v>6.2794621933175421E-3</v>
      </c>
      <c r="AG155" s="18" cm="1">
        <f t="array" ref="AG155">(1+C155)*(1+INDEX(fx_rets,$AE155,INDEX(fx_ix,1,AG$3)))-1</f>
        <v>5.9885553731666707E-3</v>
      </c>
      <c r="AH155" s="18" cm="1">
        <f t="array" ref="AH155">(1+D155)*(1+INDEX(fx_rets,$AE155,INDEX(fx_ix,1,AH$3)))-1</f>
        <v>7.0583058794082554E-3</v>
      </c>
      <c r="AI155" s="18" cm="1">
        <f t="array" ref="AI155">(1+E155)*(1+INDEX(fx_rets,$AE155,INDEX(fx_ix,1,AI$3)))-1</f>
        <v>7.2685276501160967E-3</v>
      </c>
      <c r="AJ155" s="18" cm="1">
        <f t="array" ref="AJ155">(1+F155)*(1+INDEX(fx_rets,$AE155,INDEX(fx_ix,1,AJ$3)))-1</f>
        <v>9.9841014461796718E-3</v>
      </c>
      <c r="AK155" s="18" cm="1">
        <f t="array" ref="AK155">(1+G155)*(1+INDEX(fx_rets,$AE155,INDEX(fx_ix,1,AK$3)))-1</f>
        <v>4.3176538694795763E-3</v>
      </c>
      <c r="AL155" s="18" cm="1">
        <f t="array" ref="AL155">(1+H155)*(1+INDEX(fx_rets,$AE155,INDEX(fx_ix,1,AL$3)))-1</f>
        <v>5.6689172696660073E-3</v>
      </c>
      <c r="AM155" s="18" cm="1">
        <f t="array" ref="AM155">(1+I155)*(1+INDEX(fx_rets,$AE155,INDEX(fx_ix,1,AM$3)))-1</f>
        <v>8.6868484552098391E-3</v>
      </c>
      <c r="AN155" s="18" cm="1">
        <f t="array" ref="AN155">(1+J155)*(1+INDEX(fx_rets,$AE155,INDEX(fx_ix,1,AN$3)))-1</f>
        <v>6.9959820311589205E-3</v>
      </c>
      <c r="AO155" s="18" cm="1">
        <f t="array" ref="AO155">(1+K155)*(1+INDEX(fx_rets,$AE155,INDEX(fx_ix,1,AO$3)))-1</f>
        <v>1.085157938422765E-2</v>
      </c>
      <c r="AP155" s="18" cm="1">
        <f t="array" ref="AP155">(1+L155)*(1+INDEX(fx_rets,$AE155,INDEX(fx_ix,1,AP$3)))-1</f>
        <v>1.8365861771121317E-2</v>
      </c>
      <c r="AQ155" s="18" cm="1">
        <f t="array" ref="AQ155">(1+M155)*(1+INDEX(fx_rets,$AE155,INDEX(fx_ix,1,AQ$3)))-1</f>
        <v>1.3103966975966275E-2</v>
      </c>
      <c r="AR155" s="18" cm="1">
        <f t="array" ref="AR155">(1+N155)*(1+INDEX(fx_rets,$AE155,INDEX(fx_ix,1,AR$3)))-1</f>
        <v>2.1211160184809508E-2</v>
      </c>
      <c r="AS155" s="18" cm="1">
        <f t="array" ref="AS155">(1+O155)*(1+INDEX(fx_rets,$AE155,INDEX(fx_ix,1,AS$3)))-1</f>
        <v>-4.5384265596304374E-3</v>
      </c>
      <c r="AT155" s="18" cm="1">
        <f t="array" ref="AT155">(1+P155)*(1+INDEX(fx_rets,$AE155,INDEX(fx_ix,1,AT$3)))-1</f>
        <v>-3.0766974879931075E-3</v>
      </c>
      <c r="AU155" s="18" cm="1">
        <f t="array" ref="AU155">(1+Q155)*(1+INDEX(fx_rets,$AE155,INDEX(fx_ix,1,AU$3)))-1</f>
        <v>-1.709728204156602E-3</v>
      </c>
      <c r="AV155" s="18" cm="1">
        <f t="array" ref="AV155">(1+R155)*(1+INDEX(fx_rets,$AE155,INDEX(fx_ix,1,AV$3)))-1</f>
        <v>2.5304138798470488E-2</v>
      </c>
      <c r="AW155" s="18" cm="1">
        <f t="array" ref="AW155">(1+S155)*(1+INDEX(fx_rets,$AE155,INDEX(fx_ix,1,AW$3)))-1</f>
        <v>4.0172622247700795E-2</v>
      </c>
      <c r="AX155" s="18" cm="1">
        <f t="array" ref="AX155">(1+T155)*(1+INDEX(fx_rets,$AE155,INDEX(fx_ix,1,AX$3)))-1</f>
        <v>4.384726401978023E-2</v>
      </c>
      <c r="AY155" s="18" cm="1">
        <f t="array" ref="AY155">(1+U155)*(1+INDEX(fx_rets,$AE155,INDEX(fx_ix,1,AY$3)))-1</f>
        <v>1.8852697786978512E-2</v>
      </c>
      <c r="AZ155" s="18" cm="1">
        <f t="array" ref="AZ155">(1+V155)*(1+INDEX(fx_rets,$AE155,INDEX(fx_ix,1,AZ$3)))-1</f>
        <v>6.4061787062383857E-3</v>
      </c>
      <c r="BA155" s="18" cm="1">
        <f t="array" ref="BA155">(1+W155)*(1+INDEX(fx_rets,$AE155,INDEX(fx_ix,1,BA$3)))-1</f>
        <v>4.3609010201746123E-3</v>
      </c>
      <c r="BB155" s="18" cm="1">
        <f t="array" ref="BB155">(1+X155)*(1+INDEX(fx_rets,$AE155,INDEX(fx_ix,1,BB$3)))-1</f>
        <v>6.9468218392434444E-3</v>
      </c>
      <c r="BC155" s="18" cm="1">
        <f t="array" ref="BC155">(1+Y155)*(1+INDEX(fx_rets,$AE155,INDEX(fx_ix,1,BC$3)))-1</f>
        <v>-4.4799467862738362E-3</v>
      </c>
      <c r="BD155" s="19">
        <v>150</v>
      </c>
      <c r="BE155" s="16">
        <f t="shared" si="63"/>
        <v>0</v>
      </c>
      <c r="BF155" s="19">
        <v>150</v>
      </c>
      <c r="BG155" s="18">
        <f t="shared" si="64"/>
        <v>6.2794621933175421E-3</v>
      </c>
      <c r="BH155" s="18">
        <f t="shared" si="65"/>
        <v>5.9885553731666707E-3</v>
      </c>
      <c r="BI155" s="18">
        <f t="shared" si="66"/>
        <v>7.0583058794082554E-3</v>
      </c>
      <c r="BJ155" s="18">
        <f t="shared" si="67"/>
        <v>7.2685276501160967E-3</v>
      </c>
      <c r="BK155" s="18">
        <f t="shared" si="68"/>
        <v>9.9841014461796718E-3</v>
      </c>
      <c r="BL155" s="18">
        <f t="shared" si="69"/>
        <v>4.3176538694795763E-3</v>
      </c>
      <c r="BM155" s="18">
        <f t="shared" si="70"/>
        <v>5.6689172696660073E-3</v>
      </c>
      <c r="BN155" s="18">
        <f t="shared" si="71"/>
        <v>8.6868484552098391E-3</v>
      </c>
      <c r="BO155" s="18">
        <f t="shared" si="72"/>
        <v>6.9959820311589205E-3</v>
      </c>
      <c r="BP155" s="18">
        <f t="shared" si="73"/>
        <v>1.085157938422765E-2</v>
      </c>
      <c r="BQ155" s="18">
        <f t="shared" si="74"/>
        <v>1.8365861771121317E-2</v>
      </c>
      <c r="BR155" s="18">
        <f t="shared" si="75"/>
        <v>1.3103966975966275E-2</v>
      </c>
      <c r="BS155" s="18">
        <f t="shared" si="76"/>
        <v>2.1211160184809508E-2</v>
      </c>
      <c r="BT155" s="18">
        <f t="shared" si="77"/>
        <v>-4.5384265596304374E-3</v>
      </c>
      <c r="BU155" s="18">
        <f t="shared" si="78"/>
        <v>-3.0766974879931075E-3</v>
      </c>
      <c r="BV155" s="18">
        <f t="shared" si="79"/>
        <v>-1.709728204156602E-3</v>
      </c>
      <c r="BW155" s="18">
        <f t="shared" si="80"/>
        <v>2.5304138798470488E-2</v>
      </c>
      <c r="BX155" s="18">
        <f t="shared" si="81"/>
        <v>4.0172622247700795E-2</v>
      </c>
      <c r="BY155" s="18">
        <f t="shared" si="82"/>
        <v>4.384726401978023E-2</v>
      </c>
      <c r="BZ155" s="18">
        <f t="shared" si="83"/>
        <v>1.8852697786978512E-2</v>
      </c>
      <c r="CA155" s="18">
        <f t="shared" si="84"/>
        <v>6.4061787062383857E-3</v>
      </c>
      <c r="CB155" s="18">
        <f t="shared" si="85"/>
        <v>4.3609010201746123E-3</v>
      </c>
      <c r="CC155" s="18">
        <f t="shared" si="86"/>
        <v>6.9468218392434444E-3</v>
      </c>
      <c r="CD155" s="18">
        <f t="shared" si="87"/>
        <v>-4.4799467862738362E-3</v>
      </c>
      <c r="CE155" s="19">
        <v>150</v>
      </c>
      <c r="CF155" s="18">
        <f t="shared" si="89"/>
        <v>5.9885553731666707E-3</v>
      </c>
      <c r="CG155" s="18">
        <f t="shared" si="89"/>
        <v>5.9885553731666707E-3</v>
      </c>
      <c r="CH155" s="18">
        <f t="shared" si="89"/>
        <v>5.9885553731666707E-3</v>
      </c>
      <c r="CI155" s="18">
        <f t="shared" si="89"/>
        <v>0</v>
      </c>
      <c r="CJ155" s="18">
        <f t="shared" si="89"/>
        <v>0</v>
      </c>
      <c r="CK155" s="24">
        <f t="shared" si="89"/>
        <v>5.9885553731666707E-3</v>
      </c>
      <c r="CL155" s="24">
        <f t="shared" si="89"/>
        <v>0</v>
      </c>
    </row>
    <row r="156" spans="1:90" x14ac:dyDescent="0.2">
      <c r="A156" s="19">
        <v>151</v>
      </c>
      <c r="B156" s="16" cm="1">
        <f t="array" ref="B156">INDEX(asset_mu,1,B$3)+INDEX(asset_rets_norm,$A156,B$3)</f>
        <v>5.6595392468826887E-3</v>
      </c>
      <c r="C156" s="16" cm="1">
        <f t="array" ref="C156">INDEX(asset_mu,1,C$3)+INDEX(asset_rets_norm,$A156,C$3)</f>
        <v>-4.9694238936837543E-4</v>
      </c>
      <c r="D156" s="16" cm="1">
        <f t="array" ref="D156">INDEX(asset_mu,1,D$3)+INDEX(asset_rets_norm,$A156,D$3)</f>
        <v>-1.1050593348576361E-2</v>
      </c>
      <c r="E156" s="16" cm="1">
        <f t="array" ref="E156">INDEX(asset_mu,1,E$3)+INDEX(asset_rets_norm,$A156,E$3)</f>
        <v>5.1558064119668068E-5</v>
      </c>
      <c r="F156" s="16" cm="1">
        <f t="array" ref="F156">INDEX(asset_mu,1,F$3)+INDEX(asset_rets_norm,$A156,F$3)</f>
        <v>-9.3299746800218752E-3</v>
      </c>
      <c r="G156" s="16" cm="1">
        <f t="array" ref="G156">INDEX(asset_mu,1,G$3)+INDEX(asset_rets_norm,$A156,G$3)</f>
        <v>4.5812687570199436E-3</v>
      </c>
      <c r="H156" s="16" cm="1">
        <f t="array" ref="H156">INDEX(asset_mu,1,H$3)+INDEX(asset_rets_norm,$A156,H$3)</f>
        <v>1.2019219634054261E-3</v>
      </c>
      <c r="I156" s="16" cm="1">
        <f t="array" ref="I156">INDEX(asset_mu,1,I$3)+INDEX(asset_rets_norm,$A156,I$3)</f>
        <v>-5.4454129329221789E-3</v>
      </c>
      <c r="J156" s="16" cm="1">
        <f t="array" ref="J156">INDEX(asset_mu,1,J$3)+INDEX(asset_rets_norm,$A156,J$3)</f>
        <v>5.4591857726333775E-3</v>
      </c>
      <c r="K156" s="16" cm="1">
        <f t="array" ref="K156">INDEX(asset_mu,1,K$3)+INDEX(asset_rets_norm,$A156,K$3)</f>
        <v>1.028686883349699E-3</v>
      </c>
      <c r="L156" s="16" cm="1">
        <f t="array" ref="L156">INDEX(asset_mu,1,L$3)+INDEX(asset_rets_norm,$A156,L$3)</f>
        <v>-7.0854341628498029E-3</v>
      </c>
      <c r="M156" s="16" cm="1">
        <f t="array" ref="M156">INDEX(asset_mu,1,M$3)+INDEX(asset_rets_norm,$A156,M$3)</f>
        <v>6.151305560393892E-4</v>
      </c>
      <c r="N156" s="16" cm="1">
        <f t="array" ref="N156">INDEX(asset_mu,1,N$3)+INDEX(asset_rets_norm,$A156,N$3)</f>
        <v>-6.2444324261797749E-3</v>
      </c>
      <c r="O156" s="16" cm="1">
        <f t="array" ref="O156">INDEX(asset_mu,1,O$3)+INDEX(asset_rets_norm,$A156,O$3)</f>
        <v>9.4137215858316353E-4</v>
      </c>
      <c r="P156" s="16" cm="1">
        <f t="array" ref="P156">INDEX(asset_mu,1,P$3)+INDEX(asset_rets_norm,$A156,P$3)</f>
        <v>5.1065836048829068E-4</v>
      </c>
      <c r="Q156" s="16" cm="1">
        <f t="array" ref="Q156">INDEX(asset_mu,1,Q$3)+INDEX(asset_rets_norm,$A156,Q$3)</f>
        <v>-6.9456107768921509E-4</v>
      </c>
      <c r="R156" s="16" cm="1">
        <f t="array" ref="R156">INDEX(asset_mu,1,R$3)+INDEX(asset_rets_norm,$A156,R$3)</f>
        <v>-4.7599106966817809E-2</v>
      </c>
      <c r="S156" s="16" cm="1">
        <f t="array" ref="S156">INDEX(asset_mu,1,S$3)+INDEX(asset_rets_norm,$A156,S$3)</f>
        <v>-3.3159574327377483E-2</v>
      </c>
      <c r="T156" s="16" cm="1">
        <f t="array" ref="T156">INDEX(asset_mu,1,T$3)+INDEX(asset_rets_norm,$A156,T$3)</f>
        <v>2.5119901738075601E-2</v>
      </c>
      <c r="U156" s="16" cm="1">
        <f t="array" ref="U156">INDEX(asset_mu,1,U$3)+INDEX(asset_rets_norm,$A156,U$3)</f>
        <v>-5.4935527333565423E-2</v>
      </c>
      <c r="V156" s="16" cm="1">
        <f t="array" ref="V156">INDEX(asset_mu,1,V$3)+INDEX(asset_rets_norm,$A156,V$3)</f>
        <v>6.4114287062383233E-3</v>
      </c>
      <c r="W156" s="16" cm="1">
        <f t="array" ref="W156">INDEX(asset_mu,1,W$3)+INDEX(asset_rets_norm,$A156,W$3)</f>
        <v>5.0862565274529875E-3</v>
      </c>
      <c r="X156" s="16" cm="1">
        <f t="array" ref="X156">INDEX(asset_mu,1,X$3)+INDEX(asset_rets_norm,$A156,X$3)</f>
        <v>6.4535435105639305E-3</v>
      </c>
      <c r="Y156" s="16" cm="1">
        <f t="array" ref="Y156">INDEX(asset_mu,1,Y$3)+INDEX(asset_rets_norm,$A156,Y$3)</f>
        <v>1.1064355528045331E-3</v>
      </c>
      <c r="Z156" s="19">
        <v>151</v>
      </c>
      <c r="AA156" s="16" cm="1">
        <f t="array" ref="AA156">INDEX(fx_mu,1,AA$3)+INDEX(fx_rets_norm,$A156,AA$3)</f>
        <v>0</v>
      </c>
      <c r="AB156" s="16" cm="1">
        <f t="array" ref="AB156">INDEX(fx_mu,1,AB$3)+INDEX(fx_rets_norm,$A156,AB$3)</f>
        <v>-1.082328101698082E-2</v>
      </c>
      <c r="AC156" s="16" cm="1">
        <f t="array" ref="AC156">INDEX(fx_mu,1,AC$3)+INDEX(fx_rets_norm,$A156,AC$3)</f>
        <v>-9.7358539164367902E-3</v>
      </c>
      <c r="AD156" s="16" cm="1">
        <f t="array" ref="AD156">INDEX(fx_mu,1,AD$3)+INDEX(fx_rets_norm,$A156,AD$3)</f>
        <v>-3.726825319757622E-2</v>
      </c>
      <c r="AE156" s="19">
        <v>151</v>
      </c>
      <c r="AF156" s="18" cm="1">
        <f t="array" ref="AF156">(1+B156)*(1+INDEX(fx_rets,$AE156,INDEX(fx_ix,1,AF$3)))-1</f>
        <v>5.6595392468827832E-3</v>
      </c>
      <c r="AG156" s="18" cm="1">
        <f t="array" ref="AG156">(1+C156)*(1+INDEX(fx_rets,$AE156,INDEX(fx_ix,1,AG$3)))-1</f>
        <v>-4.969423893683711E-4</v>
      </c>
      <c r="AH156" s="18" cm="1">
        <f t="array" ref="AH156">(1+D156)*(1+INDEX(fx_rets,$AE156,INDEX(fx_ix,1,AH$3)))-1</f>
        <v>-1.1050593348576387E-2</v>
      </c>
      <c r="AI156" s="18" cm="1">
        <f t="array" ref="AI156">(1+E156)*(1+INDEX(fx_rets,$AE156,INDEX(fx_ix,1,AI$3)))-1</f>
        <v>5.1558064119605618E-5</v>
      </c>
      <c r="AJ156" s="18" cm="1">
        <f t="array" ref="AJ156">(1+F156)*(1+INDEX(fx_rets,$AE156,INDEX(fx_ix,1,AJ$3)))-1</f>
        <v>-9.3299746800218353E-3</v>
      </c>
      <c r="AK156" s="18" cm="1">
        <f t="array" ref="AK156">(1+G156)*(1+INDEX(fx_rets,$AE156,INDEX(fx_ix,1,AK$3)))-1</f>
        <v>-6.2915966191324779E-3</v>
      </c>
      <c r="AL156" s="18" cm="1">
        <f t="array" ref="AL156">(1+H156)*(1+INDEX(fx_rets,$AE156,INDEX(fx_ix,1,AL$3)))-1</f>
        <v>-9.634367792745846E-3</v>
      </c>
      <c r="AM156" s="18" cm="1">
        <f t="array" ref="AM156">(1+I156)*(1+INDEX(fx_rets,$AE156,INDEX(fx_ix,1,AM$3)))-1</f>
        <v>-1.6209756715476531E-2</v>
      </c>
      <c r="AN156" s="18" cm="1">
        <f t="array" ref="AN156">(1+J156)*(1+INDEX(fx_rets,$AE156,INDEX(fx_ix,1,AN$3)))-1</f>
        <v>-4.3298179789884594E-3</v>
      </c>
      <c r="AO156" s="18" cm="1">
        <f t="array" ref="AO156">(1+K156)*(1+INDEX(fx_rets,$AE156,INDEX(fx_ix,1,AO$3)))-1</f>
        <v>-8.7171821783090797E-3</v>
      </c>
      <c r="AP156" s="18" cm="1">
        <f t="array" ref="AP156">(1+L156)*(1+INDEX(fx_rets,$AE156,INDEX(fx_ix,1,AP$3)))-1</f>
        <v>-1.675230532734262E-2</v>
      </c>
      <c r="AQ156" s="18" cm="1">
        <f t="array" ref="AQ156">(1+M156)*(1+INDEX(fx_rets,$AE156,INDEX(fx_ix,1,AQ$3)))-1</f>
        <v>-9.1267121816306362E-3</v>
      </c>
      <c r="AR156" s="18" cm="1">
        <f t="array" ref="AR156">(1+N156)*(1+INDEX(fx_rets,$AE156,INDEX(fx_ix,1,AR$3)))-1</f>
        <v>-1.5919491460724244E-2</v>
      </c>
      <c r="AS156" s="18" cm="1">
        <f t="array" ref="AS156">(1+O156)*(1+INDEX(fx_rets,$AE156,INDEX(fx_ix,1,AS$3)))-1</f>
        <v>-3.6361964334952313E-2</v>
      </c>
      <c r="AT156" s="18" cm="1">
        <f t="array" ref="AT156">(1+P156)*(1+INDEX(fx_rets,$AE156,INDEX(fx_ix,1,AT$3)))-1</f>
        <v>-3.6776626182164041E-2</v>
      </c>
      <c r="AU156" s="18" cm="1">
        <f t="array" ref="AU156">(1+Q156)*(1+INDEX(fx_rets,$AE156,INDEX(fx_ix,1,AU$3)))-1</f>
        <v>-3.7936929197160851E-2</v>
      </c>
      <c r="AV156" s="18" cm="1">
        <f t="array" ref="AV156">(1+R156)*(1+INDEX(fx_rets,$AE156,INDEX(fx_ix,1,AV$3)))-1</f>
        <v>-4.7599106966817795E-2</v>
      </c>
      <c r="AW156" s="18" cm="1">
        <f t="array" ref="AW156">(1+S156)*(1+INDEX(fx_rets,$AE156,INDEX(fx_ix,1,AW$3)))-1</f>
        <v>-4.3623959953009606E-2</v>
      </c>
      <c r="AX156" s="18" cm="1">
        <f t="array" ref="AX156">(1+T156)*(1+INDEX(fx_rets,$AE156,INDEX(fx_ix,1,AX$3)))-1</f>
        <v>1.5139484127921765E-2</v>
      </c>
      <c r="AY156" s="18" cm="1">
        <f t="array" ref="AY156">(1+U156)*(1+INDEX(fx_rets,$AE156,INDEX(fx_ix,1,AY$3)))-1</f>
        <v>-9.015642938893198E-2</v>
      </c>
      <c r="AZ156" s="18" cm="1">
        <f t="array" ref="AZ156">(1+V156)*(1+INDEX(fx_rets,$AE156,INDEX(fx_ix,1,AZ$3)))-1</f>
        <v>6.4114287062382314E-3</v>
      </c>
      <c r="BA156" s="18" cm="1">
        <f t="array" ref="BA156">(1+W156)*(1+INDEX(fx_rets,$AE156,INDEX(fx_ix,1,BA$3)))-1</f>
        <v>-5.7920744732489204E-3</v>
      </c>
      <c r="BB156" s="18" cm="1">
        <f t="array" ref="BB156">(1+X156)*(1+INDEX(fx_rets,$AE156,INDEX(fx_ix,1,BB$3)))-1</f>
        <v>-3.3451411627350991E-3</v>
      </c>
      <c r="BC156" s="18" cm="1">
        <f t="array" ref="BC156">(1+Y156)*(1+INDEX(fx_rets,$AE156,INDEX(fx_ix,1,BC$3)))-1</f>
        <v>-3.6203052565100369E-2</v>
      </c>
      <c r="BD156" s="19">
        <v>151</v>
      </c>
      <c r="BE156" s="16">
        <f t="shared" si="63"/>
        <v>0</v>
      </c>
      <c r="BF156" s="19">
        <v>151</v>
      </c>
      <c r="BG156" s="18">
        <f t="shared" si="64"/>
        <v>5.6595392468827832E-3</v>
      </c>
      <c r="BH156" s="18">
        <f t="shared" si="65"/>
        <v>-4.969423893683711E-4</v>
      </c>
      <c r="BI156" s="18">
        <f t="shared" si="66"/>
        <v>-1.1050593348576387E-2</v>
      </c>
      <c r="BJ156" s="18">
        <f t="shared" si="67"/>
        <v>5.1558064119605618E-5</v>
      </c>
      <c r="BK156" s="18">
        <f t="shared" si="68"/>
        <v>-9.3299746800218353E-3</v>
      </c>
      <c r="BL156" s="18">
        <f t="shared" si="69"/>
        <v>-6.2915966191324779E-3</v>
      </c>
      <c r="BM156" s="18">
        <f t="shared" si="70"/>
        <v>-9.634367792745846E-3</v>
      </c>
      <c r="BN156" s="18">
        <f t="shared" si="71"/>
        <v>-1.6209756715476531E-2</v>
      </c>
      <c r="BO156" s="18">
        <f t="shared" si="72"/>
        <v>-4.3298179789884594E-3</v>
      </c>
      <c r="BP156" s="18">
        <f t="shared" si="73"/>
        <v>-8.7171821783090797E-3</v>
      </c>
      <c r="BQ156" s="18">
        <f t="shared" si="74"/>
        <v>-1.675230532734262E-2</v>
      </c>
      <c r="BR156" s="18">
        <f t="shared" si="75"/>
        <v>-9.1267121816306362E-3</v>
      </c>
      <c r="BS156" s="18">
        <f t="shared" si="76"/>
        <v>-1.5919491460724244E-2</v>
      </c>
      <c r="BT156" s="18">
        <f t="shared" si="77"/>
        <v>-3.6361964334952313E-2</v>
      </c>
      <c r="BU156" s="18">
        <f t="shared" si="78"/>
        <v>-3.6776626182164041E-2</v>
      </c>
      <c r="BV156" s="18">
        <f t="shared" si="79"/>
        <v>-3.7936929197160851E-2</v>
      </c>
      <c r="BW156" s="18">
        <f t="shared" si="80"/>
        <v>-4.7599106966817795E-2</v>
      </c>
      <c r="BX156" s="18">
        <f t="shared" si="81"/>
        <v>-4.3623959953009606E-2</v>
      </c>
      <c r="BY156" s="18">
        <f t="shared" si="82"/>
        <v>1.5139484127921765E-2</v>
      </c>
      <c r="BZ156" s="18">
        <f t="shared" si="83"/>
        <v>-9.015642938893198E-2</v>
      </c>
      <c r="CA156" s="18">
        <f t="shared" si="84"/>
        <v>6.4114287062382314E-3</v>
      </c>
      <c r="CB156" s="18">
        <f t="shared" si="85"/>
        <v>-5.7920744732489204E-3</v>
      </c>
      <c r="CC156" s="18">
        <f t="shared" si="86"/>
        <v>-3.3451411627350991E-3</v>
      </c>
      <c r="CD156" s="18">
        <f t="shared" si="87"/>
        <v>-3.6203052565100369E-2</v>
      </c>
      <c r="CE156" s="19">
        <v>151</v>
      </c>
      <c r="CF156" s="18">
        <f t="shared" ref="CF156:CL165" si="90">SUMPRODUCT(INDEX(port_wts,CF$3,),$BG156:$CD156)</f>
        <v>-4.969423893683711E-4</v>
      </c>
      <c r="CG156" s="18">
        <f t="shared" si="90"/>
        <v>-4.969423893683711E-4</v>
      </c>
      <c r="CH156" s="18">
        <f t="shared" si="90"/>
        <v>-4.969423893683711E-4</v>
      </c>
      <c r="CI156" s="18">
        <f t="shared" si="90"/>
        <v>0</v>
      </c>
      <c r="CJ156" s="18">
        <f t="shared" si="90"/>
        <v>0</v>
      </c>
      <c r="CK156" s="24">
        <f t="shared" si="90"/>
        <v>-4.969423893683711E-4</v>
      </c>
      <c r="CL156" s="24">
        <f t="shared" si="90"/>
        <v>0</v>
      </c>
    </row>
    <row r="157" spans="1:90" x14ac:dyDescent="0.2">
      <c r="A157" s="19">
        <v>152</v>
      </c>
      <c r="B157" s="16" cm="1">
        <f t="array" ref="B157">INDEX(asset_mu,1,B$3)+INDEX(asset_rets_norm,$A157,B$3)</f>
        <v>6.7732560395924622E-3</v>
      </c>
      <c r="C157" s="16" cm="1">
        <f t="array" ref="C157">INDEX(asset_mu,1,C$3)+INDEX(asset_rets_norm,$A157,C$3)</f>
        <v>9.6091522403549644E-3</v>
      </c>
      <c r="D157" s="16" cm="1">
        <f t="array" ref="D157">INDEX(asset_mu,1,D$3)+INDEX(asset_rets_norm,$A157,D$3)</f>
        <v>1.4885693544138294E-2</v>
      </c>
      <c r="E157" s="16" cm="1">
        <f t="array" ref="E157">INDEX(asset_mu,1,E$3)+INDEX(asset_rets_norm,$A157,E$3)</f>
        <v>1.0160880900100873E-2</v>
      </c>
      <c r="F157" s="16" cm="1">
        <f t="array" ref="F157">INDEX(asset_mu,1,F$3)+INDEX(asset_rets_norm,$A157,F$3)</f>
        <v>1.5108384234735444E-2</v>
      </c>
      <c r="G157" s="16" cm="1">
        <f t="array" ref="G157">INDEX(asset_mu,1,G$3)+INDEX(asset_rets_norm,$A157,G$3)</f>
        <v>5.0886711289903882E-3</v>
      </c>
      <c r="H157" s="16" cm="1">
        <f t="array" ref="H157">INDEX(asset_mu,1,H$3)+INDEX(asset_rets_norm,$A157,H$3)</f>
        <v>4.6936461494757817E-3</v>
      </c>
      <c r="I157" s="16" cm="1">
        <f t="array" ref="I157">INDEX(asset_mu,1,I$3)+INDEX(asset_rets_norm,$A157,I$3)</f>
        <v>3.200221790673518E-3</v>
      </c>
      <c r="J157" s="16" cm="1">
        <f t="array" ref="J157">INDEX(asset_mu,1,J$3)+INDEX(asset_rets_norm,$A157,J$3)</f>
        <v>6.223096662927528E-3</v>
      </c>
      <c r="K157" s="16" cm="1">
        <f t="array" ref="K157">INDEX(asset_mu,1,K$3)+INDEX(asset_rets_norm,$A157,K$3)</f>
        <v>8.9162253034590633E-3</v>
      </c>
      <c r="L157" s="16" cm="1">
        <f t="array" ref="L157">INDEX(asset_mu,1,L$3)+INDEX(asset_rets_norm,$A157,L$3)</f>
        <v>1.1766571049655382E-2</v>
      </c>
      <c r="M157" s="16" cm="1">
        <f t="array" ref="M157">INDEX(asset_mu,1,M$3)+INDEX(asset_rets_norm,$A157,M$3)</f>
        <v>1.0550821086344798E-2</v>
      </c>
      <c r="N157" s="16" cm="1">
        <f t="array" ref="N157">INDEX(asset_mu,1,N$3)+INDEX(asset_rets_norm,$A157,N$3)</f>
        <v>1.3681877680011284E-2</v>
      </c>
      <c r="O157" s="16" cm="1">
        <f t="array" ref="O157">INDEX(asset_mu,1,O$3)+INDEX(asset_rets_norm,$A157,O$3)</f>
        <v>7.3635525127393347E-4</v>
      </c>
      <c r="P157" s="16" cm="1">
        <f t="array" ref="P157">INDEX(asset_mu,1,P$3)+INDEX(asset_rets_norm,$A157,P$3)</f>
        <v>5.5447206161506188E-5</v>
      </c>
      <c r="Q157" s="16" cm="1">
        <f t="array" ref="Q157">INDEX(asset_mu,1,Q$3)+INDEX(asset_rets_norm,$A157,Q$3)</f>
        <v>-2.4118220261307053E-3</v>
      </c>
      <c r="R157" s="16" cm="1">
        <f t="array" ref="R157">INDEX(asset_mu,1,R$3)+INDEX(asset_rets_norm,$A157,R$3)</f>
        <v>4.259141857364189E-2</v>
      </c>
      <c r="S157" s="16" cm="1">
        <f t="array" ref="S157">INDEX(asset_mu,1,S$3)+INDEX(asset_rets_norm,$A157,S$3)</f>
        <v>1.1438021132385345E-2</v>
      </c>
      <c r="T157" s="16" cm="1">
        <f t="array" ref="T157">INDEX(asset_mu,1,T$3)+INDEX(asset_rets_norm,$A157,T$3)</f>
        <v>1.7154431695554029E-2</v>
      </c>
      <c r="U157" s="16" cm="1">
        <f t="array" ref="U157">INDEX(asset_mu,1,U$3)+INDEX(asset_rets_norm,$A157,U$3)</f>
        <v>-4.1489634786740937E-3</v>
      </c>
      <c r="V157" s="16" cm="1">
        <f t="array" ref="V157">INDEX(asset_mu,1,V$3)+INDEX(asset_rets_norm,$A157,V$3)</f>
        <v>6.4007453729049901E-3</v>
      </c>
      <c r="W157" s="16" cm="1">
        <f t="array" ref="W157">INDEX(asset_mu,1,W$3)+INDEX(asset_rets_norm,$A157,W$3)</f>
        <v>5.0980898607863208E-3</v>
      </c>
      <c r="X157" s="16" cm="1">
        <f t="array" ref="X157">INDEX(asset_mu,1,X$3)+INDEX(asset_rets_norm,$A157,X$3)</f>
        <v>6.4674601772305978E-3</v>
      </c>
      <c r="Y157" s="16" cm="1">
        <f t="array" ref="Y157">INDEX(asset_mu,1,Y$3)+INDEX(asset_rets_norm,$A157,Y$3)</f>
        <v>1.1669355528045331E-3</v>
      </c>
      <c r="Z157" s="19">
        <v>152</v>
      </c>
      <c r="AA157" s="16" cm="1">
        <f t="array" ref="AA157">INDEX(fx_mu,1,AA$3)+INDEX(fx_rets_norm,$A157,AA$3)</f>
        <v>0</v>
      </c>
      <c r="AB157" s="16" cm="1">
        <f t="array" ref="AB157">INDEX(fx_mu,1,AB$3)+INDEX(fx_rets_norm,$A157,AB$3)</f>
        <v>1.7835867836316414E-2</v>
      </c>
      <c r="AC157" s="16" cm="1">
        <f t="array" ref="AC157">INDEX(fx_mu,1,AC$3)+INDEX(fx_rets_norm,$A157,AC$3)</f>
        <v>2.0637762598725337E-2</v>
      </c>
      <c r="AD157" s="16" cm="1">
        <f t="array" ref="AD157">INDEX(fx_mu,1,AD$3)+INDEX(fx_rets_norm,$A157,AD$3)</f>
        <v>6.7211402477850143E-3</v>
      </c>
      <c r="AE157" s="19">
        <v>152</v>
      </c>
      <c r="AF157" s="18" cm="1">
        <f t="array" ref="AF157">(1+B157)*(1+INDEX(fx_rets,$AE157,INDEX(fx_ix,1,AF$3)))-1</f>
        <v>6.7732560395925567E-3</v>
      </c>
      <c r="AG157" s="18" cm="1">
        <f t="array" ref="AG157">(1+C157)*(1+INDEX(fx_rets,$AE157,INDEX(fx_ix,1,AG$3)))-1</f>
        <v>9.6091522403549678E-3</v>
      </c>
      <c r="AH157" s="18" cm="1">
        <f t="array" ref="AH157">(1+D157)*(1+INDEX(fx_rets,$AE157,INDEX(fx_ix,1,AH$3)))-1</f>
        <v>1.4885693544138379E-2</v>
      </c>
      <c r="AI157" s="18" cm="1">
        <f t="array" ref="AI157">(1+E157)*(1+INDEX(fx_rets,$AE157,INDEX(fx_ix,1,AI$3)))-1</f>
        <v>1.016088090010081E-2</v>
      </c>
      <c r="AJ157" s="18" cm="1">
        <f t="array" ref="AJ157">(1+F157)*(1+INDEX(fx_rets,$AE157,INDEX(fx_ix,1,AJ$3)))-1</f>
        <v>1.5108384234735484E-2</v>
      </c>
      <c r="AK157" s="18" cm="1">
        <f t="array" ref="AK157">(1+G157)*(1+INDEX(fx_rets,$AE157,INDEX(fx_ix,1,AK$3)))-1</f>
        <v>2.3015299831026015E-2</v>
      </c>
      <c r="AL157" s="18" cm="1">
        <f t="array" ref="AL157">(1+H157)*(1+INDEX(fx_rets,$AE157,INDEX(fx_ix,1,AL$3)))-1</f>
        <v>2.2613229238184651E-2</v>
      </c>
      <c r="AM157" s="18" cm="1">
        <f t="array" ref="AM157">(1+I157)*(1+INDEX(fx_rets,$AE157,INDEX(fx_ix,1,AM$3)))-1</f>
        <v>2.1093168359895165E-2</v>
      </c>
      <c r="AN157" s="18" cm="1">
        <f t="array" ref="AN157">(1+J157)*(1+INDEX(fx_rets,$AE157,INDEX(fx_ix,1,AN$3)))-1</f>
        <v>2.6989290053211157E-2</v>
      </c>
      <c r="AO157" s="18" cm="1">
        <f t="array" ref="AO157">(1+K157)*(1+INDEX(fx_rets,$AE157,INDEX(fx_ix,1,AO$3)))-1</f>
        <v>2.9737998843273994E-2</v>
      </c>
      <c r="AP157" s="18" cm="1">
        <f t="array" ref="AP157">(1+L157)*(1+INDEX(fx_rets,$AE157,INDEX(fx_ix,1,AP$3)))-1</f>
        <v>3.2647169348304361E-2</v>
      </c>
      <c r="AQ157" s="18" cm="1">
        <f t="array" ref="AQ157">(1+M157)*(1+INDEX(fx_rets,$AE157,INDEX(fx_ix,1,AQ$3)))-1</f>
        <v>3.1406329025871704E-2</v>
      </c>
      <c r="AR157" s="18" cm="1">
        <f t="array" ref="AR157">(1+N157)*(1+INDEX(fx_rets,$AE157,INDEX(fx_ix,1,AR$3)))-1</f>
        <v>3.4602003622201449E-2</v>
      </c>
      <c r="AS157" s="18" cm="1">
        <f t="array" ref="AS157">(1+O157)*(1+INDEX(fx_rets,$AE157,INDEX(fx_ix,1,AS$3)))-1</f>
        <v>7.4624446459750082E-3</v>
      </c>
      <c r="AT157" s="18" cm="1">
        <f t="array" ref="AT157">(1+P157)*(1+INDEX(fx_rets,$AE157,INDEX(fx_ix,1,AT$3)))-1</f>
        <v>6.7769601223954812E-3</v>
      </c>
      <c r="AU157" s="18" cm="1">
        <f t="array" ref="AU157">(1+Q157)*(1+INDEX(fx_rets,$AE157,INDEX(fx_ix,1,AU$3)))-1</f>
        <v>4.2931080275638855E-3</v>
      </c>
      <c r="AV157" s="18" cm="1">
        <f t="array" ref="AV157">(1+R157)*(1+INDEX(fx_rets,$AE157,INDEX(fx_ix,1,AV$3)))-1</f>
        <v>4.2591418573641793E-2</v>
      </c>
      <c r="AW157" s="18" cm="1">
        <f t="array" ref="AW157">(1+S157)*(1+INDEX(fx_rets,$AE157,INDEX(fx_ix,1,AW$3)))-1</f>
        <v>2.9477896001927961E-2</v>
      </c>
      <c r="AX157" s="18" cm="1">
        <f t="array" ref="AX157">(1+T157)*(1+INDEX(fx_rets,$AE157,INDEX(fx_ix,1,AX$3)))-1</f>
        <v>3.814622338312823E-2</v>
      </c>
      <c r="AY157" s="18" cm="1">
        <f t="array" ref="AY157">(1+U157)*(1+INDEX(fx_rets,$AE157,INDEX(fx_ix,1,AY$3)))-1</f>
        <v>2.5442910036876931E-3</v>
      </c>
      <c r="AZ157" s="18" cm="1">
        <f t="array" ref="AZ157">(1+V157)*(1+INDEX(fx_rets,$AE157,INDEX(fx_ix,1,AZ$3)))-1</f>
        <v>6.4007453729049146E-3</v>
      </c>
      <c r="BA157" s="18" cm="1">
        <f t="array" ref="BA157">(1+W157)*(1+INDEX(fx_rets,$AE157,INDEX(fx_ix,1,BA$3)))-1</f>
        <v>2.3024886554077417E-2</v>
      </c>
      <c r="BB157" s="18" cm="1">
        <f t="array" ref="BB157">(1+X157)*(1+INDEX(fx_rets,$AE157,INDEX(fx_ix,1,BB$3)))-1</f>
        <v>2.7238696683710151E-2</v>
      </c>
      <c r="BC157" s="18" cm="1">
        <f t="array" ref="BC157">(1+Y157)*(1+INDEX(fx_rets,$AE157,INDEX(fx_ix,1,BC$3)))-1</f>
        <v>7.8959189381000439E-3</v>
      </c>
      <c r="BD157" s="19">
        <v>152</v>
      </c>
      <c r="BE157" s="16">
        <f t="shared" si="63"/>
        <v>0</v>
      </c>
      <c r="BF157" s="19">
        <v>152</v>
      </c>
      <c r="BG157" s="18">
        <f t="shared" si="64"/>
        <v>6.7732560395925567E-3</v>
      </c>
      <c r="BH157" s="18">
        <f t="shared" si="65"/>
        <v>9.6091522403549678E-3</v>
      </c>
      <c r="BI157" s="18">
        <f t="shared" si="66"/>
        <v>1.4885693544138379E-2</v>
      </c>
      <c r="BJ157" s="18">
        <f t="shared" si="67"/>
        <v>1.016088090010081E-2</v>
      </c>
      <c r="BK157" s="18">
        <f t="shared" si="68"/>
        <v>1.5108384234735484E-2</v>
      </c>
      <c r="BL157" s="18">
        <f t="shared" si="69"/>
        <v>2.3015299831026015E-2</v>
      </c>
      <c r="BM157" s="18">
        <f t="shared" si="70"/>
        <v>2.2613229238184651E-2</v>
      </c>
      <c r="BN157" s="18">
        <f t="shared" si="71"/>
        <v>2.1093168359895165E-2</v>
      </c>
      <c r="BO157" s="18">
        <f t="shared" si="72"/>
        <v>2.6989290053211157E-2</v>
      </c>
      <c r="BP157" s="18">
        <f t="shared" si="73"/>
        <v>2.9737998843273994E-2</v>
      </c>
      <c r="BQ157" s="18">
        <f t="shared" si="74"/>
        <v>3.2647169348304361E-2</v>
      </c>
      <c r="BR157" s="18">
        <f t="shared" si="75"/>
        <v>3.1406329025871704E-2</v>
      </c>
      <c r="BS157" s="18">
        <f t="shared" si="76"/>
        <v>3.4602003622201449E-2</v>
      </c>
      <c r="BT157" s="18">
        <f t="shared" si="77"/>
        <v>7.4624446459750082E-3</v>
      </c>
      <c r="BU157" s="18">
        <f t="shared" si="78"/>
        <v>6.7769601223954812E-3</v>
      </c>
      <c r="BV157" s="18">
        <f t="shared" si="79"/>
        <v>4.2931080275638855E-3</v>
      </c>
      <c r="BW157" s="18">
        <f t="shared" si="80"/>
        <v>4.2591418573641793E-2</v>
      </c>
      <c r="BX157" s="18">
        <f t="shared" si="81"/>
        <v>2.9477896001927961E-2</v>
      </c>
      <c r="BY157" s="18">
        <f t="shared" si="82"/>
        <v>3.814622338312823E-2</v>
      </c>
      <c r="BZ157" s="18">
        <f t="shared" si="83"/>
        <v>2.5442910036876931E-3</v>
      </c>
      <c r="CA157" s="18">
        <f t="shared" si="84"/>
        <v>6.4007453729049146E-3</v>
      </c>
      <c r="CB157" s="18">
        <f t="shared" si="85"/>
        <v>2.3024886554077417E-2</v>
      </c>
      <c r="CC157" s="18">
        <f t="shared" si="86"/>
        <v>2.7238696683710151E-2</v>
      </c>
      <c r="CD157" s="18">
        <f t="shared" si="87"/>
        <v>7.8959189381000439E-3</v>
      </c>
      <c r="CE157" s="19">
        <v>152</v>
      </c>
      <c r="CF157" s="18">
        <f t="shared" si="90"/>
        <v>9.6091522403549678E-3</v>
      </c>
      <c r="CG157" s="18">
        <f t="shared" si="90"/>
        <v>9.6091522403549678E-3</v>
      </c>
      <c r="CH157" s="18">
        <f t="shared" si="90"/>
        <v>9.6091522403549678E-3</v>
      </c>
      <c r="CI157" s="18">
        <f t="shared" si="90"/>
        <v>0</v>
      </c>
      <c r="CJ157" s="18">
        <f t="shared" si="90"/>
        <v>0</v>
      </c>
      <c r="CK157" s="24">
        <f t="shared" si="90"/>
        <v>9.6091522403549678E-3</v>
      </c>
      <c r="CL157" s="24">
        <f t="shared" si="90"/>
        <v>0</v>
      </c>
    </row>
    <row r="158" spans="1:90" x14ac:dyDescent="0.2">
      <c r="A158" s="19">
        <v>153</v>
      </c>
      <c r="B158" s="16" cm="1">
        <f t="array" ref="B158">INDEX(asset_mu,1,B$3)+INDEX(asset_rets_norm,$A158,B$3)</f>
        <v>6.1285377402399309E-3</v>
      </c>
      <c r="C158" s="16" cm="1">
        <f t="array" ref="C158">INDEX(asset_mu,1,C$3)+INDEX(asset_rets_norm,$A158,C$3)</f>
        <v>8.5079719291303278E-3</v>
      </c>
      <c r="D158" s="16" cm="1">
        <f t="array" ref="D158">INDEX(asset_mu,1,D$3)+INDEX(asset_rets_norm,$A158,D$3)</f>
        <v>1.1874055392586151E-2</v>
      </c>
      <c r="E158" s="16" cm="1">
        <f t="array" ref="E158">INDEX(asset_mu,1,E$3)+INDEX(asset_rets_norm,$A158,E$3)</f>
        <v>7.0099425572587928E-3</v>
      </c>
      <c r="F158" s="16" cm="1">
        <f t="array" ref="F158">INDEX(asset_mu,1,F$3)+INDEX(asset_rets_norm,$A158,F$3)</f>
        <v>8.802471234183611E-3</v>
      </c>
      <c r="G158" s="16" cm="1">
        <f t="array" ref="G158">INDEX(asset_mu,1,G$3)+INDEX(asset_rets_norm,$A158,G$3)</f>
        <v>5.4160474599176641E-3</v>
      </c>
      <c r="H158" s="16" cm="1">
        <f t="array" ref="H158">INDEX(asset_mu,1,H$3)+INDEX(asset_rets_norm,$A158,H$3)</f>
        <v>9.5040139585451863E-3</v>
      </c>
      <c r="I158" s="16" cm="1">
        <f t="array" ref="I158">INDEX(asset_mu,1,I$3)+INDEX(asset_rets_norm,$A158,I$3)</f>
        <v>1.4140964250434361E-2</v>
      </c>
      <c r="J158" s="16" cm="1">
        <f t="array" ref="J158">INDEX(asset_mu,1,J$3)+INDEX(asset_rets_norm,$A158,J$3)</f>
        <v>6.7472546874305355E-3</v>
      </c>
      <c r="K158" s="16" cm="1">
        <f t="array" ref="K158">INDEX(asset_mu,1,K$3)+INDEX(asset_rets_norm,$A158,K$3)</f>
        <v>1.033209377071001E-2</v>
      </c>
      <c r="L158" s="16" cm="1">
        <f t="array" ref="L158">INDEX(asset_mu,1,L$3)+INDEX(asset_rets_norm,$A158,L$3)</f>
        <v>1.5735443978229666E-2</v>
      </c>
      <c r="M158" s="16" cm="1">
        <f t="array" ref="M158">INDEX(asset_mu,1,M$3)+INDEX(asset_rets_norm,$A158,M$3)</f>
        <v>8.6169711539445977E-3</v>
      </c>
      <c r="N158" s="16" cm="1">
        <f t="array" ref="N158">INDEX(asset_mu,1,N$3)+INDEX(asset_rets_norm,$A158,N$3)</f>
        <v>1.1802803356032348E-2</v>
      </c>
      <c r="O158" s="16" cm="1">
        <f t="array" ref="O158">INDEX(asset_mu,1,O$3)+INDEX(asset_rets_norm,$A158,O$3)</f>
        <v>1.5564667002360354E-3</v>
      </c>
      <c r="P158" s="16" cm="1">
        <f t="array" ref="P158">INDEX(asset_mu,1,P$3)+INDEX(asset_rets_norm,$A158,P$3)</f>
        <v>3.3635242235139796E-3</v>
      </c>
      <c r="Q158" s="16" cm="1">
        <f t="array" ref="Q158">INDEX(asset_mu,1,Q$3)+INDEX(asset_rets_norm,$A158,Q$3)</f>
        <v>5.8188020225819594E-3</v>
      </c>
      <c r="R158" s="16" cm="1">
        <f t="array" ref="R158">INDEX(asset_mu,1,R$3)+INDEX(asset_rets_norm,$A158,R$3)</f>
        <v>2.8995790104563754E-2</v>
      </c>
      <c r="S158" s="16" cm="1">
        <f t="array" ref="S158">INDEX(asset_mu,1,S$3)+INDEX(asset_rets_norm,$A158,S$3)</f>
        <v>-1.9240672867011477E-2</v>
      </c>
      <c r="T158" s="16" cm="1">
        <f t="array" ref="T158">INDEX(asset_mu,1,T$3)+INDEX(asset_rets_norm,$A158,T$3)</f>
        <v>-1.2406170007582651E-2</v>
      </c>
      <c r="U158" s="16" cm="1">
        <f t="array" ref="U158">INDEX(asset_mu,1,U$3)+INDEX(asset_rets_norm,$A158,U$3)</f>
        <v>2.2164862302686786E-2</v>
      </c>
      <c r="V158" s="16" cm="1">
        <f t="array" ref="V158">INDEX(asset_mu,1,V$3)+INDEX(asset_rets_norm,$A158,V$3)</f>
        <v>6.4123203729049899E-3</v>
      </c>
      <c r="W158" s="16" cm="1">
        <f t="array" ref="W158">INDEX(asset_mu,1,W$3)+INDEX(asset_rets_norm,$A158,W$3)</f>
        <v>4.9753398607863212E-3</v>
      </c>
      <c r="X158" s="16" cm="1">
        <f t="array" ref="X158">INDEX(asset_mu,1,X$3)+INDEX(asset_rets_norm,$A158,X$3)</f>
        <v>6.4742101772305976E-3</v>
      </c>
      <c r="Y158" s="16" cm="1">
        <f t="array" ref="Y158">INDEX(asset_mu,1,Y$3)+INDEX(asset_rets_norm,$A158,Y$3)</f>
        <v>1.1248522194711999E-3</v>
      </c>
      <c r="Z158" s="19">
        <v>153</v>
      </c>
      <c r="AA158" s="16" cm="1">
        <f t="array" ref="AA158">INDEX(fx_mu,1,AA$3)+INDEX(fx_rets_norm,$A158,AA$3)</f>
        <v>0</v>
      </c>
      <c r="AB158" s="16" cm="1">
        <f t="array" ref="AB158">INDEX(fx_mu,1,AB$3)+INDEX(fx_rets_norm,$A158,AB$3)</f>
        <v>-1.1732193422798739E-2</v>
      </c>
      <c r="AC158" s="16" cm="1">
        <f t="array" ref="AC158">INDEX(fx_mu,1,AC$3)+INDEX(fx_rets_norm,$A158,AC$3)</f>
        <v>-6.9545876554977931E-3</v>
      </c>
      <c r="AD158" s="16" cm="1">
        <f t="array" ref="AD158">INDEX(fx_mu,1,AD$3)+INDEX(fx_rets_norm,$A158,AD$3)</f>
        <v>-1.8584180993935676E-2</v>
      </c>
      <c r="AE158" s="19">
        <v>153</v>
      </c>
      <c r="AF158" s="18" cm="1">
        <f t="array" ref="AF158">(1+B158)*(1+INDEX(fx_rets,$AE158,INDEX(fx_ix,1,AF$3)))-1</f>
        <v>6.1285377402400254E-3</v>
      </c>
      <c r="AG158" s="18" cm="1">
        <f t="array" ref="AG158">(1+C158)*(1+INDEX(fx_rets,$AE158,INDEX(fx_ix,1,AG$3)))-1</f>
        <v>8.5079719291303313E-3</v>
      </c>
      <c r="AH158" s="18" cm="1">
        <f t="array" ref="AH158">(1+D158)*(1+INDEX(fx_rets,$AE158,INDEX(fx_ix,1,AH$3)))-1</f>
        <v>1.1874055392586236E-2</v>
      </c>
      <c r="AI158" s="18" cm="1">
        <f t="array" ref="AI158">(1+E158)*(1+INDEX(fx_rets,$AE158,INDEX(fx_ix,1,AI$3)))-1</f>
        <v>7.0099425572587304E-3</v>
      </c>
      <c r="AJ158" s="18" cm="1">
        <f t="array" ref="AJ158">(1+F158)*(1+INDEX(fx_rets,$AE158,INDEX(fx_ix,1,AJ$3)))-1</f>
        <v>8.8024712341836509E-3</v>
      </c>
      <c r="AK158" s="18" cm="1">
        <f t="array" ref="AK158">(1+G158)*(1+INDEX(fx_rets,$AE158,INDEX(fx_ix,1,AK$3)))-1</f>
        <v>-6.37968807926792E-3</v>
      </c>
      <c r="AL158" s="18" cm="1">
        <f t="array" ref="AL158">(1+H158)*(1+INDEX(fx_rets,$AE158,INDEX(fx_ix,1,AL$3)))-1</f>
        <v>-2.3396823943082623E-3</v>
      </c>
      <c r="AM158" s="18" cm="1">
        <f t="array" ref="AM158">(1+I158)*(1+INDEX(fx_rets,$AE158,INDEX(fx_ix,1,AM$3)))-1</f>
        <v>2.2428662998648097E-3</v>
      </c>
      <c r="AN158" s="18" cm="1">
        <f t="array" ref="AN158">(1+J158)*(1+INDEX(fx_rets,$AE158,INDEX(fx_ix,1,AN$3)))-1</f>
        <v>-2.5425734222495056E-4</v>
      </c>
      <c r="AO158" s="18" cm="1">
        <f t="array" ref="AO158">(1+K158)*(1+INDEX(fx_rets,$AE158,INDEX(fx_ix,1,AO$3)))-1</f>
        <v>3.3056506634190352E-3</v>
      </c>
      <c r="AP158" s="18" cm="1">
        <f t="array" ref="AP158">(1+L158)*(1+INDEX(fx_rets,$AE158,INDEX(fx_ix,1,AP$3)))-1</f>
        <v>8.6714227982869208E-3</v>
      </c>
      <c r="AQ158" s="18" cm="1">
        <f t="array" ref="AQ158">(1+M158)*(1+INDEX(fx_rets,$AE158,INDEX(fx_ix,1,AQ$3)))-1</f>
        <v>1.6024560172316349E-3</v>
      </c>
      <c r="AR158" s="18" cm="1">
        <f t="array" ref="AR158">(1+N158)*(1+INDEX(fx_rets,$AE158,INDEX(fx_ix,1,AR$3)))-1</f>
        <v>4.7661320700145282E-3</v>
      </c>
      <c r="AS158" s="18" cm="1">
        <f t="array" ref="AS158">(1+O158)*(1+INDEX(fx_rets,$AE158,INDEX(fx_ix,1,AS$3)))-1</f>
        <v>-1.7056639952567787E-2</v>
      </c>
      <c r="AT158" s="18" cm="1">
        <f t="array" ref="AT158">(1+P158)*(1+INDEX(fx_rets,$AE158,INDEX(fx_ix,1,AT$3)))-1</f>
        <v>-1.5283165113369024E-2</v>
      </c>
      <c r="AU158" s="18" cm="1">
        <f t="array" ref="AU158">(1+Q158)*(1+INDEX(fx_rets,$AE158,INDEX(fx_ix,1,AU$3)))-1</f>
        <v>-1.2873516641309202E-2</v>
      </c>
      <c r="AV158" s="18" cm="1">
        <f t="array" ref="AV158">(1+R158)*(1+INDEX(fx_rets,$AE158,INDEX(fx_ix,1,AV$3)))-1</f>
        <v>2.8995790104563657E-2</v>
      </c>
      <c r="AW158" s="18" cm="1">
        <f t="array" ref="AW158">(1+S158)*(1+INDEX(fx_rets,$AE158,INDEX(fx_ix,1,AW$3)))-1</f>
        <v>-3.0747130994149607E-2</v>
      </c>
      <c r="AX158" s="18" cm="1">
        <f t="array" ref="AX158">(1+T158)*(1+INDEX(fx_rets,$AE158,INDEX(fx_ix,1,AX$3)))-1</f>
        <v>-1.927447786629366E-2</v>
      </c>
      <c r="AY158" s="18" cm="1">
        <f t="array" ref="AY158">(1+U158)*(1+INDEX(fx_rets,$AE158,INDEX(fx_ix,1,AY$3)))-1</f>
        <v>3.1687654960124156E-3</v>
      </c>
      <c r="AZ158" s="18" cm="1">
        <f t="array" ref="AZ158">(1+V158)*(1+INDEX(fx_rets,$AE158,INDEX(fx_ix,1,AZ$3)))-1</f>
        <v>6.412320372904956E-3</v>
      </c>
      <c r="BA158" s="18" cm="1">
        <f t="array" ref="BA158">(1+W158)*(1+INDEX(fx_rets,$AE158,INDEX(fx_ix,1,BA$3)))-1</f>
        <v>-6.8152252116032708E-3</v>
      </c>
      <c r="BB158" s="18" cm="1">
        <f t="array" ref="BB158">(1+X158)*(1+INDEX(fx_rets,$AE158,INDEX(fx_ix,1,BB$3)))-1</f>
        <v>-5.2540294044489677E-4</v>
      </c>
      <c r="BC158" s="18" cm="1">
        <f t="array" ref="BC158">(1+Y158)*(1+INDEX(fx_rets,$AE158,INDEX(fx_ix,1,BC$3)))-1</f>
        <v>-1.7480233231702669E-2</v>
      </c>
      <c r="BD158" s="19">
        <v>153</v>
      </c>
      <c r="BE158" s="16">
        <f t="shared" si="63"/>
        <v>0</v>
      </c>
      <c r="BF158" s="19">
        <v>153</v>
      </c>
      <c r="BG158" s="18">
        <f t="shared" si="64"/>
        <v>6.1285377402400254E-3</v>
      </c>
      <c r="BH158" s="18">
        <f t="shared" si="65"/>
        <v>8.5079719291303313E-3</v>
      </c>
      <c r="BI158" s="18">
        <f t="shared" si="66"/>
        <v>1.1874055392586236E-2</v>
      </c>
      <c r="BJ158" s="18">
        <f t="shared" si="67"/>
        <v>7.0099425572587304E-3</v>
      </c>
      <c r="BK158" s="18">
        <f t="shared" si="68"/>
        <v>8.8024712341836509E-3</v>
      </c>
      <c r="BL158" s="18">
        <f t="shared" si="69"/>
        <v>-6.37968807926792E-3</v>
      </c>
      <c r="BM158" s="18">
        <f t="shared" si="70"/>
        <v>-2.3396823943082623E-3</v>
      </c>
      <c r="BN158" s="18">
        <f t="shared" si="71"/>
        <v>2.2428662998648097E-3</v>
      </c>
      <c r="BO158" s="18">
        <f t="shared" si="72"/>
        <v>-2.5425734222495056E-4</v>
      </c>
      <c r="BP158" s="18">
        <f t="shared" si="73"/>
        <v>3.3056506634190352E-3</v>
      </c>
      <c r="BQ158" s="18">
        <f t="shared" si="74"/>
        <v>8.6714227982869208E-3</v>
      </c>
      <c r="BR158" s="18">
        <f t="shared" si="75"/>
        <v>1.6024560172316349E-3</v>
      </c>
      <c r="BS158" s="18">
        <f t="shared" si="76"/>
        <v>4.7661320700145282E-3</v>
      </c>
      <c r="BT158" s="18">
        <f t="shared" si="77"/>
        <v>-1.7056639952567787E-2</v>
      </c>
      <c r="BU158" s="18">
        <f t="shared" si="78"/>
        <v>-1.5283165113369024E-2</v>
      </c>
      <c r="BV158" s="18">
        <f t="shared" si="79"/>
        <v>-1.2873516641309202E-2</v>
      </c>
      <c r="BW158" s="18">
        <f t="shared" si="80"/>
        <v>2.8995790104563657E-2</v>
      </c>
      <c r="BX158" s="18">
        <f t="shared" si="81"/>
        <v>-3.0747130994149607E-2</v>
      </c>
      <c r="BY158" s="18">
        <f t="shared" si="82"/>
        <v>-1.927447786629366E-2</v>
      </c>
      <c r="BZ158" s="18">
        <f t="shared" si="83"/>
        <v>3.1687654960124156E-3</v>
      </c>
      <c r="CA158" s="18">
        <f t="shared" si="84"/>
        <v>6.412320372904956E-3</v>
      </c>
      <c r="CB158" s="18">
        <f t="shared" si="85"/>
        <v>-6.8152252116032708E-3</v>
      </c>
      <c r="CC158" s="18">
        <f t="shared" si="86"/>
        <v>-5.2540294044489677E-4</v>
      </c>
      <c r="CD158" s="18">
        <f t="shared" si="87"/>
        <v>-1.7480233231702669E-2</v>
      </c>
      <c r="CE158" s="19">
        <v>153</v>
      </c>
      <c r="CF158" s="18">
        <f t="shared" si="90"/>
        <v>8.5079719291303313E-3</v>
      </c>
      <c r="CG158" s="18">
        <f t="shared" si="90"/>
        <v>8.5079719291303313E-3</v>
      </c>
      <c r="CH158" s="18">
        <f t="shared" si="90"/>
        <v>8.5079719291303313E-3</v>
      </c>
      <c r="CI158" s="18">
        <f t="shared" si="90"/>
        <v>0</v>
      </c>
      <c r="CJ158" s="18">
        <f t="shared" si="90"/>
        <v>0</v>
      </c>
      <c r="CK158" s="24">
        <f t="shared" si="90"/>
        <v>8.5079719291303313E-3</v>
      </c>
      <c r="CL158" s="24">
        <f t="shared" si="90"/>
        <v>0</v>
      </c>
    </row>
    <row r="159" spans="1:90" x14ac:dyDescent="0.2">
      <c r="A159" s="19">
        <v>154</v>
      </c>
      <c r="B159" s="16" cm="1">
        <f t="array" ref="B159">INDEX(asset_mu,1,B$3)+INDEX(asset_rets_norm,$A159,B$3)</f>
        <v>7.4183866898386462E-3</v>
      </c>
      <c r="C159" s="16" cm="1">
        <f t="array" ref="C159">INDEX(asset_mu,1,C$3)+INDEX(asset_rets_norm,$A159,C$3)</f>
        <v>1.4179575078998582E-2</v>
      </c>
      <c r="D159" s="16" cm="1">
        <f t="array" ref="D159">INDEX(asset_mu,1,D$3)+INDEX(asset_rets_norm,$A159,D$3)</f>
        <v>2.2702764840372508E-2</v>
      </c>
      <c r="E159" s="16" cm="1">
        <f t="array" ref="E159">INDEX(asset_mu,1,E$3)+INDEX(asset_rets_norm,$A159,E$3)</f>
        <v>1.4797994024630397E-2</v>
      </c>
      <c r="F159" s="16" cm="1">
        <f t="array" ref="F159">INDEX(asset_mu,1,F$3)+INDEX(asset_rets_norm,$A159,F$3)</f>
        <v>2.100435622002746E-2</v>
      </c>
      <c r="G159" s="16" cm="1">
        <f t="array" ref="G159">INDEX(asset_mu,1,G$3)+INDEX(asset_rets_norm,$A159,G$3)</f>
        <v>5.1873260240176385E-3</v>
      </c>
      <c r="H159" s="16" cm="1">
        <f t="array" ref="H159">INDEX(asset_mu,1,H$3)+INDEX(asset_rets_norm,$A159,H$3)</f>
        <v>9.1186578516755587E-3</v>
      </c>
      <c r="I159" s="16" cm="1">
        <f t="array" ref="I159">INDEX(asset_mu,1,I$3)+INDEX(asset_rets_norm,$A159,I$3)</f>
        <v>1.4023342241965929E-2</v>
      </c>
      <c r="J159" s="16" cm="1">
        <f t="array" ref="J159">INDEX(asset_mu,1,J$3)+INDEX(asset_rets_norm,$A159,J$3)</f>
        <v>7.1281737721231569E-3</v>
      </c>
      <c r="K159" s="16" cm="1">
        <f t="array" ref="K159">INDEX(asset_mu,1,K$3)+INDEX(asset_rets_norm,$A159,K$3)</f>
        <v>1.2980706002343162E-2</v>
      </c>
      <c r="L159" s="16" cm="1">
        <f t="array" ref="L159">INDEX(asset_mu,1,L$3)+INDEX(asset_rets_norm,$A159,L$3)</f>
        <v>1.9474993868202048E-2</v>
      </c>
      <c r="M159" s="16" cm="1">
        <f t="array" ref="M159">INDEX(asset_mu,1,M$3)+INDEX(asset_rets_norm,$A159,M$3)</f>
        <v>1.3966364884151084E-2</v>
      </c>
      <c r="N159" s="16" cm="1">
        <f t="array" ref="N159">INDEX(asset_mu,1,N$3)+INDEX(asset_rets_norm,$A159,N$3)</f>
        <v>2.1610150430677495E-2</v>
      </c>
      <c r="O159" s="16" cm="1">
        <f t="array" ref="O159">INDEX(asset_mu,1,O$3)+INDEX(asset_rets_norm,$A159,O$3)</f>
        <v>1.2244109664397917E-3</v>
      </c>
      <c r="P159" s="16" cm="1">
        <f t="array" ref="P159">INDEX(asset_mu,1,P$3)+INDEX(asset_rets_norm,$A159,P$3)</f>
        <v>8.1983998011185707E-4</v>
      </c>
      <c r="Q159" s="16" cm="1">
        <f t="array" ref="Q159">INDEX(asset_mu,1,Q$3)+INDEX(asset_rets_norm,$A159,Q$3)</f>
        <v>4.311133554205206E-4</v>
      </c>
      <c r="R159" s="16" cm="1">
        <f t="array" ref="R159">INDEX(asset_mu,1,R$3)+INDEX(asset_rets_norm,$A159,R$3)</f>
        <v>5.3930104787785916E-3</v>
      </c>
      <c r="S159" s="16" cm="1">
        <f t="array" ref="S159">INDEX(asset_mu,1,S$3)+INDEX(asset_rets_norm,$A159,S$3)</f>
        <v>-5.5592190827207233E-3</v>
      </c>
      <c r="T159" s="16" cm="1">
        <f t="array" ref="T159">INDEX(asset_mu,1,T$3)+INDEX(asset_rets_norm,$A159,T$3)</f>
        <v>2.6008765429179348E-2</v>
      </c>
      <c r="U159" s="16" cm="1">
        <f t="array" ref="U159">INDEX(asset_mu,1,U$3)+INDEX(asset_rets_norm,$A159,U$3)</f>
        <v>-1.8448539700181885E-2</v>
      </c>
      <c r="V159" s="16" cm="1">
        <f t="array" ref="V159">INDEX(asset_mu,1,V$3)+INDEX(asset_rets_norm,$A159,V$3)</f>
        <v>6.4184537062383232E-3</v>
      </c>
      <c r="W159" s="16" cm="1">
        <f t="array" ref="W159">INDEX(asset_mu,1,W$3)+INDEX(asset_rets_norm,$A159,W$3)</f>
        <v>4.8925065274529871E-3</v>
      </c>
      <c r="X159" s="16" cm="1">
        <f t="array" ref="X159">INDEX(asset_mu,1,X$3)+INDEX(asset_rets_norm,$A159,X$3)</f>
        <v>6.4535435105639305E-3</v>
      </c>
      <c r="Y159" s="16" cm="1">
        <f t="array" ref="Y159">INDEX(asset_mu,1,Y$3)+INDEX(asset_rets_norm,$A159,Y$3)</f>
        <v>1.1308522194711998E-3</v>
      </c>
      <c r="Z159" s="19">
        <v>154</v>
      </c>
      <c r="AA159" s="16" cm="1">
        <f t="array" ref="AA159">INDEX(fx_mu,1,AA$3)+INDEX(fx_rets_norm,$A159,AA$3)</f>
        <v>0</v>
      </c>
      <c r="AB159" s="16" cm="1">
        <f t="array" ref="AB159">INDEX(fx_mu,1,AB$3)+INDEX(fx_rets_norm,$A159,AB$3)</f>
        <v>1.1196735307040354E-2</v>
      </c>
      <c r="AC159" s="16" cm="1">
        <f t="array" ref="AC159">INDEX(fx_mu,1,AC$3)+INDEX(fx_rets_norm,$A159,AC$3)</f>
        <v>1.7215774127450831E-2</v>
      </c>
      <c r="AD159" s="16" cm="1">
        <f t="array" ref="AD159">INDEX(fx_mu,1,AD$3)+INDEX(fx_rets_norm,$A159,AD$3)</f>
        <v>7.6282628364832447E-2</v>
      </c>
      <c r="AE159" s="19">
        <v>154</v>
      </c>
      <c r="AF159" s="18" cm="1">
        <f t="array" ref="AF159">(1+B159)*(1+INDEX(fx_rets,$AE159,INDEX(fx_ix,1,AF$3)))-1</f>
        <v>7.4183866898387407E-3</v>
      </c>
      <c r="AG159" s="18" cm="1">
        <f t="array" ref="AG159">(1+C159)*(1+INDEX(fx_rets,$AE159,INDEX(fx_ix,1,AG$3)))-1</f>
        <v>1.4179575078998585E-2</v>
      </c>
      <c r="AH159" s="18" cm="1">
        <f t="array" ref="AH159">(1+D159)*(1+INDEX(fx_rets,$AE159,INDEX(fx_ix,1,AH$3)))-1</f>
        <v>2.2702764840372591E-2</v>
      </c>
      <c r="AI159" s="18" cm="1">
        <f t="array" ref="AI159">(1+E159)*(1+INDEX(fx_rets,$AE159,INDEX(fx_ix,1,AI$3)))-1</f>
        <v>1.4797994024630334E-2</v>
      </c>
      <c r="AJ159" s="18" cm="1">
        <f t="array" ref="AJ159">(1+F159)*(1+INDEX(fx_rets,$AE159,INDEX(fx_ix,1,AJ$3)))-1</f>
        <v>2.1004356220027498E-2</v>
      </c>
      <c r="AK159" s="18" cm="1">
        <f t="array" ref="AK159">(1+G159)*(1+INDEX(fx_rets,$AE159,INDEX(fx_ix,1,AK$3)))-1</f>
        <v>1.6442142447500308E-2</v>
      </c>
      <c r="AL159" s="18" cm="1">
        <f t="array" ref="AL159">(1+H159)*(1+INDEX(fx_rets,$AE159,INDEX(fx_ix,1,AL$3)))-1</f>
        <v>2.0417492357036604E-2</v>
      </c>
      <c r="AM159" s="18" cm="1">
        <f t="array" ref="AM159">(1+I159)*(1+INDEX(fx_rets,$AE159,INDEX(fx_ix,1,AM$3)))-1</f>
        <v>2.5377093200209755E-2</v>
      </c>
      <c r="AN159" s="18" cm="1">
        <f t="array" ref="AN159">(1+J159)*(1+INDEX(fx_rets,$AE159,INDEX(fx_ix,1,AN$3)))-1</f>
        <v>2.4466664929176041E-2</v>
      </c>
      <c r="AO159" s="18" cm="1">
        <f t="array" ref="AO159">(1+K159)*(1+INDEX(fx_rets,$AE159,INDEX(fx_ix,1,AO$3)))-1</f>
        <v>3.0419953032345237E-2</v>
      </c>
      <c r="AP159" s="18" cm="1">
        <f t="array" ref="AP159">(1+L159)*(1+INDEX(fx_rets,$AE159,INDEX(fx_ix,1,AP$3)))-1</f>
        <v>3.7026045091221205E-2</v>
      </c>
      <c r="AQ159" s="18" cm="1">
        <f t="array" ref="AQ159">(1+M159)*(1+INDEX(fx_rets,$AE159,INDEX(fx_ix,1,AQ$3)))-1</f>
        <v>3.1422580794828958E-2</v>
      </c>
      <c r="AR159" s="18" cm="1">
        <f t="array" ref="AR159">(1+N159)*(1+INDEX(fx_rets,$AE159,INDEX(fx_ix,1,AR$3)))-1</f>
        <v>3.9197960026803091E-2</v>
      </c>
      <c r="AS159" s="18" cm="1">
        <f t="array" ref="AS159">(1+O159)*(1+INDEX(fx_rets,$AE159,INDEX(fx_ix,1,AS$3)))-1</f>
        <v>7.7600440617991095E-2</v>
      </c>
      <c r="AT159" s="18" cm="1">
        <f t="array" ref="AT159">(1+P159)*(1+INDEX(fx_rets,$AE159,INDEX(fx_ix,1,AT$3)))-1</f>
        <v>7.7165007893465587E-2</v>
      </c>
      <c r="AU159" s="18" cm="1">
        <f t="array" ref="AU159">(1+Q159)*(1+INDEX(fx_rets,$AE159,INDEX(fx_ix,1,AU$3)))-1</f>
        <v>7.6746628180127452E-2</v>
      </c>
      <c r="AV159" s="18" cm="1">
        <f t="array" ref="AV159">(1+R159)*(1+INDEX(fx_rets,$AE159,INDEX(fx_ix,1,AV$3)))-1</f>
        <v>5.3930104787784927E-3</v>
      </c>
      <c r="AW159" s="18" cm="1">
        <f t="array" ref="AW159">(1+S159)*(1+INDEX(fx_rets,$AE159,INDEX(fx_ix,1,AW$3)))-1</f>
        <v>5.5752711197365468E-3</v>
      </c>
      <c r="AX159" s="18" cm="1">
        <f t="array" ref="AX159">(1+T159)*(1+INDEX(fx_rets,$AE159,INDEX(fx_ix,1,AX$3)))-1</f>
        <v>4.3672300587592749E-2</v>
      </c>
      <c r="AY159" s="18" cm="1">
        <f t="array" ref="AY159">(1+U159)*(1+INDEX(fx_rets,$AE159,INDEX(fx_ix,1,AY$3)))-1</f>
        <v>5.6426785566827675E-2</v>
      </c>
      <c r="AZ159" s="18" cm="1">
        <f t="array" ref="AZ159">(1+V159)*(1+INDEX(fx_rets,$AE159,INDEX(fx_ix,1,AZ$3)))-1</f>
        <v>6.4184537062383917E-3</v>
      </c>
      <c r="BA159" s="18" cm="1">
        <f t="array" ref="BA159">(1+W159)*(1+INDEX(fx_rets,$AE159,INDEX(fx_ix,1,BA$3)))-1</f>
        <v>1.6144021935069253E-2</v>
      </c>
      <c r="BB159" s="18" cm="1">
        <f t="array" ref="BB159">(1+X159)*(1+INDEX(fx_rets,$AE159,INDEX(fx_ix,1,BB$3)))-1</f>
        <v>2.3780420385414169E-2</v>
      </c>
      <c r="BC159" s="18" cm="1">
        <f t="array" ref="BC159">(1+Y159)*(1+INDEX(fx_rets,$AE159,INDEX(fx_ix,1,BC$3)))-1</f>
        <v>7.7499744963897221E-2</v>
      </c>
      <c r="BD159" s="19">
        <v>154</v>
      </c>
      <c r="BE159" s="16">
        <f t="shared" si="63"/>
        <v>0</v>
      </c>
      <c r="BF159" s="19">
        <v>154</v>
      </c>
      <c r="BG159" s="18">
        <f t="shared" si="64"/>
        <v>7.4183866898387407E-3</v>
      </c>
      <c r="BH159" s="18">
        <f t="shared" si="65"/>
        <v>1.4179575078998585E-2</v>
      </c>
      <c r="BI159" s="18">
        <f t="shared" si="66"/>
        <v>2.2702764840372591E-2</v>
      </c>
      <c r="BJ159" s="18">
        <f t="shared" si="67"/>
        <v>1.4797994024630334E-2</v>
      </c>
      <c r="BK159" s="18">
        <f t="shared" si="68"/>
        <v>2.1004356220027498E-2</v>
      </c>
      <c r="BL159" s="18">
        <f t="shared" si="69"/>
        <v>1.6442142447500308E-2</v>
      </c>
      <c r="BM159" s="18">
        <f t="shared" si="70"/>
        <v>2.0417492357036604E-2</v>
      </c>
      <c r="BN159" s="18">
        <f t="shared" si="71"/>
        <v>2.5377093200209755E-2</v>
      </c>
      <c r="BO159" s="18">
        <f t="shared" si="72"/>
        <v>2.4466664929176041E-2</v>
      </c>
      <c r="BP159" s="18">
        <f t="shared" si="73"/>
        <v>3.0419953032345237E-2</v>
      </c>
      <c r="BQ159" s="18">
        <f t="shared" si="74"/>
        <v>3.7026045091221205E-2</v>
      </c>
      <c r="BR159" s="18">
        <f t="shared" si="75"/>
        <v>3.1422580794828958E-2</v>
      </c>
      <c r="BS159" s="18">
        <f t="shared" si="76"/>
        <v>3.9197960026803091E-2</v>
      </c>
      <c r="BT159" s="18">
        <f t="shared" si="77"/>
        <v>7.7600440617991095E-2</v>
      </c>
      <c r="BU159" s="18">
        <f t="shared" si="78"/>
        <v>7.7165007893465587E-2</v>
      </c>
      <c r="BV159" s="18">
        <f t="shared" si="79"/>
        <v>7.6746628180127452E-2</v>
      </c>
      <c r="BW159" s="18">
        <f t="shared" si="80"/>
        <v>5.3930104787784927E-3</v>
      </c>
      <c r="BX159" s="18">
        <f t="shared" si="81"/>
        <v>5.5752711197365468E-3</v>
      </c>
      <c r="BY159" s="18">
        <f t="shared" si="82"/>
        <v>4.3672300587592749E-2</v>
      </c>
      <c r="BZ159" s="18">
        <f t="shared" si="83"/>
        <v>5.6426785566827675E-2</v>
      </c>
      <c r="CA159" s="18">
        <f t="shared" si="84"/>
        <v>6.4184537062383917E-3</v>
      </c>
      <c r="CB159" s="18">
        <f t="shared" si="85"/>
        <v>1.6144021935069253E-2</v>
      </c>
      <c r="CC159" s="18">
        <f t="shared" si="86"/>
        <v>2.3780420385414169E-2</v>
      </c>
      <c r="CD159" s="18">
        <f t="shared" si="87"/>
        <v>7.7499744963897221E-2</v>
      </c>
      <c r="CE159" s="19">
        <v>154</v>
      </c>
      <c r="CF159" s="18">
        <f t="shared" si="90"/>
        <v>1.4179575078998585E-2</v>
      </c>
      <c r="CG159" s="18">
        <f t="shared" si="90"/>
        <v>1.4179575078998585E-2</v>
      </c>
      <c r="CH159" s="18">
        <f t="shared" si="90"/>
        <v>1.4179575078998585E-2</v>
      </c>
      <c r="CI159" s="18">
        <f t="shared" si="90"/>
        <v>0</v>
      </c>
      <c r="CJ159" s="18">
        <f t="shared" si="90"/>
        <v>0</v>
      </c>
      <c r="CK159" s="24">
        <f t="shared" si="90"/>
        <v>1.4179575078998585E-2</v>
      </c>
      <c r="CL159" s="24">
        <f t="shared" si="90"/>
        <v>0</v>
      </c>
    </row>
    <row r="160" spans="1:90" x14ac:dyDescent="0.2">
      <c r="A160" s="19">
        <v>155</v>
      </c>
      <c r="B160" s="16" cm="1">
        <f t="array" ref="B160">INDEX(asset_mu,1,B$3)+INDEX(asset_rets_norm,$A160,B$3)</f>
        <v>7.3977270242026215E-3</v>
      </c>
      <c r="C160" s="16" cm="1">
        <f t="array" ref="C160">INDEX(asset_mu,1,C$3)+INDEX(asset_rets_norm,$A160,C$3)</f>
        <v>1.1712450167918883E-2</v>
      </c>
      <c r="D160" s="16" cm="1">
        <f t="array" ref="D160">INDEX(asset_mu,1,D$3)+INDEX(asset_rets_norm,$A160,D$3)</f>
        <v>1.4413235670005879E-2</v>
      </c>
      <c r="E160" s="16" cm="1">
        <f t="array" ref="E160">INDEX(asset_mu,1,E$3)+INDEX(asset_rets_norm,$A160,E$3)</f>
        <v>1.1449473101701475E-2</v>
      </c>
      <c r="F160" s="16" cm="1">
        <f t="array" ref="F160">INDEX(asset_mu,1,F$3)+INDEX(asset_rets_norm,$A160,F$3)</f>
        <v>1.4362641777822609E-2</v>
      </c>
      <c r="G160" s="16" cm="1">
        <f t="array" ref="G160">INDEX(asset_mu,1,G$3)+INDEX(asset_rets_norm,$A160,G$3)</f>
        <v>5.156117421657916E-3</v>
      </c>
      <c r="H160" s="16" cm="1">
        <f t="array" ref="H160">INDEX(asset_mu,1,H$3)+INDEX(asset_rets_norm,$A160,H$3)</f>
        <v>7.6194789705093168E-3</v>
      </c>
      <c r="I160" s="16" cm="1">
        <f t="array" ref="I160">INDEX(asset_mu,1,I$3)+INDEX(asset_rets_norm,$A160,I$3)</f>
        <v>8.4349205988737842E-3</v>
      </c>
      <c r="J160" s="16" cm="1">
        <f t="array" ref="J160">INDEX(asset_mu,1,J$3)+INDEX(asset_rets_norm,$A160,J$3)</f>
        <v>6.6040061411396494E-3</v>
      </c>
      <c r="K160" s="16" cm="1">
        <f t="array" ref="K160">INDEX(asset_mu,1,K$3)+INDEX(asset_rets_norm,$A160,K$3)</f>
        <v>8.7052893360250183E-3</v>
      </c>
      <c r="L160" s="16" cm="1">
        <f t="array" ref="L160">INDEX(asset_mu,1,L$3)+INDEX(asset_rets_norm,$A160,L$3)</f>
        <v>9.3080328083304676E-3</v>
      </c>
      <c r="M160" s="16" cm="1">
        <f t="array" ref="M160">INDEX(asset_mu,1,M$3)+INDEX(asset_rets_norm,$A160,M$3)</f>
        <v>7.6459875549801824E-3</v>
      </c>
      <c r="N160" s="16" cm="1">
        <f t="array" ref="N160">INDEX(asset_mu,1,N$3)+INDEX(asset_rets_norm,$A160,N$3)</f>
        <v>6.5764933154380863E-3</v>
      </c>
      <c r="O160" s="16" cm="1">
        <f t="array" ref="O160">INDEX(asset_mu,1,O$3)+INDEX(asset_rets_norm,$A160,O$3)</f>
        <v>8.437742386369284E-4</v>
      </c>
      <c r="P160" s="16" cm="1">
        <f t="array" ref="P160">INDEX(asset_mu,1,P$3)+INDEX(asset_rets_norm,$A160,P$3)</f>
        <v>3.5041973215417677E-3</v>
      </c>
      <c r="Q160" s="16" cm="1">
        <f t="array" ref="Q160">INDEX(asset_mu,1,Q$3)+INDEX(asset_rets_norm,$A160,Q$3)</f>
        <v>8.9351940625403518E-3</v>
      </c>
      <c r="R160" s="16" cm="1">
        <f t="array" ref="R160">INDEX(asset_mu,1,R$3)+INDEX(asset_rets_norm,$A160,R$3)</f>
        <v>1.7306491274126187E-2</v>
      </c>
      <c r="S160" s="16" cm="1">
        <f t="array" ref="S160">INDEX(asset_mu,1,S$3)+INDEX(asset_rets_norm,$A160,S$3)</f>
        <v>1.6199555326399495E-2</v>
      </c>
      <c r="T160" s="16" cm="1">
        <f t="array" ref="T160">INDEX(asset_mu,1,T$3)+INDEX(asset_rets_norm,$A160,T$3)</f>
        <v>2.0722320922516588E-3</v>
      </c>
      <c r="U160" s="16" cm="1">
        <f t="array" ref="U160">INDEX(asset_mu,1,U$3)+INDEX(asset_rets_norm,$A160,U$3)</f>
        <v>-1.7902817466552742E-2</v>
      </c>
      <c r="V160" s="16" cm="1">
        <f t="array" ref="V160">INDEX(asset_mu,1,V$3)+INDEX(asset_rets_norm,$A160,V$3)</f>
        <v>6.4229370395716568E-3</v>
      </c>
      <c r="W160" s="16" cm="1">
        <f t="array" ref="W160">INDEX(asset_mu,1,W$3)+INDEX(asset_rets_norm,$A160,W$3)</f>
        <v>4.9204231941196545E-3</v>
      </c>
      <c r="X160" s="16" cm="1">
        <f t="array" ref="X160">INDEX(asset_mu,1,X$3)+INDEX(asset_rets_norm,$A160,X$3)</f>
        <v>6.3463768438972636E-3</v>
      </c>
      <c r="Y160" s="16" cm="1">
        <f t="array" ref="Y160">INDEX(asset_mu,1,Y$3)+INDEX(asset_rets_norm,$A160,Y$3)</f>
        <v>1.248435552804533E-3</v>
      </c>
      <c r="Z160" s="19">
        <v>155</v>
      </c>
      <c r="AA160" s="16" cm="1">
        <f t="array" ref="AA160">INDEX(fx_mu,1,AA$3)+INDEX(fx_rets_norm,$A160,AA$3)</f>
        <v>0</v>
      </c>
      <c r="AB160" s="16" cm="1">
        <f t="array" ref="AB160">INDEX(fx_mu,1,AB$3)+INDEX(fx_rets_norm,$A160,AB$3)</f>
        <v>2.1245705759884274E-2</v>
      </c>
      <c r="AC160" s="16" cm="1">
        <f t="array" ref="AC160">INDEX(fx_mu,1,AC$3)+INDEX(fx_rets_norm,$A160,AC$3)</f>
        <v>2.1766821705208758E-2</v>
      </c>
      <c r="AD160" s="16" cm="1">
        <f t="array" ref="AD160">INDEX(fx_mu,1,AD$3)+INDEX(fx_rets_norm,$A160,AD$3)</f>
        <v>2.9671811641765453E-2</v>
      </c>
      <c r="AE160" s="19">
        <v>155</v>
      </c>
      <c r="AF160" s="18" cm="1">
        <f t="array" ref="AF160">(1+B160)*(1+INDEX(fx_rets,$AE160,INDEX(fx_ix,1,AF$3)))-1</f>
        <v>7.397727024202716E-3</v>
      </c>
      <c r="AG160" s="18" cm="1">
        <f t="array" ref="AG160">(1+C160)*(1+INDEX(fx_rets,$AE160,INDEX(fx_ix,1,AG$3)))-1</f>
        <v>1.1712450167918886E-2</v>
      </c>
      <c r="AH160" s="18" cm="1">
        <f t="array" ref="AH160">(1+D160)*(1+INDEX(fx_rets,$AE160,INDEX(fx_ix,1,AH$3)))-1</f>
        <v>1.4413235670005964E-2</v>
      </c>
      <c r="AI160" s="18" cm="1">
        <f t="array" ref="AI160">(1+E160)*(1+INDEX(fx_rets,$AE160,INDEX(fx_ix,1,AI$3)))-1</f>
        <v>1.1449473101701413E-2</v>
      </c>
      <c r="AJ160" s="18" cm="1">
        <f t="array" ref="AJ160">(1+F160)*(1+INDEX(fx_rets,$AE160,INDEX(fx_ix,1,AJ$3)))-1</f>
        <v>1.4362641777822649E-2</v>
      </c>
      <c r="AK160" s="18" cm="1">
        <f t="array" ref="AK160">(1+G160)*(1+INDEX(fx_rets,$AE160,INDEX(fx_ix,1,AK$3)))-1</f>
        <v>2.6511368535146129E-2</v>
      </c>
      <c r="AL160" s="18" cm="1">
        <f t="array" ref="AL160">(1+H160)*(1+INDEX(fx_rets,$AE160,INDEX(fx_ix,1,AL$3)))-1</f>
        <v>2.9027065938644681E-2</v>
      </c>
      <c r="AM160" s="18" cm="1">
        <f t="array" ref="AM160">(1+I160)*(1+INDEX(fx_rets,$AE160,INDEX(fx_ix,1,AM$3)))-1</f>
        <v>2.985983219990973E-2</v>
      </c>
      <c r="AN160" s="18" cm="1">
        <f t="array" ref="AN160">(1+J160)*(1+INDEX(fx_rets,$AE160,INDEX(fx_ix,1,AN$3)))-1</f>
        <v>2.8514576070562736E-2</v>
      </c>
      <c r="AO160" s="18" cm="1">
        <f t="array" ref="AO160">(1+K160)*(1+INDEX(fx_rets,$AE160,INDEX(fx_ix,1,AO$3)))-1</f>
        <v>3.0661597522103401E-2</v>
      </c>
      <c r="AP160" s="18" cm="1">
        <f t="array" ref="AP160">(1+L160)*(1+INDEX(fx_rets,$AE160,INDEX(fx_ix,1,AP$3)))-1</f>
        <v>3.1277460804104207E-2</v>
      </c>
      <c r="AQ160" s="18" cm="1">
        <f t="array" ref="AQ160">(1+M160)*(1+INDEX(fx_rets,$AE160,INDEX(fx_ix,1,AQ$3)))-1</f>
        <v>2.9579238108058403E-2</v>
      </c>
      <c r="AR160" s="18" cm="1">
        <f t="array" ref="AR160">(1+N160)*(1+INDEX(fx_rets,$AE160,INDEX(fx_ix,1,AR$3)))-1</f>
        <v>2.8486464378089549E-2</v>
      </c>
      <c r="AS160" s="18" cm="1">
        <f t="array" ref="AS160">(1+O160)*(1+INDEX(fx_rets,$AE160,INDEX(fx_ix,1,AS$3)))-1</f>
        <v>3.0540622190679212E-2</v>
      </c>
      <c r="AT160" s="18" cm="1">
        <f t="array" ref="AT160">(1+P160)*(1+INDEX(fx_rets,$AE160,INDEX(fx_ix,1,AT$3)))-1</f>
        <v>3.3279984846187549E-2</v>
      </c>
      <c r="AU160" s="18" cm="1">
        <f t="array" ref="AU160">(1+Q160)*(1+INDEX(fx_rets,$AE160,INDEX(fx_ix,1,AU$3)))-1</f>
        <v>3.8872129099511987E-2</v>
      </c>
      <c r="AV160" s="18" cm="1">
        <f t="array" ref="AV160">(1+R160)*(1+INDEX(fx_rets,$AE160,INDEX(fx_ix,1,AV$3)))-1</f>
        <v>1.730649127412609E-2</v>
      </c>
      <c r="AW160" s="18" cm="1">
        <f t="array" ref="AW160">(1+S160)*(1+INDEX(fx_rets,$AE160,INDEX(fx_ix,1,AW$3)))-1</f>
        <v>3.7789432072189211E-2</v>
      </c>
      <c r="AX160" s="18" cm="1">
        <f t="array" ref="AX160">(1+T160)*(1+INDEX(fx_rets,$AE160,INDEX(fx_ix,1,AX$3)))-1</f>
        <v>2.3884159703944308E-2</v>
      </c>
      <c r="AY160" s="18" cm="1">
        <f t="array" ref="AY160">(1+U160)*(1+INDEX(fx_rets,$AE160,INDEX(fx_ix,1,AY$3)))-1</f>
        <v>1.1237785147488077E-2</v>
      </c>
      <c r="AZ160" s="18" cm="1">
        <f t="array" ref="AZ160">(1+V160)*(1+INDEX(fx_rets,$AE160,INDEX(fx_ix,1,AZ$3)))-1</f>
        <v>6.4229370395716412E-3</v>
      </c>
      <c r="BA160" s="18" cm="1">
        <f t="array" ref="BA160">(1+W160)*(1+INDEX(fx_rets,$AE160,INDEX(fx_ix,1,BA$3)))-1</f>
        <v>2.6270666817400201E-2</v>
      </c>
      <c r="BB160" s="18" cm="1">
        <f t="array" ref="BB160">(1+X160)*(1+INDEX(fx_rets,$AE160,INDEX(fx_ix,1,BB$3)))-1</f>
        <v>2.8251339002341114E-2</v>
      </c>
      <c r="BC160" s="18" cm="1">
        <f t="array" ref="BC160">(1+Y160)*(1+INDEX(fx_rets,$AE160,INDEX(fx_ix,1,BC$3)))-1</f>
        <v>3.0957290539139759E-2</v>
      </c>
      <c r="BD160" s="19">
        <v>155</v>
      </c>
      <c r="BE160" s="16">
        <f t="shared" si="63"/>
        <v>0</v>
      </c>
      <c r="BF160" s="19">
        <v>155</v>
      </c>
      <c r="BG160" s="18">
        <f t="shared" si="64"/>
        <v>7.397727024202716E-3</v>
      </c>
      <c r="BH160" s="18">
        <f t="shared" si="65"/>
        <v>1.1712450167918886E-2</v>
      </c>
      <c r="BI160" s="18">
        <f t="shared" si="66"/>
        <v>1.4413235670005964E-2</v>
      </c>
      <c r="BJ160" s="18">
        <f t="shared" si="67"/>
        <v>1.1449473101701413E-2</v>
      </c>
      <c r="BK160" s="18">
        <f t="shared" si="68"/>
        <v>1.4362641777822649E-2</v>
      </c>
      <c r="BL160" s="18">
        <f t="shared" si="69"/>
        <v>2.6511368535146129E-2</v>
      </c>
      <c r="BM160" s="18">
        <f t="shared" si="70"/>
        <v>2.9027065938644681E-2</v>
      </c>
      <c r="BN160" s="18">
        <f t="shared" si="71"/>
        <v>2.985983219990973E-2</v>
      </c>
      <c r="BO160" s="18">
        <f t="shared" si="72"/>
        <v>2.8514576070562736E-2</v>
      </c>
      <c r="BP160" s="18">
        <f t="shared" si="73"/>
        <v>3.0661597522103401E-2</v>
      </c>
      <c r="BQ160" s="18">
        <f t="shared" si="74"/>
        <v>3.1277460804104207E-2</v>
      </c>
      <c r="BR160" s="18">
        <f t="shared" si="75"/>
        <v>2.9579238108058403E-2</v>
      </c>
      <c r="BS160" s="18">
        <f t="shared" si="76"/>
        <v>2.8486464378089549E-2</v>
      </c>
      <c r="BT160" s="18">
        <f t="shared" si="77"/>
        <v>3.0540622190679212E-2</v>
      </c>
      <c r="BU160" s="18">
        <f t="shared" si="78"/>
        <v>3.3279984846187549E-2</v>
      </c>
      <c r="BV160" s="18">
        <f t="shared" si="79"/>
        <v>3.8872129099511987E-2</v>
      </c>
      <c r="BW160" s="18">
        <f t="shared" si="80"/>
        <v>1.730649127412609E-2</v>
      </c>
      <c r="BX160" s="18">
        <f t="shared" si="81"/>
        <v>3.7789432072189211E-2</v>
      </c>
      <c r="BY160" s="18">
        <f t="shared" si="82"/>
        <v>2.3884159703944308E-2</v>
      </c>
      <c r="BZ160" s="18">
        <f t="shared" si="83"/>
        <v>1.1237785147488077E-2</v>
      </c>
      <c r="CA160" s="18">
        <f t="shared" si="84"/>
        <v>6.4229370395716412E-3</v>
      </c>
      <c r="CB160" s="18">
        <f t="shared" si="85"/>
        <v>2.6270666817400201E-2</v>
      </c>
      <c r="CC160" s="18">
        <f t="shared" si="86"/>
        <v>2.8251339002341114E-2</v>
      </c>
      <c r="CD160" s="18">
        <f t="shared" si="87"/>
        <v>3.0957290539139759E-2</v>
      </c>
      <c r="CE160" s="19">
        <v>155</v>
      </c>
      <c r="CF160" s="18">
        <f t="shared" si="90"/>
        <v>1.1712450167918886E-2</v>
      </c>
      <c r="CG160" s="18">
        <f t="shared" si="90"/>
        <v>1.1712450167918886E-2</v>
      </c>
      <c r="CH160" s="18">
        <f t="shared" si="90"/>
        <v>1.1712450167918886E-2</v>
      </c>
      <c r="CI160" s="18">
        <f t="shared" si="90"/>
        <v>0</v>
      </c>
      <c r="CJ160" s="18">
        <f t="shared" si="90"/>
        <v>0</v>
      </c>
      <c r="CK160" s="24">
        <f t="shared" si="90"/>
        <v>1.1712450167918886E-2</v>
      </c>
      <c r="CL160" s="24">
        <f t="shared" si="90"/>
        <v>0</v>
      </c>
    </row>
    <row r="161" spans="1:90" x14ac:dyDescent="0.2">
      <c r="A161" s="19">
        <v>156</v>
      </c>
      <c r="B161" s="16" cm="1">
        <f t="array" ref="B161">INDEX(asset_mu,1,B$3)+INDEX(asset_rets_norm,$A161,B$3)</f>
        <v>7.2604815064093607E-3</v>
      </c>
      <c r="C161" s="16" cm="1">
        <f t="array" ref="C161">INDEX(asset_mu,1,C$3)+INDEX(asset_rets_norm,$A161,C$3)</f>
        <v>1.0782281658194389E-2</v>
      </c>
      <c r="D161" s="16" cm="1">
        <f t="array" ref="D161">INDEX(asset_mu,1,D$3)+INDEX(asset_rets_norm,$A161,D$3)</f>
        <v>1.2862336533984524E-2</v>
      </c>
      <c r="E161" s="16" cm="1">
        <f t="array" ref="E161">INDEX(asset_mu,1,E$3)+INDEX(asset_rets_norm,$A161,E$3)</f>
        <v>1.1170180458005836E-2</v>
      </c>
      <c r="F161" s="16" cm="1">
        <f t="array" ref="F161">INDEX(asset_mu,1,F$3)+INDEX(asset_rets_norm,$A161,F$3)</f>
        <v>1.3597200910738532E-2</v>
      </c>
      <c r="G161" s="16" cm="1">
        <f t="array" ref="G161">INDEX(asset_mu,1,G$3)+INDEX(asset_rets_norm,$A161,G$3)</f>
        <v>5.4797787132123939E-3</v>
      </c>
      <c r="H161" s="16" cm="1">
        <f t="array" ref="H161">INDEX(asset_mu,1,H$3)+INDEX(asset_rets_norm,$A161,H$3)</f>
        <v>1.0277907737404689E-2</v>
      </c>
      <c r="I161" s="16" cm="1">
        <f t="array" ref="I161">INDEX(asset_mu,1,I$3)+INDEX(asset_rets_norm,$A161,I$3)</f>
        <v>1.4703033297609846E-2</v>
      </c>
      <c r="J161" s="16" cm="1">
        <f t="array" ref="J161">INDEX(asset_mu,1,J$3)+INDEX(asset_rets_norm,$A161,J$3)</f>
        <v>5.4698936178458873E-3</v>
      </c>
      <c r="K161" s="16" cm="1">
        <f t="array" ref="K161">INDEX(asset_mu,1,K$3)+INDEX(asset_rets_norm,$A161,K$3)</f>
        <v>9.3405338094282586E-3</v>
      </c>
      <c r="L161" s="16" cm="1">
        <f t="array" ref="L161">INDEX(asset_mu,1,L$3)+INDEX(asset_rets_norm,$A161,L$3)</f>
        <v>1.1587063074855674E-2</v>
      </c>
      <c r="M161" s="16" cm="1">
        <f t="array" ref="M161">INDEX(asset_mu,1,M$3)+INDEX(asset_rets_norm,$A161,M$3)</f>
        <v>9.1939570318218429E-3</v>
      </c>
      <c r="N161" s="16" cm="1">
        <f t="array" ref="N161">INDEX(asset_mu,1,N$3)+INDEX(asset_rets_norm,$A161,N$3)</f>
        <v>1.1948899555082609E-2</v>
      </c>
      <c r="O161" s="16" cm="1">
        <f t="array" ref="O161">INDEX(asset_mu,1,O$3)+INDEX(asset_rets_norm,$A161,O$3)</f>
        <v>1.8199283701104893E-3</v>
      </c>
      <c r="P161" s="16" cm="1">
        <f t="array" ref="P161">INDEX(asset_mu,1,P$3)+INDEX(asset_rets_norm,$A161,P$3)</f>
        <v>2.3511730073289428E-3</v>
      </c>
      <c r="Q161" s="16" cm="1">
        <f t="array" ref="Q161">INDEX(asset_mu,1,Q$3)+INDEX(asset_rets_norm,$A161,Q$3)</f>
        <v>3.1657304388230225E-3</v>
      </c>
      <c r="R161" s="16" cm="1">
        <f t="array" ref="R161">INDEX(asset_mu,1,R$3)+INDEX(asset_rets_norm,$A161,R$3)</f>
        <v>1.4485848191212779E-2</v>
      </c>
      <c r="S161" s="16" cm="1">
        <f t="array" ref="S161">INDEX(asset_mu,1,S$3)+INDEX(asset_rets_norm,$A161,S$3)</f>
        <v>7.3140669625336718E-3</v>
      </c>
      <c r="T161" s="16" cm="1">
        <f t="array" ref="T161">INDEX(asset_mu,1,T$3)+INDEX(asset_rets_norm,$A161,T$3)</f>
        <v>-1.5636433746482437E-2</v>
      </c>
      <c r="U161" s="16" cm="1">
        <f t="array" ref="U161">INDEX(asset_mu,1,U$3)+INDEX(asset_rets_norm,$A161,U$3)</f>
        <v>-2.5132291089553824E-2</v>
      </c>
      <c r="V161" s="16" cm="1">
        <f t="array" ref="V161">INDEX(asset_mu,1,V$3)+INDEX(asset_rets_norm,$A161,V$3)</f>
        <v>6.30027037290499E-3</v>
      </c>
      <c r="W161" s="16" cm="1">
        <f t="array" ref="W161">INDEX(asset_mu,1,W$3)+INDEX(asset_rets_norm,$A161,W$3)</f>
        <v>4.8218398607863203E-3</v>
      </c>
      <c r="X161" s="16" cm="1">
        <f t="array" ref="X161">INDEX(asset_mu,1,X$3)+INDEX(asset_rets_norm,$A161,X$3)</f>
        <v>6.239460177230597E-3</v>
      </c>
      <c r="Y161" s="16" cm="1">
        <f t="array" ref="Y161">INDEX(asset_mu,1,Y$3)+INDEX(asset_rets_norm,$A161,Y$3)</f>
        <v>1.2262688861378664E-3</v>
      </c>
      <c r="Z161" s="19">
        <v>156</v>
      </c>
      <c r="AA161" s="16" cm="1">
        <f t="array" ref="AA161">INDEX(fx_mu,1,AA$3)+INDEX(fx_rets_norm,$A161,AA$3)</f>
        <v>0</v>
      </c>
      <c r="AB161" s="16" cm="1">
        <f t="array" ref="AB161">INDEX(fx_mu,1,AB$3)+INDEX(fx_rets_norm,$A161,AB$3)</f>
        <v>8.4897225821989365E-3</v>
      </c>
      <c r="AC161" s="16" cm="1">
        <f t="array" ref="AC161">INDEX(fx_mu,1,AC$3)+INDEX(fx_rets_norm,$A161,AC$3)</f>
        <v>1.949049643952043E-2</v>
      </c>
      <c r="AD161" s="16" cm="1">
        <f t="array" ref="AD161">INDEX(fx_mu,1,AD$3)+INDEX(fx_rets_norm,$A161,AD$3)</f>
        <v>2.1290599303926835E-2</v>
      </c>
      <c r="AE161" s="19">
        <v>156</v>
      </c>
      <c r="AF161" s="18" cm="1">
        <f t="array" ref="AF161">(1+B161)*(1+INDEX(fx_rets,$AE161,INDEX(fx_ix,1,AF$3)))-1</f>
        <v>7.2604815064094552E-3</v>
      </c>
      <c r="AG161" s="18" cm="1">
        <f t="array" ref="AG161">(1+C161)*(1+INDEX(fx_rets,$AE161,INDEX(fx_ix,1,AG$3)))-1</f>
        <v>1.0782281658194393E-2</v>
      </c>
      <c r="AH161" s="18" cm="1">
        <f t="array" ref="AH161">(1+D161)*(1+INDEX(fx_rets,$AE161,INDEX(fx_ix,1,AH$3)))-1</f>
        <v>1.2862336533984609E-2</v>
      </c>
      <c r="AI161" s="18" cm="1">
        <f t="array" ref="AI161">(1+E161)*(1+INDEX(fx_rets,$AE161,INDEX(fx_ix,1,AI$3)))-1</f>
        <v>1.1170180458005774E-2</v>
      </c>
      <c r="AJ161" s="18" cm="1">
        <f t="array" ref="AJ161">(1+F161)*(1+INDEX(fx_rets,$AE161,INDEX(fx_ix,1,AJ$3)))-1</f>
        <v>1.3597200910738572E-2</v>
      </c>
      <c r="AK161" s="18" cm="1">
        <f t="array" ref="AK161">(1+G161)*(1+INDEX(fx_rets,$AE161,INDEX(fx_ix,1,AK$3)))-1</f>
        <v>1.4016023096498298E-2</v>
      </c>
      <c r="AL161" s="18" cm="1">
        <f t="array" ref="AL161">(1+H161)*(1+INDEX(fx_rets,$AE161,INDEX(fx_ix,1,AL$3)))-1</f>
        <v>1.8854886905019574E-2</v>
      </c>
      <c r="AM161" s="18" cm="1">
        <f t="array" ref="AM161">(1+I161)*(1+INDEX(fx_rets,$AE161,INDEX(fx_ix,1,AM$3)))-1</f>
        <v>2.3317580553622319E-2</v>
      </c>
      <c r="AN161" s="18" cm="1">
        <f t="array" ref="AN161">(1+J161)*(1+INDEX(fx_rets,$AE161,INDEX(fx_ix,1,AN$3)))-1</f>
        <v>2.5067000999449363E-2</v>
      </c>
      <c r="AO161" s="18" cm="1">
        <f t="array" ref="AO161">(1+K161)*(1+INDEX(fx_rets,$AE161,INDEX(fx_ix,1,AO$3)))-1</f>
        <v>2.9013081889904591E-2</v>
      </c>
      <c r="AP161" s="18" cm="1">
        <f t="array" ref="AP161">(1+L161)*(1+INDEX(fx_rets,$AE161,INDEX(fx_ix,1,AP$3)))-1</f>
        <v>3.1303397125980847E-2</v>
      </c>
      <c r="AQ161" s="18" cm="1">
        <f t="array" ref="AQ161">(1+M161)*(1+INDEX(fx_rets,$AE161,INDEX(fx_ix,1,AQ$3)))-1</f>
        <v>2.8863648258135921E-2</v>
      </c>
      <c r="AR161" s="18" cm="1">
        <f t="array" ref="AR161">(1+N161)*(1+INDEX(fx_rets,$AE161,INDEX(fx_ix,1,AR$3)))-1</f>
        <v>3.1672285978837644E-2</v>
      </c>
      <c r="AS161" s="18" cm="1">
        <f t="array" ref="AS161">(1+O161)*(1+INDEX(fx_rets,$AE161,INDEX(fx_ix,1,AS$3)))-1</f>
        <v>2.314927503972708E-2</v>
      </c>
      <c r="AT161" s="18" cm="1">
        <f t="array" ref="AT161">(1+P161)*(1+INDEX(fx_rets,$AE161,INDEX(fx_ix,1,AT$3)))-1</f>
        <v>2.3691830193648844E-2</v>
      </c>
      <c r="AU161" s="18" cm="1">
        <f t="array" ref="AU161">(1+Q161)*(1+INDEX(fx_rets,$AE161,INDEX(fx_ix,1,AU$3)))-1</f>
        <v>2.4523730041027036E-2</v>
      </c>
      <c r="AV161" s="18" cm="1">
        <f t="array" ref="AV161">(1+R161)*(1+INDEX(fx_rets,$AE161,INDEX(fx_ix,1,AV$3)))-1</f>
        <v>1.448584819121268E-2</v>
      </c>
      <c r="AW161" s="18" cm="1">
        <f t="array" ref="AW161">(1+S161)*(1+INDEX(fx_rets,$AE161,INDEX(fx_ix,1,AW$3)))-1</f>
        <v>1.5865883944192305E-2</v>
      </c>
      <c r="AX161" s="18" cm="1">
        <f t="array" ref="AX161">(1+T161)*(1+INDEX(fx_rets,$AE161,INDEX(fx_ix,1,AX$3)))-1</f>
        <v>3.5493008367752932E-3</v>
      </c>
      <c r="AY161" s="18" cm="1">
        <f t="array" ref="AY161">(1+U161)*(1+INDEX(fx_rets,$AE161,INDEX(fx_ix,1,AY$3)))-1</f>
        <v>-4.3767733248044616E-3</v>
      </c>
      <c r="AZ161" s="18" cm="1">
        <f t="array" ref="AZ161">(1+V161)*(1+INDEX(fx_rets,$AE161,INDEX(fx_ix,1,AZ$3)))-1</f>
        <v>6.3002703729049259E-3</v>
      </c>
      <c r="BA161" s="18" cm="1">
        <f t="array" ref="BA161">(1+W161)*(1+INDEX(fx_rets,$AE161,INDEX(fx_ix,1,BA$3)))-1</f>
        <v>1.3352498525738943E-2</v>
      </c>
      <c r="BB161" s="18" cm="1">
        <f t="array" ref="BB161">(1+X161)*(1+INDEX(fx_rets,$AE161,INDEX(fx_ix,1,BB$3)))-1</f>
        <v>2.585156679311984E-2</v>
      </c>
      <c r="BC161" s="18" cm="1">
        <f t="array" ref="BC161">(1+Y161)*(1+INDEX(fx_rets,$AE161,INDEX(fx_ix,1,BC$3)))-1</f>
        <v>2.2542976189558361E-2</v>
      </c>
      <c r="BD161" s="19">
        <v>156</v>
      </c>
      <c r="BE161" s="16">
        <f t="shared" si="63"/>
        <v>0</v>
      </c>
      <c r="BF161" s="19">
        <v>156</v>
      </c>
      <c r="BG161" s="18">
        <f t="shared" si="64"/>
        <v>7.2604815064094552E-3</v>
      </c>
      <c r="BH161" s="18">
        <f t="shared" si="65"/>
        <v>1.0782281658194393E-2</v>
      </c>
      <c r="BI161" s="18">
        <f t="shared" si="66"/>
        <v>1.2862336533984609E-2</v>
      </c>
      <c r="BJ161" s="18">
        <f t="shared" si="67"/>
        <v>1.1170180458005774E-2</v>
      </c>
      <c r="BK161" s="18">
        <f t="shared" si="68"/>
        <v>1.3597200910738572E-2</v>
      </c>
      <c r="BL161" s="18">
        <f t="shared" si="69"/>
        <v>1.4016023096498298E-2</v>
      </c>
      <c r="BM161" s="18">
        <f t="shared" si="70"/>
        <v>1.8854886905019574E-2</v>
      </c>
      <c r="BN161" s="18">
        <f t="shared" si="71"/>
        <v>2.3317580553622319E-2</v>
      </c>
      <c r="BO161" s="18">
        <f t="shared" si="72"/>
        <v>2.5067000999449363E-2</v>
      </c>
      <c r="BP161" s="18">
        <f t="shared" si="73"/>
        <v>2.9013081889904591E-2</v>
      </c>
      <c r="BQ161" s="18">
        <f t="shared" si="74"/>
        <v>3.1303397125980847E-2</v>
      </c>
      <c r="BR161" s="18">
        <f t="shared" si="75"/>
        <v>2.8863648258135921E-2</v>
      </c>
      <c r="BS161" s="18">
        <f t="shared" si="76"/>
        <v>3.1672285978837644E-2</v>
      </c>
      <c r="BT161" s="18">
        <f t="shared" si="77"/>
        <v>2.314927503972708E-2</v>
      </c>
      <c r="BU161" s="18">
        <f t="shared" si="78"/>
        <v>2.3691830193648844E-2</v>
      </c>
      <c r="BV161" s="18">
        <f t="shared" si="79"/>
        <v>2.4523730041027036E-2</v>
      </c>
      <c r="BW161" s="18">
        <f t="shared" si="80"/>
        <v>1.448584819121268E-2</v>
      </c>
      <c r="BX161" s="18">
        <f t="shared" si="81"/>
        <v>1.5865883944192305E-2</v>
      </c>
      <c r="BY161" s="18">
        <f t="shared" si="82"/>
        <v>3.5493008367752932E-3</v>
      </c>
      <c r="BZ161" s="18">
        <f t="shared" si="83"/>
        <v>-4.3767733248044616E-3</v>
      </c>
      <c r="CA161" s="18">
        <f t="shared" si="84"/>
        <v>6.3002703729049259E-3</v>
      </c>
      <c r="CB161" s="18">
        <f t="shared" si="85"/>
        <v>1.3352498525738943E-2</v>
      </c>
      <c r="CC161" s="18">
        <f t="shared" si="86"/>
        <v>2.585156679311984E-2</v>
      </c>
      <c r="CD161" s="18">
        <f t="shared" si="87"/>
        <v>2.2542976189558361E-2</v>
      </c>
      <c r="CE161" s="19">
        <v>156</v>
      </c>
      <c r="CF161" s="18">
        <f t="shared" si="90"/>
        <v>1.0782281658194393E-2</v>
      </c>
      <c r="CG161" s="18">
        <f t="shared" si="90"/>
        <v>1.0782281658194393E-2</v>
      </c>
      <c r="CH161" s="18">
        <f t="shared" si="90"/>
        <v>1.0782281658194393E-2</v>
      </c>
      <c r="CI161" s="18">
        <f t="shared" si="90"/>
        <v>0</v>
      </c>
      <c r="CJ161" s="18">
        <f t="shared" si="90"/>
        <v>0</v>
      </c>
      <c r="CK161" s="24">
        <f t="shared" si="90"/>
        <v>1.0782281658194393E-2</v>
      </c>
      <c r="CL161" s="24">
        <f t="shared" si="90"/>
        <v>0</v>
      </c>
    </row>
    <row r="162" spans="1:90" x14ac:dyDescent="0.2">
      <c r="A162" s="19">
        <v>157</v>
      </c>
      <c r="B162" s="16" cm="1">
        <f t="array" ref="B162">INDEX(asset_mu,1,B$3)+INDEX(asset_rets_norm,$A162,B$3)</f>
        <v>4.7773053683960618E-3</v>
      </c>
      <c r="C162" s="16" cm="1">
        <f t="array" ref="C162">INDEX(asset_mu,1,C$3)+INDEX(asset_rets_norm,$A162,C$3)</f>
        <v>-3.1184385652138812E-3</v>
      </c>
      <c r="D162" s="16" cm="1">
        <f t="array" ref="D162">INDEX(asset_mu,1,D$3)+INDEX(asset_rets_norm,$A162,D$3)</f>
        <v>-1.4867539465794527E-2</v>
      </c>
      <c r="E162" s="16" cm="1">
        <f t="array" ref="E162">INDEX(asset_mu,1,E$3)+INDEX(asset_rets_norm,$A162,E$3)</f>
        <v>-2.366248243364337E-3</v>
      </c>
      <c r="F162" s="16" cm="1">
        <f t="array" ref="F162">INDEX(asset_mu,1,F$3)+INDEX(asset_rets_norm,$A162,F$3)</f>
        <v>-1.1834132054167872E-2</v>
      </c>
      <c r="G162" s="16" cm="1">
        <f t="array" ref="G162">INDEX(asset_mu,1,G$3)+INDEX(asset_rets_norm,$A162,G$3)</f>
        <v>4.4975150656461323E-3</v>
      </c>
      <c r="H162" s="16" cm="1">
        <f t="array" ref="H162">INDEX(asset_mu,1,H$3)+INDEX(asset_rets_norm,$A162,H$3)</f>
        <v>7.6774234344691812E-4</v>
      </c>
      <c r="I162" s="16" cm="1">
        <f t="array" ref="I162">INDEX(asset_mu,1,I$3)+INDEX(asset_rets_norm,$A162,I$3)</f>
        <v>-5.1939625597877247E-3</v>
      </c>
      <c r="J162" s="16" cm="1">
        <f t="array" ref="J162">INDEX(asset_mu,1,J$3)+INDEX(asset_rets_norm,$A162,J$3)</f>
        <v>4.9037694295872552E-3</v>
      </c>
      <c r="K162" s="16" cm="1">
        <f t="array" ref="K162">INDEX(asset_mu,1,K$3)+INDEX(asset_rets_norm,$A162,K$3)</f>
        <v>1.9079877657395515E-5</v>
      </c>
      <c r="L162" s="16" cm="1">
        <f t="array" ref="L162">INDEX(asset_mu,1,L$3)+INDEX(asset_rets_norm,$A162,L$3)</f>
        <v>-6.513616549380442E-3</v>
      </c>
      <c r="M162" s="16" cm="1">
        <f t="array" ref="M162">INDEX(asset_mu,1,M$3)+INDEX(asset_rets_norm,$A162,M$3)</f>
        <v>1.4512648303946383E-3</v>
      </c>
      <c r="N162" s="16" cm="1">
        <f t="array" ref="N162">INDEX(asset_mu,1,N$3)+INDEX(asset_rets_norm,$A162,N$3)</f>
        <v>-3.5600953513001913E-3</v>
      </c>
      <c r="O162" s="16" cm="1">
        <f t="array" ref="O162">INDEX(asset_mu,1,O$3)+INDEX(asset_rets_norm,$A162,O$3)</f>
        <v>8.9266869318629254E-4</v>
      </c>
      <c r="P162" s="16" cm="1">
        <f t="array" ref="P162">INDEX(asset_mu,1,P$3)+INDEX(asset_rets_norm,$A162,P$3)</f>
        <v>1.367146251933503E-3</v>
      </c>
      <c r="Q162" s="16" cm="1">
        <f t="array" ref="Q162">INDEX(asset_mu,1,Q$3)+INDEX(asset_rets_norm,$A162,Q$3)</f>
        <v>1.1538530892061915E-3</v>
      </c>
      <c r="R162" s="16" cm="1">
        <f t="array" ref="R162">INDEX(asset_mu,1,R$3)+INDEX(asset_rets_norm,$A162,R$3)</f>
        <v>-1.5841500654748555E-2</v>
      </c>
      <c r="S162" s="16" cm="1">
        <f t="array" ref="S162">INDEX(asset_mu,1,S$3)+INDEX(asset_rets_norm,$A162,S$3)</f>
        <v>-3.5812811125334298E-2</v>
      </c>
      <c r="T162" s="16" cm="1">
        <f t="array" ref="T162">INDEX(asset_mu,1,T$3)+INDEX(asset_rets_norm,$A162,T$3)</f>
        <v>-1.4361587949187238E-2</v>
      </c>
      <c r="U162" s="16" cm="1">
        <f t="array" ref="U162">INDEX(asset_mu,1,U$3)+INDEX(asset_rets_norm,$A162,U$3)</f>
        <v>2.4345597563170243E-2</v>
      </c>
      <c r="V162" s="16" cm="1">
        <f t="array" ref="V162">INDEX(asset_mu,1,V$3)+INDEX(asset_rets_norm,$A162,V$3)</f>
        <v>6.0088953729049901E-3</v>
      </c>
      <c r="W162" s="16" cm="1">
        <f t="array" ref="W162">INDEX(asset_mu,1,W$3)+INDEX(asset_rets_norm,$A162,W$3)</f>
        <v>4.6532565274529872E-3</v>
      </c>
      <c r="X162" s="16" cm="1">
        <f t="array" ref="X162">INDEX(asset_mu,1,X$3)+INDEX(asset_rets_norm,$A162,X$3)</f>
        <v>6.2448768438972645E-3</v>
      </c>
      <c r="Y162" s="16" cm="1">
        <f t="array" ref="Y162">INDEX(asset_mu,1,Y$3)+INDEX(asset_rets_norm,$A162,Y$3)</f>
        <v>1.2045188861378663E-3</v>
      </c>
      <c r="Z162" s="19">
        <v>157</v>
      </c>
      <c r="AA162" s="16" cm="1">
        <f t="array" ref="AA162">INDEX(fx_mu,1,AA$3)+INDEX(fx_rets_norm,$A162,AA$3)</f>
        <v>0</v>
      </c>
      <c r="AB162" s="16" cm="1">
        <f t="array" ref="AB162">INDEX(fx_mu,1,AB$3)+INDEX(fx_rets_norm,$A162,AB$3)</f>
        <v>-2.1833895841778191E-2</v>
      </c>
      <c r="AC162" s="16" cm="1">
        <f t="array" ref="AC162">INDEX(fx_mu,1,AC$3)+INDEX(fx_rets_norm,$A162,AC$3)</f>
        <v>-3.4842050443504261E-2</v>
      </c>
      <c r="AD162" s="16" cm="1">
        <f t="array" ref="AD162">INDEX(fx_mu,1,AD$3)+INDEX(fx_rets_norm,$A162,AD$3)</f>
        <v>-5.1645981327580484E-2</v>
      </c>
      <c r="AE162" s="19">
        <v>157</v>
      </c>
      <c r="AF162" s="18" cm="1">
        <f t="array" ref="AF162">(1+B162)*(1+INDEX(fx_rets,$AE162,INDEX(fx_ix,1,AF$3)))-1</f>
        <v>4.7773053683961564E-3</v>
      </c>
      <c r="AG162" s="18" cm="1">
        <f t="array" ref="AG162">(1+C162)*(1+INDEX(fx_rets,$AE162,INDEX(fx_ix,1,AG$3)))-1</f>
        <v>-3.1184385652138769E-3</v>
      </c>
      <c r="AH162" s="18" cm="1">
        <f t="array" ref="AH162">(1+D162)*(1+INDEX(fx_rets,$AE162,INDEX(fx_ix,1,AH$3)))-1</f>
        <v>-1.4867539465794555E-2</v>
      </c>
      <c r="AI162" s="18" cm="1">
        <f t="array" ref="AI162">(1+E162)*(1+INDEX(fx_rets,$AE162,INDEX(fx_ix,1,AI$3)))-1</f>
        <v>-2.3662482433642884E-3</v>
      </c>
      <c r="AJ162" s="18" cm="1">
        <f t="array" ref="AJ162">(1+F162)*(1+INDEX(fx_rets,$AE162,INDEX(fx_ix,1,AJ$3)))-1</f>
        <v>-1.1834132054167834E-2</v>
      </c>
      <c r="AK162" s="18" cm="1">
        <f t="array" ref="AK162">(1+G162)*(1+INDEX(fx_rets,$AE162,INDEX(fx_ix,1,AK$3)))-1</f>
        <v>-1.7434579051622268E-2</v>
      </c>
      <c r="AL162" s="18" cm="1">
        <f t="array" ref="AL162">(1+H162)*(1+INDEX(fx_rets,$AE162,INDEX(fx_ix,1,AL$3)))-1</f>
        <v>-2.108291630469139E-2</v>
      </c>
      <c r="AM162" s="18" cm="1">
        <f t="array" ref="AM162">(1+I162)*(1+INDEX(fx_rets,$AE162,INDEX(fx_ix,1,AM$3)))-1</f>
        <v>-2.6914453964029472E-2</v>
      </c>
      <c r="AN162" s="18" cm="1">
        <f t="array" ref="AN162">(1+J162)*(1+INDEX(fx_rets,$AE162,INDEX(fx_ix,1,AN$3)))-1</f>
        <v>-3.0109138395746027E-2</v>
      </c>
      <c r="AO162" s="18" cm="1">
        <f t="array" ref="AO162">(1+K162)*(1+INDEX(fx_rets,$AE162,INDEX(fx_ix,1,AO$3)))-1</f>
        <v>-3.4823635347906778E-2</v>
      </c>
      <c r="AP162" s="18" cm="1">
        <f t="array" ref="AP162">(1+L162)*(1+INDEX(fx_rets,$AE162,INDEX(fx_ix,1,AP$3)))-1</f>
        <v>-4.1128719236501521E-2</v>
      </c>
      <c r="AQ162" s="18" cm="1">
        <f t="array" ref="AQ162">(1+M162)*(1+INDEX(fx_rets,$AE162,INDEX(fx_ix,1,AQ$3)))-1</f>
        <v>-3.3441350655537216E-2</v>
      </c>
      <c r="AR162" s="18" cm="1">
        <f t="array" ref="AR162">(1+N162)*(1+INDEX(fx_rets,$AE162,INDEX(fx_ix,1,AR$3)))-1</f>
        <v>-3.8278104772990762E-2</v>
      </c>
      <c r="AS162" s="18" cm="1">
        <f t="array" ref="AS162">(1+O162)*(1+INDEX(fx_rets,$AE162,INDEX(fx_ix,1,AS$3)))-1</f>
        <v>-5.079941538505417E-2</v>
      </c>
      <c r="AT162" s="18" cm="1">
        <f t="array" ref="AT162">(1+P162)*(1+INDEX(fx_rets,$AE162,INDEX(fx_ix,1,AT$3)))-1</f>
        <v>-5.0349442685446277E-2</v>
      </c>
      <c r="AU162" s="18" cm="1">
        <f t="array" ref="AU162">(1+Q162)*(1+INDEX(fx_rets,$AE162,INDEX(fx_ix,1,AU$3)))-1</f>
        <v>-5.0551720113474308E-2</v>
      </c>
      <c r="AV162" s="18" cm="1">
        <f t="array" ref="AV162">(1+R162)*(1+INDEX(fx_rets,$AE162,INDEX(fx_ix,1,AV$3)))-1</f>
        <v>-1.5841500654748542E-2</v>
      </c>
      <c r="AW162" s="18" cm="1">
        <f t="array" ref="AW162">(1+S162)*(1+INDEX(fx_rets,$AE162,INDEX(fx_ix,1,AW$3)))-1</f>
        <v>-5.6864773779200628E-2</v>
      </c>
      <c r="AX162" s="18" cm="1">
        <f t="array" ref="AX162">(1+T162)*(1+INDEX(fx_rets,$AE162,INDEX(fx_ix,1,AX$3)))-1</f>
        <v>-4.8703251220917121E-2</v>
      </c>
      <c r="AY162" s="18" cm="1">
        <f t="array" ref="AY162">(1+U162)*(1+INDEX(fx_rets,$AE162,INDEX(fx_ix,1,AY$3)))-1</f>
        <v>-2.8557736041566417E-2</v>
      </c>
      <c r="AZ162" s="18" cm="1">
        <f t="array" ref="AZ162">(1+V162)*(1+INDEX(fx_rets,$AE162,INDEX(fx_ix,1,AZ$3)))-1</f>
        <v>6.0088953729049432E-3</v>
      </c>
      <c r="BA162" s="18" cm="1">
        <f t="array" ref="BA162">(1+W162)*(1+INDEX(fx_rets,$AE162,INDEX(fx_ix,1,BA$3)))-1</f>
        <v>-1.7282238032670594E-2</v>
      </c>
      <c r="BB162" s="18" cm="1">
        <f t="array" ref="BB162">(1+X162)*(1+INDEX(fx_rets,$AE162,INDEX(fx_ix,1,BB$3)))-1</f>
        <v>-2.8814757913615652E-2</v>
      </c>
      <c r="BC162" s="18" cm="1">
        <f t="array" ref="BC162">(1+Y162)*(1+INDEX(fx_rets,$AE162,INDEX(fx_ix,1,BC$3)))-1</f>
        <v>-5.0503671001344896E-2</v>
      </c>
      <c r="BD162" s="19">
        <v>157</v>
      </c>
      <c r="BE162" s="16">
        <f t="shared" si="63"/>
        <v>0</v>
      </c>
      <c r="BF162" s="19">
        <v>157</v>
      </c>
      <c r="BG162" s="18">
        <f t="shared" si="64"/>
        <v>4.7773053683961564E-3</v>
      </c>
      <c r="BH162" s="18">
        <f t="shared" si="65"/>
        <v>-3.1184385652138769E-3</v>
      </c>
      <c r="BI162" s="18">
        <f t="shared" si="66"/>
        <v>-1.4867539465794555E-2</v>
      </c>
      <c r="BJ162" s="18">
        <f t="shared" si="67"/>
        <v>-2.3662482433642884E-3</v>
      </c>
      <c r="BK162" s="18">
        <f t="shared" si="68"/>
        <v>-1.1834132054167834E-2</v>
      </c>
      <c r="BL162" s="18">
        <f t="shared" si="69"/>
        <v>-1.7434579051622268E-2</v>
      </c>
      <c r="BM162" s="18">
        <f t="shared" si="70"/>
        <v>-2.108291630469139E-2</v>
      </c>
      <c r="BN162" s="18">
        <f t="shared" si="71"/>
        <v>-2.6914453964029472E-2</v>
      </c>
      <c r="BO162" s="18">
        <f t="shared" si="72"/>
        <v>-3.0109138395746027E-2</v>
      </c>
      <c r="BP162" s="18">
        <f t="shared" si="73"/>
        <v>-3.4823635347906778E-2</v>
      </c>
      <c r="BQ162" s="18">
        <f t="shared" si="74"/>
        <v>-4.1128719236501521E-2</v>
      </c>
      <c r="BR162" s="18">
        <f t="shared" si="75"/>
        <v>-3.3441350655537216E-2</v>
      </c>
      <c r="BS162" s="18">
        <f t="shared" si="76"/>
        <v>-3.8278104772990762E-2</v>
      </c>
      <c r="BT162" s="18">
        <f t="shared" si="77"/>
        <v>-5.079941538505417E-2</v>
      </c>
      <c r="BU162" s="18">
        <f t="shared" si="78"/>
        <v>-5.0349442685446277E-2</v>
      </c>
      <c r="BV162" s="18">
        <f t="shared" si="79"/>
        <v>-5.0551720113474308E-2</v>
      </c>
      <c r="BW162" s="18">
        <f t="shared" si="80"/>
        <v>-1.5841500654748542E-2</v>
      </c>
      <c r="BX162" s="18">
        <f t="shared" si="81"/>
        <v>-5.6864773779200628E-2</v>
      </c>
      <c r="BY162" s="18">
        <f t="shared" si="82"/>
        <v>-4.8703251220917121E-2</v>
      </c>
      <c r="BZ162" s="18">
        <f t="shared" si="83"/>
        <v>-2.8557736041566417E-2</v>
      </c>
      <c r="CA162" s="18">
        <f t="shared" si="84"/>
        <v>6.0088953729049432E-3</v>
      </c>
      <c r="CB162" s="18">
        <f t="shared" si="85"/>
        <v>-1.7282238032670594E-2</v>
      </c>
      <c r="CC162" s="18">
        <f t="shared" si="86"/>
        <v>-2.8814757913615652E-2</v>
      </c>
      <c r="CD162" s="18">
        <f t="shared" si="87"/>
        <v>-5.0503671001344896E-2</v>
      </c>
      <c r="CE162" s="19">
        <v>157</v>
      </c>
      <c r="CF162" s="18">
        <f t="shared" si="90"/>
        <v>-3.1184385652138769E-3</v>
      </c>
      <c r="CG162" s="18">
        <f t="shared" si="90"/>
        <v>-3.1184385652138769E-3</v>
      </c>
      <c r="CH162" s="18">
        <f t="shared" si="90"/>
        <v>-3.1184385652138769E-3</v>
      </c>
      <c r="CI162" s="18">
        <f t="shared" si="90"/>
        <v>0</v>
      </c>
      <c r="CJ162" s="18">
        <f t="shared" si="90"/>
        <v>0</v>
      </c>
      <c r="CK162" s="24">
        <f t="shared" si="90"/>
        <v>-3.1184385652138769E-3</v>
      </c>
      <c r="CL162" s="24">
        <f t="shared" si="90"/>
        <v>0</v>
      </c>
    </row>
    <row r="163" spans="1:90" x14ac:dyDescent="0.2">
      <c r="A163" s="19">
        <v>158</v>
      </c>
      <c r="B163" s="16" cm="1">
        <f t="array" ref="B163">INDEX(asset_mu,1,B$3)+INDEX(asset_rets_norm,$A163,B$3)</f>
        <v>5.6136172231885549E-3</v>
      </c>
      <c r="C163" s="16" cm="1">
        <f t="array" ref="C163">INDEX(asset_mu,1,C$3)+INDEX(asset_rets_norm,$A163,C$3)</f>
        <v>5.6667301565720375E-3</v>
      </c>
      <c r="D163" s="16" cm="1">
        <f t="array" ref="D163">INDEX(asset_mu,1,D$3)+INDEX(asset_rets_norm,$A163,D$3)</f>
        <v>8.0704245490585119E-3</v>
      </c>
      <c r="E163" s="16" cm="1">
        <f t="array" ref="E163">INDEX(asset_mu,1,E$3)+INDEX(asset_rets_norm,$A163,E$3)</f>
        <v>6.3876418111990588E-3</v>
      </c>
      <c r="F163" s="16" cm="1">
        <f t="array" ref="F163">INDEX(asset_mu,1,F$3)+INDEX(asset_rets_norm,$A163,F$3)</f>
        <v>9.4352521077904639E-3</v>
      </c>
      <c r="G163" s="16" cm="1">
        <f t="array" ref="G163">INDEX(asset_mu,1,G$3)+INDEX(asset_rets_norm,$A163,G$3)</f>
        <v>4.8782045895463784E-3</v>
      </c>
      <c r="H163" s="16" cm="1">
        <f t="array" ref="H163">INDEX(asset_mu,1,H$3)+INDEX(asset_rets_norm,$A163,H$3)</f>
        <v>1.078547682013855E-2</v>
      </c>
      <c r="I163" s="16" cm="1">
        <f t="array" ref="I163">INDEX(asset_mu,1,I$3)+INDEX(asset_rets_norm,$A163,I$3)</f>
        <v>1.7002484471975984E-2</v>
      </c>
      <c r="J163" s="16" cm="1">
        <f t="array" ref="J163">INDEX(asset_mu,1,J$3)+INDEX(asset_rets_norm,$A163,J$3)</f>
        <v>6.5855728806876162E-3</v>
      </c>
      <c r="K163" s="16" cm="1">
        <f t="array" ref="K163">INDEX(asset_mu,1,K$3)+INDEX(asset_rets_norm,$A163,K$3)</f>
        <v>1.1269745448716645E-2</v>
      </c>
      <c r="L163" s="16" cm="1">
        <f t="array" ref="L163">INDEX(asset_mu,1,L$3)+INDEX(asset_rets_norm,$A163,L$3)</f>
        <v>1.7251351106074883E-2</v>
      </c>
      <c r="M163" s="16" cm="1">
        <f t="array" ref="M163">INDEX(asset_mu,1,M$3)+INDEX(asset_rets_norm,$A163,M$3)</f>
        <v>1.1030702316414055E-2</v>
      </c>
      <c r="N163" s="16" cm="1">
        <f t="array" ref="N163">INDEX(asset_mu,1,N$3)+INDEX(asset_rets_norm,$A163,N$3)</f>
        <v>1.8061619288500926E-2</v>
      </c>
      <c r="O163" s="16" cm="1">
        <f t="array" ref="O163">INDEX(asset_mu,1,O$3)+INDEX(asset_rets_norm,$A163,O$3)</f>
        <v>6.7795068234390737E-4</v>
      </c>
      <c r="P163" s="16" cm="1">
        <f t="array" ref="P163">INDEX(asset_mu,1,P$3)+INDEX(asset_rets_norm,$A163,P$3)</f>
        <v>-5.1392477724794376E-4</v>
      </c>
      <c r="Q163" s="16" cm="1">
        <f t="array" ref="Q163">INDEX(asset_mu,1,Q$3)+INDEX(asset_rets_norm,$A163,Q$3)</f>
        <v>-2.6017848463113944E-3</v>
      </c>
      <c r="R163" s="16" cm="1">
        <f t="array" ref="R163">INDEX(asset_mu,1,R$3)+INDEX(asset_rets_norm,$A163,R$3)</f>
        <v>5.1757944195933367E-2</v>
      </c>
      <c r="S163" s="16" cm="1">
        <f t="array" ref="S163">INDEX(asset_mu,1,S$3)+INDEX(asset_rets_norm,$A163,S$3)</f>
        <v>-6.0638065261494623E-3</v>
      </c>
      <c r="T163" s="16" cm="1">
        <f t="array" ref="T163">INDEX(asset_mu,1,T$3)+INDEX(asset_rets_norm,$A163,T$3)</f>
        <v>2.2887828835055302E-2</v>
      </c>
      <c r="U163" s="16" cm="1">
        <f t="array" ref="U163">INDEX(asset_mu,1,U$3)+INDEX(asset_rets_norm,$A163,U$3)</f>
        <v>-2.8634021539749796E-2</v>
      </c>
      <c r="V163" s="16" cm="1">
        <f t="array" ref="V163">INDEX(asset_mu,1,V$3)+INDEX(asset_rets_norm,$A163,V$3)</f>
        <v>5.8508620395716568E-3</v>
      </c>
      <c r="W163" s="16" cm="1">
        <f t="array" ref="W163">INDEX(asset_mu,1,W$3)+INDEX(asset_rets_norm,$A163,W$3)</f>
        <v>4.514256527452987E-3</v>
      </c>
      <c r="X163" s="16" cm="1">
        <f t="array" ref="X163">INDEX(asset_mu,1,X$3)+INDEX(asset_rets_norm,$A163,X$3)</f>
        <v>6.0992101772305973E-3</v>
      </c>
      <c r="Y163" s="16" cm="1">
        <f t="array" ref="Y163">INDEX(asset_mu,1,Y$3)+INDEX(asset_rets_norm,$A163,Y$3)</f>
        <v>1.2606855528045332E-3</v>
      </c>
      <c r="Z163" s="19">
        <v>158</v>
      </c>
      <c r="AA163" s="16" cm="1">
        <f t="array" ref="AA163">INDEX(fx_mu,1,AA$3)+INDEX(fx_rets_norm,$A163,AA$3)</f>
        <v>0</v>
      </c>
      <c r="AB163" s="16" cm="1">
        <f t="array" ref="AB163">INDEX(fx_mu,1,AB$3)+INDEX(fx_rets_norm,$A163,AB$3)</f>
        <v>-2.7543536655780018E-2</v>
      </c>
      <c r="AC163" s="16" cm="1">
        <f t="array" ref="AC163">INDEX(fx_mu,1,AC$3)+INDEX(fx_rets_norm,$A163,AC$3)</f>
        <v>-1.2228661122680465E-2</v>
      </c>
      <c r="AD163" s="16" cm="1">
        <f t="array" ref="AD163">INDEX(fx_mu,1,AD$3)+INDEX(fx_rets_norm,$A163,AD$3)</f>
        <v>1.8696075883948379E-2</v>
      </c>
      <c r="AE163" s="19">
        <v>158</v>
      </c>
      <c r="AF163" s="18" cm="1">
        <f t="array" ref="AF163">(1+B163)*(1+INDEX(fx_rets,$AE163,INDEX(fx_ix,1,AF$3)))-1</f>
        <v>5.6136172231886494E-3</v>
      </c>
      <c r="AG163" s="18" cm="1">
        <f t="array" ref="AG163">(1+C163)*(1+INDEX(fx_rets,$AE163,INDEX(fx_ix,1,AG$3)))-1</f>
        <v>5.6667301565720418E-3</v>
      </c>
      <c r="AH163" s="18" cm="1">
        <f t="array" ref="AH163">(1+D163)*(1+INDEX(fx_rets,$AE163,INDEX(fx_ix,1,AH$3)))-1</f>
        <v>8.0704245490585969E-3</v>
      </c>
      <c r="AI163" s="18" cm="1">
        <f t="array" ref="AI163">(1+E163)*(1+INDEX(fx_rets,$AE163,INDEX(fx_ix,1,AI$3)))-1</f>
        <v>6.3876418111989963E-3</v>
      </c>
      <c r="AJ163" s="18" cm="1">
        <f t="array" ref="AJ163">(1+F163)*(1+INDEX(fx_rets,$AE163,INDEX(fx_ix,1,AJ$3)))-1</f>
        <v>9.4352521077905038E-3</v>
      </c>
      <c r="AK163" s="18" cm="1">
        <f t="array" ref="AK163">(1+G163)*(1+INDEX(fx_rets,$AE163,INDEX(fx_ix,1,AK$3)))-1</f>
        <v>-2.2799695073160264E-2</v>
      </c>
      <c r="AL163" s="18" cm="1">
        <f t="array" ref="AL163">(1+H163)*(1+INDEX(fx_rets,$AE163,INDEX(fx_ix,1,AL$3)))-1</f>
        <v>-1.7055130011787045E-2</v>
      </c>
      <c r="AM163" s="18" cm="1">
        <f t="array" ref="AM163">(1+I163)*(1+INDEX(fx_rets,$AE163,INDEX(fx_ix,1,AM$3)))-1</f>
        <v>-1.1009360738097218E-2</v>
      </c>
      <c r="AN163" s="18" cm="1">
        <f t="array" ref="AN163">(1+J163)*(1+INDEX(fx_rets,$AE163,INDEX(fx_ix,1,AN$3)))-1</f>
        <v>-5.7236209810495042E-3</v>
      </c>
      <c r="AO163" s="18" cm="1">
        <f t="array" ref="AO163">(1+K163)*(1+INDEX(fx_rets,$AE163,INDEX(fx_ix,1,AO$3)))-1</f>
        <v>-1.0967295719950254E-3</v>
      </c>
      <c r="AP163" s="18" cm="1">
        <f t="array" ref="AP163">(1+L163)*(1+INDEX(fx_rets,$AE163,INDEX(fx_ix,1,AP$3)))-1</f>
        <v>4.8117290568097104E-3</v>
      </c>
      <c r="AQ163" s="18" cm="1">
        <f t="array" ref="AQ163">(1+M163)*(1+INDEX(fx_rets,$AE163,INDEX(fx_ix,1,AQ$3)))-1</f>
        <v>-1.3328495268390972E-3</v>
      </c>
      <c r="AR163" s="18" cm="1">
        <f t="array" ref="AR163">(1+N163)*(1+INDEX(fx_rets,$AE163,INDEX(fx_ix,1,AR$3)))-1</f>
        <v>5.6120887442145939E-3</v>
      </c>
      <c r="AS163" s="18" cm="1">
        <f t="array" ref="AS163">(1+O163)*(1+INDEX(fx_rets,$AE163,INDEX(fx_ix,1,AS$3)))-1</f>
        <v>1.9386701583695043E-2</v>
      </c>
      <c r="AT163" s="18" cm="1">
        <f t="array" ref="AT163">(1+P163)*(1+INDEX(fx_rets,$AE163,INDEX(fx_ix,1,AT$3)))-1</f>
        <v>1.8172542730066299E-2</v>
      </c>
      <c r="AU163" s="18" cm="1">
        <f t="array" ref="AU163">(1+Q163)*(1+INDEX(fx_rets,$AE163,INDEX(fx_ix,1,AU$3)))-1</f>
        <v>1.6045647870716495E-2</v>
      </c>
      <c r="AV163" s="18" cm="1">
        <f t="array" ref="AV163">(1+R163)*(1+INDEX(fx_rets,$AE163,INDEX(fx_ix,1,AV$3)))-1</f>
        <v>5.175794419593327E-2</v>
      </c>
      <c r="AW163" s="18" cm="1">
        <f t="array" ref="AW163">(1+S163)*(1+INDEX(fx_rets,$AE163,INDEX(fx_ix,1,AW$3)))-1</f>
        <v>-3.3440324504602881E-2</v>
      </c>
      <c r="AX163" s="18" cm="1">
        <f t="array" ref="AX163">(1+T163)*(1+INDEX(fx_rets,$AE163,INDEX(fx_ix,1,AX$3)))-1</f>
        <v>1.0379280209717123E-2</v>
      </c>
      <c r="AY163" s="18" cm="1">
        <f t="array" ref="AY163">(1+U163)*(1+INDEX(fx_rets,$AE163,INDEX(fx_ix,1,AY$3)))-1</f>
        <v>-1.0473289495371296E-2</v>
      </c>
      <c r="AZ163" s="18" cm="1">
        <f t="array" ref="AZ163">(1+V163)*(1+INDEX(fx_rets,$AE163,INDEX(fx_ix,1,AZ$3)))-1</f>
        <v>5.850862039571636E-3</v>
      </c>
      <c r="BA163" s="18" cm="1">
        <f t="array" ref="BA163">(1+W163)*(1+INDEX(fx_rets,$AE163,INDEX(fx_ix,1,BA$3)))-1</f>
        <v>-2.3153618718464553E-2</v>
      </c>
      <c r="BB163" s="18" cm="1">
        <f t="array" ref="BB163">(1+X163)*(1+INDEX(fx_rets,$AE163,INDEX(fx_ix,1,BB$3)))-1</f>
        <v>-6.2040361198232308E-3</v>
      </c>
      <c r="BC163" s="18" cm="1">
        <f t="array" ref="BC163">(1+Y163)*(1+INDEX(fx_rets,$AE163,INDEX(fx_ix,1,BC$3)))-1</f>
        <v>1.9980331309513932E-2</v>
      </c>
      <c r="BD163" s="19">
        <v>158</v>
      </c>
      <c r="BE163" s="16">
        <f t="shared" si="63"/>
        <v>0</v>
      </c>
      <c r="BF163" s="19">
        <v>158</v>
      </c>
      <c r="BG163" s="18">
        <f t="shared" si="64"/>
        <v>5.6136172231886494E-3</v>
      </c>
      <c r="BH163" s="18">
        <f t="shared" si="65"/>
        <v>5.6667301565720418E-3</v>
      </c>
      <c r="BI163" s="18">
        <f t="shared" si="66"/>
        <v>8.0704245490585969E-3</v>
      </c>
      <c r="BJ163" s="18">
        <f t="shared" si="67"/>
        <v>6.3876418111989963E-3</v>
      </c>
      <c r="BK163" s="18">
        <f t="shared" si="68"/>
        <v>9.4352521077905038E-3</v>
      </c>
      <c r="BL163" s="18">
        <f t="shared" si="69"/>
        <v>-2.2799695073160264E-2</v>
      </c>
      <c r="BM163" s="18">
        <f t="shared" si="70"/>
        <v>-1.7055130011787045E-2</v>
      </c>
      <c r="BN163" s="18">
        <f t="shared" si="71"/>
        <v>-1.1009360738097218E-2</v>
      </c>
      <c r="BO163" s="18">
        <f t="shared" si="72"/>
        <v>-5.7236209810495042E-3</v>
      </c>
      <c r="BP163" s="18">
        <f t="shared" si="73"/>
        <v>-1.0967295719950254E-3</v>
      </c>
      <c r="BQ163" s="18">
        <f t="shared" si="74"/>
        <v>4.8117290568097104E-3</v>
      </c>
      <c r="BR163" s="18">
        <f t="shared" si="75"/>
        <v>-1.3328495268390972E-3</v>
      </c>
      <c r="BS163" s="18">
        <f t="shared" si="76"/>
        <v>5.6120887442145939E-3</v>
      </c>
      <c r="BT163" s="18">
        <f t="shared" si="77"/>
        <v>1.9386701583695043E-2</v>
      </c>
      <c r="BU163" s="18">
        <f t="shared" si="78"/>
        <v>1.8172542730066299E-2</v>
      </c>
      <c r="BV163" s="18">
        <f t="shared" si="79"/>
        <v>1.6045647870716495E-2</v>
      </c>
      <c r="BW163" s="18">
        <f t="shared" si="80"/>
        <v>5.175794419593327E-2</v>
      </c>
      <c r="BX163" s="18">
        <f t="shared" si="81"/>
        <v>-3.3440324504602881E-2</v>
      </c>
      <c r="BY163" s="18">
        <f t="shared" si="82"/>
        <v>1.0379280209717123E-2</v>
      </c>
      <c r="BZ163" s="18">
        <f t="shared" si="83"/>
        <v>-1.0473289495371296E-2</v>
      </c>
      <c r="CA163" s="18">
        <f t="shared" si="84"/>
        <v>5.850862039571636E-3</v>
      </c>
      <c r="CB163" s="18">
        <f t="shared" si="85"/>
        <v>-2.3153618718464553E-2</v>
      </c>
      <c r="CC163" s="18">
        <f t="shared" si="86"/>
        <v>-6.2040361198232308E-3</v>
      </c>
      <c r="CD163" s="18">
        <f t="shared" si="87"/>
        <v>1.9980331309513932E-2</v>
      </c>
      <c r="CE163" s="19">
        <v>158</v>
      </c>
      <c r="CF163" s="18">
        <f t="shared" si="90"/>
        <v>5.6667301565720418E-3</v>
      </c>
      <c r="CG163" s="18">
        <f t="shared" si="90"/>
        <v>5.6667301565720418E-3</v>
      </c>
      <c r="CH163" s="18">
        <f t="shared" si="90"/>
        <v>5.6667301565720418E-3</v>
      </c>
      <c r="CI163" s="18">
        <f t="shared" si="90"/>
        <v>0</v>
      </c>
      <c r="CJ163" s="18">
        <f t="shared" si="90"/>
        <v>0</v>
      </c>
      <c r="CK163" s="24">
        <f t="shared" si="90"/>
        <v>5.6667301565720418E-3</v>
      </c>
      <c r="CL163" s="24">
        <f t="shared" si="90"/>
        <v>0</v>
      </c>
    </row>
    <row r="164" spans="1:90" x14ac:dyDescent="0.2">
      <c r="A164" s="19">
        <v>159</v>
      </c>
      <c r="B164" s="16" cm="1">
        <f t="array" ref="B164">INDEX(asset_mu,1,B$3)+INDEX(asset_rets_norm,$A164,B$3)</f>
        <v>6.3756548107955112E-3</v>
      </c>
      <c r="C164" s="16" cm="1">
        <f t="array" ref="C164">INDEX(asset_mu,1,C$3)+INDEX(asset_rets_norm,$A164,C$3)</f>
        <v>5.1045274152230436E-3</v>
      </c>
      <c r="D164" s="16" cm="1">
        <f t="array" ref="D164">INDEX(asset_mu,1,D$3)+INDEX(asset_rets_norm,$A164,D$3)</f>
        <v>-2.2621681601605343E-3</v>
      </c>
      <c r="E164" s="16" cm="1">
        <f t="array" ref="E164">INDEX(asset_mu,1,E$3)+INDEX(asset_rets_norm,$A164,E$3)</f>
        <v>4.2625068650979439E-3</v>
      </c>
      <c r="F164" s="16" cm="1">
        <f t="array" ref="F164">INDEX(asset_mu,1,F$3)+INDEX(asset_rets_norm,$A164,F$3)</f>
        <v>-3.0402468894389755E-3</v>
      </c>
      <c r="G164" s="16" cm="1">
        <f t="array" ref="G164">INDEX(asset_mu,1,G$3)+INDEX(asset_rets_norm,$A164,G$3)</f>
        <v>4.3184970697314447E-3</v>
      </c>
      <c r="H164" s="16" cm="1">
        <f t="array" ref="H164">INDEX(asset_mu,1,H$3)+INDEX(asset_rets_norm,$A164,H$3)</f>
        <v>2.2826505030153692E-3</v>
      </c>
      <c r="I164" s="16" cm="1">
        <f t="array" ref="I164">INDEX(asset_mu,1,I$3)+INDEX(asset_rets_norm,$A164,I$3)</f>
        <v>-2.3753603683372548E-3</v>
      </c>
      <c r="J164" s="16" cm="1">
        <f t="array" ref="J164">INDEX(asset_mu,1,J$3)+INDEX(asset_rets_norm,$A164,J$3)</f>
        <v>5.3791900586561674E-3</v>
      </c>
      <c r="K164" s="16" cm="1">
        <f t="array" ref="K164">INDEX(asset_mu,1,K$3)+INDEX(asset_rets_norm,$A164,K$3)</f>
        <v>5.2793040296582874E-3</v>
      </c>
      <c r="L164" s="16" cm="1">
        <f t="array" ref="L164">INDEX(asset_mu,1,L$3)+INDEX(asset_rets_norm,$A164,L$3)</f>
        <v>1.5096221664663168E-3</v>
      </c>
      <c r="M164" s="16" cm="1">
        <f t="array" ref="M164">INDEX(asset_mu,1,M$3)+INDEX(asset_rets_norm,$A164,M$3)</f>
        <v>6.9147478363616342E-3</v>
      </c>
      <c r="N164" s="16" cm="1">
        <f t="array" ref="N164">INDEX(asset_mu,1,N$3)+INDEX(asset_rets_norm,$A164,N$3)</f>
        <v>5.1343208304853779E-3</v>
      </c>
      <c r="O164" s="16" cm="1">
        <f t="array" ref="O164">INDEX(asset_mu,1,O$3)+INDEX(asset_rets_norm,$A164,O$3)</f>
        <v>1.7710913886969312E-3</v>
      </c>
      <c r="P164" s="16" cm="1">
        <f t="array" ref="P164">INDEX(asset_mu,1,P$3)+INDEX(asset_rets_norm,$A164,P$3)</f>
        <v>2.9265937718328406E-3</v>
      </c>
      <c r="Q164" s="16" cm="1">
        <f t="array" ref="Q164">INDEX(asset_mu,1,Q$3)+INDEX(asset_rets_norm,$A164,Q$3)</f>
        <v>3.3881762019360552E-3</v>
      </c>
      <c r="R164" s="16" cm="1">
        <f t="array" ref="R164">INDEX(asset_mu,1,R$3)+INDEX(asset_rets_norm,$A164,R$3)</f>
        <v>-3.0707115289393863E-2</v>
      </c>
      <c r="S164" s="16" cm="1">
        <f t="array" ref="S164">INDEX(asset_mu,1,S$3)+INDEX(asset_rets_norm,$A164,S$3)</f>
        <v>1.7809771842281941E-2</v>
      </c>
      <c r="T164" s="16" cm="1">
        <f t="array" ref="T164">INDEX(asset_mu,1,T$3)+INDEX(asset_rets_norm,$A164,T$3)</f>
        <v>-1.2751244902679926E-2</v>
      </c>
      <c r="U164" s="16" cm="1">
        <f t="array" ref="U164">INDEX(asset_mu,1,U$3)+INDEX(asset_rets_norm,$A164,U$3)</f>
        <v>3.7849883235122075E-2</v>
      </c>
      <c r="V164" s="16" cm="1">
        <f t="array" ref="V164">INDEX(asset_mu,1,V$3)+INDEX(asset_rets_norm,$A164,V$3)</f>
        <v>5.7465870395716568E-3</v>
      </c>
      <c r="W164" s="16" cm="1">
        <f t="array" ref="W164">INDEX(asset_mu,1,W$3)+INDEX(asset_rets_norm,$A164,W$3)</f>
        <v>4.3044231941196543E-3</v>
      </c>
      <c r="X164" s="16" cm="1">
        <f t="array" ref="X164">INDEX(asset_mu,1,X$3)+INDEX(asset_rets_norm,$A164,X$3)</f>
        <v>5.9701268438972646E-3</v>
      </c>
      <c r="Y164" s="16" cm="1">
        <f t="array" ref="Y164">INDEX(asset_mu,1,Y$3)+INDEX(asset_rets_norm,$A164,Y$3)</f>
        <v>9.2218555280453311E-4</v>
      </c>
      <c r="Z164" s="19">
        <v>159</v>
      </c>
      <c r="AA164" s="16" cm="1">
        <f t="array" ref="AA164">INDEX(fx_mu,1,AA$3)+INDEX(fx_rets_norm,$A164,AA$3)</f>
        <v>0</v>
      </c>
      <c r="AB164" s="16" cm="1">
        <f t="array" ref="AB164">INDEX(fx_mu,1,AB$3)+INDEX(fx_rets_norm,$A164,AB$3)</f>
        <v>-2.0424708464264137E-2</v>
      </c>
      <c r="AC164" s="16" cm="1">
        <f t="array" ref="AC164">INDEX(fx_mu,1,AC$3)+INDEX(fx_rets_norm,$A164,AC$3)</f>
        <v>-1.6513767282535577E-2</v>
      </c>
      <c r="AD164" s="16" cm="1">
        <f t="array" ref="AD164">INDEX(fx_mu,1,AD$3)+INDEX(fx_rets_norm,$A164,AD$3)</f>
        <v>-4.3658359526004067E-2</v>
      </c>
      <c r="AE164" s="19">
        <v>159</v>
      </c>
      <c r="AF164" s="18" cm="1">
        <f t="array" ref="AF164">(1+B164)*(1+INDEX(fx_rets,$AE164,INDEX(fx_ix,1,AF$3)))-1</f>
        <v>6.3756548107956057E-3</v>
      </c>
      <c r="AG164" s="18" cm="1">
        <f t="array" ref="AG164">(1+C164)*(1+INDEX(fx_rets,$AE164,INDEX(fx_ix,1,AG$3)))-1</f>
        <v>5.104527415223048E-3</v>
      </c>
      <c r="AH164" s="18" cm="1">
        <f t="array" ref="AH164">(1+D164)*(1+INDEX(fx_rets,$AE164,INDEX(fx_ix,1,AH$3)))-1</f>
        <v>-2.2621681601605603E-3</v>
      </c>
      <c r="AI164" s="18" cm="1">
        <f t="array" ref="AI164">(1+E164)*(1+INDEX(fx_rets,$AE164,INDEX(fx_ix,1,AI$3)))-1</f>
        <v>4.2625068650978815E-3</v>
      </c>
      <c r="AJ164" s="18" cm="1">
        <f t="array" ref="AJ164">(1+F164)*(1+INDEX(fx_rets,$AE164,INDEX(fx_ix,1,AJ$3)))-1</f>
        <v>-3.0402468894389356E-3</v>
      </c>
      <c r="AK164" s="18" cm="1">
        <f t="array" ref="AK164">(1+G164)*(1+INDEX(fx_rets,$AE164,INDEX(fx_ix,1,AK$3)))-1</f>
        <v>-1.6194415438185783E-2</v>
      </c>
      <c r="AL164" s="18" cm="1">
        <f t="array" ref="AL164">(1+H164)*(1+INDEX(fx_rets,$AE164,INDEX(fx_ix,1,AL$3)))-1</f>
        <v>-1.8188680432298709E-2</v>
      </c>
      <c r="AM164" s="18" cm="1">
        <f t="array" ref="AM164">(1+I164)*(1+INDEX(fx_rets,$AE164,INDEX(fx_ix,1,AM$3)))-1</f>
        <v>-2.2751552789580631E-2</v>
      </c>
      <c r="AN164" s="18" cm="1">
        <f t="array" ref="AN164">(1+J164)*(1+INDEX(fx_rets,$AE164,INDEX(fx_ix,1,AN$3)))-1</f>
        <v>-1.1223407916676642E-2</v>
      </c>
      <c r="AO164" s="18" cm="1">
        <f t="array" ref="AO164">(1+K164)*(1+INDEX(fx_rets,$AE164,INDEX(fx_ix,1,AO$3)))-1</f>
        <v>-1.1321644451036783E-2</v>
      </c>
      <c r="AP164" s="18" cm="1">
        <f t="array" ref="AP164">(1+L164)*(1+INDEX(fx_rets,$AE164,INDEX(fx_ix,1,AP$3)))-1</f>
        <v>-1.5029074665210862E-2</v>
      </c>
      <c r="AQ164" s="18" cm="1">
        <f t="array" ref="AQ164">(1+M164)*(1+INDEX(fx_rets,$AE164,INDEX(fx_ix,1,AQ$3)))-1</f>
        <v>-9.7132079827610962E-3</v>
      </c>
      <c r="AR164" s="18" cm="1">
        <f t="array" ref="AR164">(1+N164)*(1+INDEX(fx_rets,$AE164,INDEX(fx_ix,1,AR$3)))-1</f>
        <v>-1.1464233431398685E-2</v>
      </c>
      <c r="AS164" s="18" cm="1">
        <f t="array" ref="AS164">(1+O164)*(1+INDEX(fx_rets,$AE164,INDEX(fx_ix,1,AS$3)))-1</f>
        <v>-4.1964591081908198E-2</v>
      </c>
      <c r="AT164" s="18" cm="1">
        <f t="array" ref="AT164">(1+P164)*(1+INDEX(fx_rets,$AE164,INDEX(fx_ix,1,AT$3)))-1</f>
        <v>-4.0859536037248456E-2</v>
      </c>
      <c r="AU164" s="18" cm="1">
        <f t="array" ref="AU164">(1+Q164)*(1+INDEX(fx_rets,$AE164,INDEX(fx_ix,1,AU$3)))-1</f>
        <v>-4.0418105538829519E-2</v>
      </c>
      <c r="AV164" s="18" cm="1">
        <f t="array" ref="AV164">(1+R164)*(1+INDEX(fx_rets,$AE164,INDEX(fx_ix,1,AV$3)))-1</f>
        <v>-3.0707115289393849E-2</v>
      </c>
      <c r="AW164" s="18" cm="1">
        <f t="array" ref="AW164">(1+S164)*(1+INDEX(fx_rets,$AE164,INDEX(fx_ix,1,AW$3)))-1</f>
        <v>-2.9786960196759305E-3</v>
      </c>
      <c r="AX164" s="18" cm="1">
        <f t="array" ref="AX164">(1+T164)*(1+INDEX(fx_rets,$AE164,INDEX(fx_ix,1,AX$3)))-1</f>
        <v>-2.9054441094329975E-2</v>
      </c>
      <c r="AY164" s="18" cm="1">
        <f t="array" ref="AY164">(1+U164)*(1+INDEX(fx_rets,$AE164,INDEX(fx_ix,1,AY$3)))-1</f>
        <v>-7.4609401011781484E-3</v>
      </c>
      <c r="AZ164" s="18" cm="1">
        <f t="array" ref="AZ164">(1+V164)*(1+INDEX(fx_rets,$AE164,INDEX(fx_ix,1,AZ$3)))-1</f>
        <v>5.746587039571649E-3</v>
      </c>
      <c r="BA164" s="18" cm="1">
        <f t="array" ref="BA164">(1+W164)*(1+INDEX(fx_rets,$AE164,INDEX(fx_ix,1,BA$3)))-1</f>
        <v>-1.6208201858991189E-2</v>
      </c>
      <c r="BB164" s="18" cm="1">
        <f t="array" ref="BB164">(1+X164)*(1+INDEX(fx_rets,$AE164,INDEX(fx_ix,1,BB$3)))-1</f>
        <v>-1.0642229723985763E-2</v>
      </c>
      <c r="BC164" s="18" cm="1">
        <f t="array" ref="BC164">(1+Y164)*(1+INDEX(fx_rets,$AE164,INDEX(fx_ix,1,BC$3)))-1</f>
        <v>-4.2776435081613551E-2</v>
      </c>
      <c r="BD164" s="19">
        <v>159</v>
      </c>
      <c r="BE164" s="16">
        <f t="shared" si="63"/>
        <v>0</v>
      </c>
      <c r="BF164" s="19">
        <v>159</v>
      </c>
      <c r="BG164" s="18">
        <f t="shared" si="64"/>
        <v>6.3756548107956057E-3</v>
      </c>
      <c r="BH164" s="18">
        <f t="shared" si="65"/>
        <v>5.104527415223048E-3</v>
      </c>
      <c r="BI164" s="18">
        <f t="shared" si="66"/>
        <v>-2.2621681601605603E-3</v>
      </c>
      <c r="BJ164" s="18">
        <f t="shared" si="67"/>
        <v>4.2625068650978815E-3</v>
      </c>
      <c r="BK164" s="18">
        <f t="shared" si="68"/>
        <v>-3.0402468894389356E-3</v>
      </c>
      <c r="BL164" s="18">
        <f t="shared" si="69"/>
        <v>-1.6194415438185783E-2</v>
      </c>
      <c r="BM164" s="18">
        <f t="shared" si="70"/>
        <v>-1.8188680432298709E-2</v>
      </c>
      <c r="BN164" s="18">
        <f t="shared" si="71"/>
        <v>-2.2751552789580631E-2</v>
      </c>
      <c r="BO164" s="18">
        <f t="shared" si="72"/>
        <v>-1.1223407916676642E-2</v>
      </c>
      <c r="BP164" s="18">
        <f t="shared" si="73"/>
        <v>-1.1321644451036783E-2</v>
      </c>
      <c r="BQ164" s="18">
        <f t="shared" si="74"/>
        <v>-1.5029074665210862E-2</v>
      </c>
      <c r="BR164" s="18">
        <f t="shared" si="75"/>
        <v>-9.7132079827610962E-3</v>
      </c>
      <c r="BS164" s="18">
        <f t="shared" si="76"/>
        <v>-1.1464233431398685E-2</v>
      </c>
      <c r="BT164" s="18">
        <f t="shared" si="77"/>
        <v>-4.1964591081908198E-2</v>
      </c>
      <c r="BU164" s="18">
        <f t="shared" si="78"/>
        <v>-4.0859536037248456E-2</v>
      </c>
      <c r="BV164" s="18">
        <f t="shared" si="79"/>
        <v>-4.0418105538829519E-2</v>
      </c>
      <c r="BW164" s="18">
        <f t="shared" si="80"/>
        <v>-3.0707115289393849E-2</v>
      </c>
      <c r="BX164" s="18">
        <f t="shared" si="81"/>
        <v>-2.9786960196759305E-3</v>
      </c>
      <c r="BY164" s="18">
        <f t="shared" si="82"/>
        <v>-2.9054441094329975E-2</v>
      </c>
      <c r="BZ164" s="18">
        <f t="shared" si="83"/>
        <v>-7.4609401011781484E-3</v>
      </c>
      <c r="CA164" s="18">
        <f t="shared" si="84"/>
        <v>5.746587039571649E-3</v>
      </c>
      <c r="CB164" s="18">
        <f t="shared" si="85"/>
        <v>-1.6208201858991189E-2</v>
      </c>
      <c r="CC164" s="18">
        <f t="shared" si="86"/>
        <v>-1.0642229723985763E-2</v>
      </c>
      <c r="CD164" s="18">
        <f t="shared" si="87"/>
        <v>-4.2776435081613551E-2</v>
      </c>
      <c r="CE164" s="19">
        <v>159</v>
      </c>
      <c r="CF164" s="18">
        <f t="shared" si="90"/>
        <v>5.104527415223048E-3</v>
      </c>
      <c r="CG164" s="18">
        <f t="shared" si="90"/>
        <v>5.104527415223048E-3</v>
      </c>
      <c r="CH164" s="18">
        <f t="shared" si="90"/>
        <v>5.104527415223048E-3</v>
      </c>
      <c r="CI164" s="18">
        <f t="shared" si="90"/>
        <v>0</v>
      </c>
      <c r="CJ164" s="18">
        <f t="shared" si="90"/>
        <v>0</v>
      </c>
      <c r="CK164" s="24">
        <f t="shared" si="90"/>
        <v>5.104527415223048E-3</v>
      </c>
      <c r="CL164" s="24">
        <f t="shared" si="90"/>
        <v>0</v>
      </c>
    </row>
    <row r="165" spans="1:90" x14ac:dyDescent="0.2">
      <c r="A165" s="19">
        <v>160</v>
      </c>
      <c r="B165" s="16" cm="1">
        <f t="array" ref="B165">INDEX(asset_mu,1,B$3)+INDEX(asset_rets_norm,$A165,B$3)</f>
        <v>5.5030554520038187E-3</v>
      </c>
      <c r="C165" s="16" cm="1">
        <f t="array" ref="C165">INDEX(asset_mu,1,C$3)+INDEX(asset_rets_norm,$A165,C$3)</f>
        <v>7.059963706346868E-3</v>
      </c>
      <c r="D165" s="16" cm="1">
        <f t="array" ref="D165">INDEX(asset_mu,1,D$3)+INDEX(asset_rets_norm,$A165,D$3)</f>
        <v>8.7844541293757E-3</v>
      </c>
      <c r="E165" s="16" cm="1">
        <f t="array" ref="E165">INDEX(asset_mu,1,E$3)+INDEX(asset_rets_norm,$A165,E$3)</f>
        <v>7.1983309187473934E-3</v>
      </c>
      <c r="F165" s="16" cm="1">
        <f t="array" ref="F165">INDEX(asset_mu,1,F$3)+INDEX(asset_rets_norm,$A165,F$3)</f>
        <v>8.8668527211319282E-3</v>
      </c>
      <c r="G165" s="16" cm="1">
        <f t="array" ref="G165">INDEX(asset_mu,1,G$3)+INDEX(asset_rets_norm,$A165,G$3)</f>
        <v>3.7698780457786881E-3</v>
      </c>
      <c r="H165" s="16" cm="1">
        <f t="array" ref="H165">INDEX(asset_mu,1,H$3)+INDEX(asset_rets_norm,$A165,H$3)</f>
        <v>3.5264458173523065E-3</v>
      </c>
      <c r="I165" s="16" cm="1">
        <f t="array" ref="I165">INDEX(asset_mu,1,I$3)+INDEX(asset_rets_norm,$A165,I$3)</f>
        <v>2.4372547925707749E-3</v>
      </c>
      <c r="J165" s="16" cm="1">
        <f t="array" ref="J165">INDEX(asset_mu,1,J$3)+INDEX(asset_rets_norm,$A165,J$3)</f>
        <v>7.1792632619642732E-3</v>
      </c>
      <c r="K165" s="16" cm="1">
        <f t="array" ref="K165">INDEX(asset_mu,1,K$3)+INDEX(asset_rets_norm,$A165,K$3)</f>
        <v>1.1641983128675287E-2</v>
      </c>
      <c r="L165" s="16" cm="1">
        <f t="array" ref="L165">INDEX(asset_mu,1,L$3)+INDEX(asset_rets_norm,$A165,L$3)</f>
        <v>1.4706909595652117E-2</v>
      </c>
      <c r="M165" s="16" cm="1">
        <f t="array" ref="M165">INDEX(asset_mu,1,M$3)+INDEX(asset_rets_norm,$A165,M$3)</f>
        <v>1.1493414822886284E-2</v>
      </c>
      <c r="N165" s="16" cm="1">
        <f t="array" ref="N165">INDEX(asset_mu,1,N$3)+INDEX(asset_rets_norm,$A165,N$3)</f>
        <v>1.4972847163997943E-2</v>
      </c>
      <c r="O165" s="16" cm="1">
        <f t="array" ref="O165">INDEX(asset_mu,1,O$3)+INDEX(asset_rets_norm,$A165,O$3)</f>
        <v>7.1706702718712261E-4</v>
      </c>
      <c r="P165" s="16" cm="1">
        <f t="array" ref="P165">INDEX(asset_mu,1,P$3)+INDEX(asset_rets_norm,$A165,P$3)</f>
        <v>1.0799339476601374E-4</v>
      </c>
      <c r="Q165" s="16" cm="1">
        <f t="array" ref="Q165">INDEX(asset_mu,1,Q$3)+INDEX(asset_rets_norm,$A165,Q$3)</f>
        <v>-2.3113153853037581E-3</v>
      </c>
      <c r="R165" s="16" cm="1">
        <f t="array" ref="R165">INDEX(asset_mu,1,R$3)+INDEX(asset_rets_norm,$A165,R$3)</f>
        <v>2.107438695424256E-2</v>
      </c>
      <c r="S165" s="16" cm="1">
        <f t="array" ref="S165">INDEX(asset_mu,1,S$3)+INDEX(asset_rets_norm,$A165,S$3)</f>
        <v>7.8587048325041597E-2</v>
      </c>
      <c r="T165" s="16" cm="1">
        <f t="array" ref="T165">INDEX(asset_mu,1,T$3)+INDEX(asset_rets_norm,$A165,T$3)</f>
        <v>6.2330439045910235E-2</v>
      </c>
      <c r="U165" s="16" cm="1">
        <f t="array" ref="U165">INDEX(asset_mu,1,U$3)+INDEX(asset_rets_norm,$A165,U$3)</f>
        <v>-1.4362847752990779E-2</v>
      </c>
      <c r="V165" s="16" cm="1">
        <f t="array" ref="V165">INDEX(asset_mu,1,V$3)+INDEX(asset_rets_norm,$A165,V$3)</f>
        <v>5.5812203729049903E-3</v>
      </c>
      <c r="W165" s="16" cm="1">
        <f t="array" ref="W165">INDEX(asset_mu,1,W$3)+INDEX(asset_rets_norm,$A165,W$3)</f>
        <v>4.2710898607863212E-3</v>
      </c>
      <c r="X165" s="16" cm="1">
        <f t="array" ref="X165">INDEX(asset_mu,1,X$3)+INDEX(asset_rets_norm,$A165,X$3)</f>
        <v>6.0390435105639306E-3</v>
      </c>
      <c r="Y165" s="16" cm="1">
        <f t="array" ref="Y165">INDEX(asset_mu,1,Y$3)+INDEX(asset_rets_norm,$A165,Y$3)</f>
        <v>1.2903522194711997E-3</v>
      </c>
      <c r="Z165" s="19">
        <v>160</v>
      </c>
      <c r="AA165" s="16" cm="1">
        <f t="array" ref="AA165">INDEX(fx_mu,1,AA$3)+INDEX(fx_rets_norm,$A165,AA$3)</f>
        <v>0</v>
      </c>
      <c r="AB165" s="16" cm="1">
        <f t="array" ref="AB165">INDEX(fx_mu,1,AB$3)+INDEX(fx_rets_norm,$A165,AB$3)</f>
        <v>1.628132801123842E-3</v>
      </c>
      <c r="AC165" s="16" cm="1">
        <f t="array" ref="AC165">INDEX(fx_mu,1,AC$3)+INDEX(fx_rets_norm,$A165,AC$3)</f>
        <v>-8.912394362716361E-3</v>
      </c>
      <c r="AD165" s="16" cm="1">
        <f t="array" ref="AD165">INDEX(fx_mu,1,AD$3)+INDEX(fx_rets_norm,$A165,AD$3)</f>
        <v>1.6558136972501067E-2</v>
      </c>
      <c r="AE165" s="19">
        <v>160</v>
      </c>
      <c r="AF165" s="18" cm="1">
        <f t="array" ref="AF165">(1+B165)*(1+INDEX(fx_rets,$AE165,INDEX(fx_ix,1,AF$3)))-1</f>
        <v>5.5030554520039132E-3</v>
      </c>
      <c r="AG165" s="18" cm="1">
        <f t="array" ref="AG165">(1+C165)*(1+INDEX(fx_rets,$AE165,INDEX(fx_ix,1,AG$3)))-1</f>
        <v>7.0599637063468723E-3</v>
      </c>
      <c r="AH165" s="18" cm="1">
        <f t="array" ref="AH165">(1+D165)*(1+INDEX(fx_rets,$AE165,INDEX(fx_ix,1,AH$3)))-1</f>
        <v>8.784454129375785E-3</v>
      </c>
      <c r="AI165" s="18" cm="1">
        <f t="array" ref="AI165">(1+E165)*(1+INDEX(fx_rets,$AE165,INDEX(fx_ix,1,AI$3)))-1</f>
        <v>7.198330918747331E-3</v>
      </c>
      <c r="AJ165" s="18" cm="1">
        <f t="array" ref="AJ165">(1+F165)*(1+INDEX(fx_rets,$AE165,INDEX(fx_ix,1,AJ$3)))-1</f>
        <v>8.8668527211319681E-3</v>
      </c>
      <c r="AK165" s="18" cm="1">
        <f t="array" ref="AK165">(1+G165)*(1+INDEX(fx_rets,$AE165,INDEX(fx_ix,1,AK$3)))-1</f>
        <v>5.4041487090050744E-3</v>
      </c>
      <c r="AL165" s="18" cm="1">
        <f t="array" ref="AL165">(1+H165)*(1+INDEX(fx_rets,$AE165,INDEX(fx_ix,1,AL$3)))-1</f>
        <v>5.1603201405827637E-3</v>
      </c>
      <c r="AM165" s="18" cm="1">
        <f t="array" ref="AM165">(1+I165)*(1+INDEX(fx_rets,$AE165,INDEX(fx_ix,1,AM$3)))-1</f>
        <v>4.0693557681672488E-3</v>
      </c>
      <c r="AN165" s="18" cm="1">
        <f t="array" ref="AN165">(1+J165)*(1+INDEX(fx_rets,$AE165,INDEX(fx_ix,1,AN$3)))-1</f>
        <v>-1.7971155261765626E-3</v>
      </c>
      <c r="AO165" s="18" cm="1">
        <f t="array" ref="AO165">(1+K165)*(1+INDEX(fx_rets,$AE165,INDEX(fx_ix,1,AO$3)))-1</f>
        <v>2.6258308211521975E-3</v>
      </c>
      <c r="AP165" s="18" cm="1">
        <f t="array" ref="AP165">(1+L165)*(1+INDEX(fx_rets,$AE165,INDEX(fx_ix,1,AP$3)))-1</f>
        <v>5.6634414547622747E-3</v>
      </c>
      <c r="AQ165" s="18" cm="1">
        <f t="array" ref="AQ165">(1+M165)*(1+INDEX(fx_rets,$AE165,INDEX(fx_ix,1,AQ$3)))-1</f>
        <v>2.4785866146939117E-3</v>
      </c>
      <c r="AR165" s="18" cm="1">
        <f t="array" ref="AR165">(1+N165)*(1+INDEX(fx_rets,$AE165,INDEX(fx_ix,1,AR$3)))-1</f>
        <v>5.9270088826233192E-3</v>
      </c>
      <c r="AS165" s="18" cm="1">
        <f t="array" ref="AS165">(1+O165)*(1+INDEX(fx_rets,$AE165,INDEX(fx_ix,1,AS$3)))-1</f>
        <v>1.7287077293742792E-2</v>
      </c>
      <c r="AT165" s="18" cm="1">
        <f t="array" ref="AT165">(1+P165)*(1+INDEX(fx_rets,$AE165,INDEX(fx_ix,1,AT$3)))-1</f>
        <v>1.6667918536689807E-2</v>
      </c>
      <c r="AU165" s="18" cm="1">
        <f t="array" ref="AU165">(1+Q165)*(1+INDEX(fx_rets,$AE165,INDEX(fx_ix,1,AU$3)))-1</f>
        <v>1.4208550510460771E-2</v>
      </c>
      <c r="AV165" s="18" cm="1">
        <f t="array" ref="AV165">(1+R165)*(1+INDEX(fx_rets,$AE165,INDEX(fx_ix,1,AV$3)))-1</f>
        <v>2.1074386954242463E-2</v>
      </c>
      <c r="AW165" s="18" cm="1">
        <f t="array" ref="AW165">(1+S165)*(1+INDEX(fx_rets,$AE165,INDEX(fx_ix,1,AW$3)))-1</f>
        <v>8.0343131277286872E-2</v>
      </c>
      <c r="AX165" s="18" cm="1">
        <f t="array" ref="AX165">(1+T165)*(1+INDEX(fx_rets,$AE165,INDEX(fx_ix,1,AX$3)))-1</f>
        <v>5.2862531229615373E-2</v>
      </c>
      <c r="AY165" s="18" cm="1">
        <f t="array" ref="AY165">(1+U165)*(1+INDEX(fx_rets,$AE165,INDEX(fx_ix,1,AY$3)))-1</f>
        <v>1.9574672191009501E-3</v>
      </c>
      <c r="AZ165" s="18" cm="1">
        <f t="array" ref="AZ165">(1+V165)*(1+INDEX(fx_rets,$AE165,INDEX(fx_ix,1,AZ$3)))-1</f>
        <v>5.5812203729050935E-3</v>
      </c>
      <c r="BA165" s="18" cm="1">
        <f t="array" ref="BA165">(1+W165)*(1+INDEX(fx_rets,$AE165,INDEX(fx_ix,1,BA$3)))-1</f>
        <v>5.9061765634089713E-3</v>
      </c>
      <c r="BB165" s="18" cm="1">
        <f t="array" ref="BB165">(1+X165)*(1+INDEX(fx_rets,$AE165,INDEX(fx_ix,1,BB$3)))-1</f>
        <v>-2.9271731894922048E-3</v>
      </c>
      <c r="BC165" s="18" cm="1">
        <f t="array" ref="BC165">(1+Y165)*(1+INDEX(fx_rets,$AE165,INDEX(fx_ix,1,BC$3)))-1</f>
        <v>1.7869855020764991E-2</v>
      </c>
      <c r="BD165" s="19">
        <v>160</v>
      </c>
      <c r="BE165" s="16">
        <f t="shared" si="63"/>
        <v>0</v>
      </c>
      <c r="BF165" s="19">
        <v>160</v>
      </c>
      <c r="BG165" s="18">
        <f t="shared" si="64"/>
        <v>5.5030554520039132E-3</v>
      </c>
      <c r="BH165" s="18">
        <f t="shared" si="65"/>
        <v>7.0599637063468723E-3</v>
      </c>
      <c r="BI165" s="18">
        <f t="shared" si="66"/>
        <v>8.784454129375785E-3</v>
      </c>
      <c r="BJ165" s="18">
        <f t="shared" si="67"/>
        <v>7.198330918747331E-3</v>
      </c>
      <c r="BK165" s="18">
        <f t="shared" si="68"/>
        <v>8.8668527211319681E-3</v>
      </c>
      <c r="BL165" s="18">
        <f t="shared" si="69"/>
        <v>5.4041487090050744E-3</v>
      </c>
      <c r="BM165" s="18">
        <f t="shared" si="70"/>
        <v>5.1603201405827637E-3</v>
      </c>
      <c r="BN165" s="18">
        <f t="shared" si="71"/>
        <v>4.0693557681672488E-3</v>
      </c>
      <c r="BO165" s="18">
        <f t="shared" si="72"/>
        <v>-1.7971155261765626E-3</v>
      </c>
      <c r="BP165" s="18">
        <f t="shared" si="73"/>
        <v>2.6258308211521975E-3</v>
      </c>
      <c r="BQ165" s="18">
        <f t="shared" si="74"/>
        <v>5.6634414547622747E-3</v>
      </c>
      <c r="BR165" s="18">
        <f t="shared" si="75"/>
        <v>2.4785866146939117E-3</v>
      </c>
      <c r="BS165" s="18">
        <f t="shared" si="76"/>
        <v>5.9270088826233192E-3</v>
      </c>
      <c r="BT165" s="18">
        <f t="shared" si="77"/>
        <v>1.7287077293742792E-2</v>
      </c>
      <c r="BU165" s="18">
        <f t="shared" si="78"/>
        <v>1.6667918536689807E-2</v>
      </c>
      <c r="BV165" s="18">
        <f t="shared" si="79"/>
        <v>1.4208550510460771E-2</v>
      </c>
      <c r="BW165" s="18">
        <f t="shared" si="80"/>
        <v>2.1074386954242463E-2</v>
      </c>
      <c r="BX165" s="18">
        <f t="shared" si="81"/>
        <v>8.0343131277286872E-2</v>
      </c>
      <c r="BY165" s="18">
        <f t="shared" si="82"/>
        <v>5.2862531229615373E-2</v>
      </c>
      <c r="BZ165" s="18">
        <f t="shared" si="83"/>
        <v>1.9574672191009501E-3</v>
      </c>
      <c r="CA165" s="18">
        <f t="shared" si="84"/>
        <v>5.5812203729050935E-3</v>
      </c>
      <c r="CB165" s="18">
        <f t="shared" si="85"/>
        <v>5.9061765634089713E-3</v>
      </c>
      <c r="CC165" s="18">
        <f t="shared" si="86"/>
        <v>-2.9271731894922048E-3</v>
      </c>
      <c r="CD165" s="18">
        <f t="shared" si="87"/>
        <v>1.7869855020764991E-2</v>
      </c>
      <c r="CE165" s="19">
        <v>160</v>
      </c>
      <c r="CF165" s="18">
        <f t="shared" si="90"/>
        <v>7.0599637063468723E-3</v>
      </c>
      <c r="CG165" s="18">
        <f t="shared" si="90"/>
        <v>7.0599637063468723E-3</v>
      </c>
      <c r="CH165" s="18">
        <f t="shared" si="90"/>
        <v>7.0599637063468723E-3</v>
      </c>
      <c r="CI165" s="18">
        <f t="shared" si="90"/>
        <v>0</v>
      </c>
      <c r="CJ165" s="18">
        <f t="shared" si="90"/>
        <v>0</v>
      </c>
      <c r="CK165" s="24">
        <f t="shared" si="90"/>
        <v>7.0599637063468723E-3</v>
      </c>
      <c r="CL165" s="24">
        <f t="shared" si="90"/>
        <v>0</v>
      </c>
    </row>
    <row r="166" spans="1:90" x14ac:dyDescent="0.2">
      <c r="A166" s="19">
        <v>161</v>
      </c>
      <c r="B166" s="16" cm="1">
        <f t="array" ref="B166">INDEX(asset_mu,1,B$3)+INDEX(asset_rets_norm,$A166,B$3)</f>
        <v>5.4418494035443242E-3</v>
      </c>
      <c r="C166" s="16" cm="1">
        <f t="array" ref="C166">INDEX(asset_mu,1,C$3)+INDEX(asset_rets_norm,$A166,C$3)</f>
        <v>9.587079570164022E-3</v>
      </c>
      <c r="D166" s="16" cm="1">
        <f t="array" ref="D166">INDEX(asset_mu,1,D$3)+INDEX(asset_rets_norm,$A166,D$3)</f>
        <v>1.7285922878736898E-2</v>
      </c>
      <c r="E166" s="16" cm="1">
        <f t="array" ref="E166">INDEX(asset_mu,1,E$3)+INDEX(asset_rets_norm,$A166,E$3)</f>
        <v>9.2286066335545772E-3</v>
      </c>
      <c r="F166" s="16" cm="1">
        <f t="array" ref="F166">INDEX(asset_mu,1,F$3)+INDEX(asset_rets_norm,$A166,F$3)</f>
        <v>1.464098368575502E-2</v>
      </c>
      <c r="G166" s="16" cm="1">
        <f t="array" ref="G166">INDEX(asset_mu,1,G$3)+INDEX(asset_rets_norm,$A166,G$3)</f>
        <v>4.1784378215619341E-3</v>
      </c>
      <c r="H166" s="16" cm="1">
        <f t="array" ref="H166">INDEX(asset_mu,1,H$3)+INDEX(asset_rets_norm,$A166,H$3)</f>
        <v>6.1748320199166637E-3</v>
      </c>
      <c r="I166" s="16" cm="1">
        <f t="array" ref="I166">INDEX(asset_mu,1,I$3)+INDEX(asset_rets_norm,$A166,I$3)</f>
        <v>8.7582531971700951E-3</v>
      </c>
      <c r="J166" s="16" cm="1">
        <f t="array" ref="J166">INDEX(asset_mu,1,J$3)+INDEX(asset_rets_norm,$A166,J$3)</f>
        <v>6.0515913437240148E-3</v>
      </c>
      <c r="K166" s="16" cm="1">
        <f t="array" ref="K166">INDEX(asset_mu,1,K$3)+INDEX(asset_rets_norm,$A166,K$3)</f>
        <v>8.6236436087815671E-3</v>
      </c>
      <c r="L166" s="16" cm="1">
        <f t="array" ref="L166">INDEX(asset_mu,1,L$3)+INDEX(asset_rets_norm,$A166,L$3)</f>
        <v>1.1815096723328465E-2</v>
      </c>
      <c r="M166" s="16" cm="1">
        <f t="array" ref="M166">INDEX(asset_mu,1,M$3)+INDEX(asset_rets_norm,$A166,M$3)</f>
        <v>7.2092829703949588E-3</v>
      </c>
      <c r="N166" s="16" cm="1">
        <f t="array" ref="N166">INDEX(asset_mu,1,N$3)+INDEX(asset_rets_norm,$A166,N$3)</f>
        <v>8.6242299862758828E-3</v>
      </c>
      <c r="O166" s="16" cm="1">
        <f t="array" ref="O166">INDEX(asset_mu,1,O$3)+INDEX(asset_rets_norm,$A166,O$3)</f>
        <v>1.4586236656485496E-3</v>
      </c>
      <c r="P166" s="16" cm="1">
        <f t="array" ref="P166">INDEX(asset_mu,1,P$3)+INDEX(asset_rets_norm,$A166,P$3)</f>
        <v>1.1342269115375712E-3</v>
      </c>
      <c r="Q166" s="16" cm="1">
        <f t="array" ref="Q166">INDEX(asset_mu,1,Q$3)+INDEX(asset_rets_norm,$A166,Q$3)</f>
        <v>-7.2425148416921208E-5</v>
      </c>
      <c r="R166" s="16" cm="1">
        <f t="array" ref="R166">INDEX(asset_mu,1,R$3)+INDEX(asset_rets_norm,$A166,R$3)</f>
        <v>-1.9929571712711161E-2</v>
      </c>
      <c r="S166" s="16" cm="1">
        <f t="array" ref="S166">INDEX(asset_mu,1,S$3)+INDEX(asset_rets_norm,$A166,S$3)</f>
        <v>3.2164825921973894E-2</v>
      </c>
      <c r="T166" s="16" cm="1">
        <f t="array" ref="T166">INDEX(asset_mu,1,T$3)+INDEX(asset_rets_norm,$A166,T$3)</f>
        <v>1.6692279657210374E-2</v>
      </c>
      <c r="U166" s="16" cm="1">
        <f t="array" ref="U166">INDEX(asset_mu,1,U$3)+INDEX(asset_rets_norm,$A166,U$3)</f>
        <v>-6.7367845905191057E-2</v>
      </c>
      <c r="V166" s="16" cm="1">
        <f t="array" ref="V166">INDEX(asset_mu,1,V$3)+INDEX(asset_rets_norm,$A166,V$3)</f>
        <v>5.5650453729049901E-3</v>
      </c>
      <c r="W166" s="16" cm="1">
        <f t="array" ref="W166">INDEX(asset_mu,1,W$3)+INDEX(asset_rets_norm,$A166,W$3)</f>
        <v>4.0917565274529877E-3</v>
      </c>
      <c r="X166" s="16" cm="1">
        <f t="array" ref="X166">INDEX(asset_mu,1,X$3)+INDEX(asset_rets_norm,$A166,X$3)</f>
        <v>5.8621268438972651E-3</v>
      </c>
      <c r="Y166" s="16" cm="1">
        <f t="array" ref="Y166">INDEX(asset_mu,1,Y$3)+INDEX(asset_rets_norm,$A166,Y$3)</f>
        <v>1.4086022194711998E-3</v>
      </c>
      <c r="Z166" s="19">
        <v>161</v>
      </c>
      <c r="AA166" s="16" cm="1">
        <f t="array" ref="AA166">INDEX(fx_mu,1,AA$3)+INDEX(fx_rets_norm,$A166,AA$3)</f>
        <v>0</v>
      </c>
      <c r="AB166" s="16" cm="1">
        <f t="array" ref="AB166">INDEX(fx_mu,1,AB$3)+INDEX(fx_rets_norm,$A166,AB$3)</f>
        <v>1.9405619056938087E-3</v>
      </c>
      <c r="AC166" s="16" cm="1">
        <f t="array" ref="AC166">INDEX(fx_mu,1,AC$3)+INDEX(fx_rets_norm,$A166,AC$3)</f>
        <v>1.5222025587718277E-2</v>
      </c>
      <c r="AD166" s="16" cm="1">
        <f t="array" ref="AD166">INDEX(fx_mu,1,AD$3)+INDEX(fx_rets_norm,$A166,AD$3)</f>
        <v>3.38791255303975E-2</v>
      </c>
      <c r="AE166" s="19">
        <v>161</v>
      </c>
      <c r="AF166" s="18" cm="1">
        <f t="array" ref="AF166">(1+B166)*(1+INDEX(fx_rets,$AE166,INDEX(fx_ix,1,AF$3)))-1</f>
        <v>5.4418494035444187E-3</v>
      </c>
      <c r="AG166" s="18" cm="1">
        <f t="array" ref="AG166">(1+C166)*(1+INDEX(fx_rets,$AE166,INDEX(fx_ix,1,AG$3)))-1</f>
        <v>9.5870795701640255E-3</v>
      </c>
      <c r="AH166" s="18" cm="1">
        <f t="array" ref="AH166">(1+D166)*(1+INDEX(fx_rets,$AE166,INDEX(fx_ix,1,AH$3)))-1</f>
        <v>1.7285922878736981E-2</v>
      </c>
      <c r="AI166" s="18" cm="1">
        <f t="array" ref="AI166">(1+E166)*(1+INDEX(fx_rets,$AE166,INDEX(fx_ix,1,AI$3)))-1</f>
        <v>9.2286066335545147E-3</v>
      </c>
      <c r="AJ166" s="18" cm="1">
        <f t="array" ref="AJ166">(1+F166)*(1+INDEX(fx_rets,$AE166,INDEX(fx_ix,1,AJ$3)))-1</f>
        <v>1.464098368575506E-2</v>
      </c>
      <c r="AK166" s="18" cm="1">
        <f t="array" ref="AK166">(1+G166)*(1+INDEX(fx_rets,$AE166,INDEX(fx_ix,1,AK$3)))-1</f>
        <v>6.1271082445175651E-3</v>
      </c>
      <c r="AL166" s="18" cm="1">
        <f t="array" ref="AL166">(1+H166)*(1+INDEX(fx_rets,$AE166,INDEX(fx_ix,1,AL$3)))-1</f>
        <v>8.1273765694023226E-3</v>
      </c>
      <c r="AM166" s="18" cm="1">
        <f t="array" ref="AM166">(1+I166)*(1+INDEX(fx_rets,$AE166,INDEX(fx_ix,1,AM$3)))-1</f>
        <v>1.0715811035378886E-2</v>
      </c>
      <c r="AN166" s="18" cm="1">
        <f t="array" ref="AN166">(1+J166)*(1+INDEX(fx_rets,$AE166,INDEX(fx_ix,1,AN$3)))-1</f>
        <v>2.1365734409722892E-2</v>
      </c>
      <c r="AO166" s="18" cm="1">
        <f t="array" ref="AO166">(1+K166)*(1+INDEX(fx_rets,$AE166,INDEX(fx_ix,1,AO$3)))-1</f>
        <v>2.397693852017202E-2</v>
      </c>
      <c r="AP166" s="18" cm="1">
        <f t="array" ref="AP166">(1+L166)*(1+INDEX(fx_rets,$AE166,INDEX(fx_ix,1,AP$3)))-1</f>
        <v>2.721697201569051E-2</v>
      </c>
      <c r="AQ166" s="18" cm="1">
        <f t="array" ref="AQ166">(1+M166)*(1+INDEX(fx_rets,$AE166,INDEX(fx_ix,1,AQ$3)))-1</f>
        <v>2.2541048447957568E-2</v>
      </c>
      <c r="AR166" s="18" cm="1">
        <f t="array" ref="AR166">(1+N166)*(1+INDEX(fx_rets,$AE166,INDEX(fx_ix,1,AR$3)))-1</f>
        <v>2.3977533823519748E-2</v>
      </c>
      <c r="AS166" s="18" cm="1">
        <f t="array" ref="AS166">(1+O166)*(1+INDEX(fx_rets,$AE166,INDEX(fx_ix,1,AS$3)))-1</f>
        <v>3.5387166090316224E-2</v>
      </c>
      <c r="AT166" s="18" cm="1">
        <f t="array" ref="AT166">(1+P166)*(1+INDEX(fx_rets,$AE166,INDEX(fx_ix,1,AT$3)))-1</f>
        <v>3.505177905785084E-2</v>
      </c>
      <c r="AU166" s="18" cm="1">
        <f t="array" ref="AU166">(1+Q166)*(1+INDEX(fx_rets,$AE166,INDEX(fx_ix,1,AU$3)))-1</f>
        <v>3.3804246681285788E-2</v>
      </c>
      <c r="AV166" s="18" cm="1">
        <f t="array" ref="AV166">(1+R166)*(1+INDEX(fx_rets,$AE166,INDEX(fx_ix,1,AV$3)))-1</f>
        <v>-1.9929571712711147E-2</v>
      </c>
      <c r="AW166" s="18" cm="1">
        <f t="array" ref="AW166">(1+S166)*(1+INDEX(fx_rets,$AE166,INDEX(fx_ix,1,AW$3)))-1</f>
        <v>3.416780566355504E-2</v>
      </c>
      <c r="AX166" s="18" cm="1">
        <f t="array" ref="AX166">(1+T166)*(1+INDEX(fx_rets,$AE166,INDEX(fx_ix,1,AX$3)))-1</f>
        <v>3.2168395552988116E-2</v>
      </c>
      <c r="AY166" s="18" cm="1">
        <f t="array" ref="AY166">(1+U166)*(1+INDEX(fx_rets,$AE166,INDEX(fx_ix,1,AY$3)))-1</f>
        <v>-3.5771084082928062E-2</v>
      </c>
      <c r="AZ166" s="18" cm="1">
        <f t="array" ref="AZ166">(1+V166)*(1+INDEX(fx_rets,$AE166,INDEX(fx_ix,1,AZ$3)))-1</f>
        <v>5.5650453729050309E-3</v>
      </c>
      <c r="BA166" s="18" cm="1">
        <f t="array" ref="BA166">(1+W166)*(1+INDEX(fx_rets,$AE166,INDEX(fx_ix,1,BA$3)))-1</f>
        <v>6.0402587399912555E-3</v>
      </c>
      <c r="BB166" s="18" cm="1">
        <f t="array" ref="BB166">(1+X166)*(1+INDEX(fx_rets,$AE166,INDEX(fx_ix,1,BB$3)))-1</f>
        <v>2.1173385876431583E-2</v>
      </c>
      <c r="BC166" s="18" cm="1">
        <f t="array" ref="BC166">(1+Y166)*(1+INDEX(fx_rets,$AE166,INDEX(fx_ix,1,BC$3)))-1</f>
        <v>3.5335449961284571E-2</v>
      </c>
      <c r="BD166" s="19">
        <v>161</v>
      </c>
      <c r="BE166" s="16">
        <f t="shared" si="63"/>
        <v>0</v>
      </c>
      <c r="BF166" s="19">
        <v>161</v>
      </c>
      <c r="BG166" s="18">
        <f t="shared" si="64"/>
        <v>5.4418494035444187E-3</v>
      </c>
      <c r="BH166" s="18">
        <f t="shared" si="65"/>
        <v>9.5870795701640255E-3</v>
      </c>
      <c r="BI166" s="18">
        <f t="shared" si="66"/>
        <v>1.7285922878736981E-2</v>
      </c>
      <c r="BJ166" s="18">
        <f t="shared" si="67"/>
        <v>9.2286066335545147E-3</v>
      </c>
      <c r="BK166" s="18">
        <f t="shared" si="68"/>
        <v>1.464098368575506E-2</v>
      </c>
      <c r="BL166" s="18">
        <f t="shared" si="69"/>
        <v>6.1271082445175651E-3</v>
      </c>
      <c r="BM166" s="18">
        <f t="shared" si="70"/>
        <v>8.1273765694023226E-3</v>
      </c>
      <c r="BN166" s="18">
        <f t="shared" si="71"/>
        <v>1.0715811035378886E-2</v>
      </c>
      <c r="BO166" s="18">
        <f t="shared" si="72"/>
        <v>2.1365734409722892E-2</v>
      </c>
      <c r="BP166" s="18">
        <f t="shared" si="73"/>
        <v>2.397693852017202E-2</v>
      </c>
      <c r="BQ166" s="18">
        <f t="shared" si="74"/>
        <v>2.721697201569051E-2</v>
      </c>
      <c r="BR166" s="18">
        <f t="shared" si="75"/>
        <v>2.2541048447957568E-2</v>
      </c>
      <c r="BS166" s="18">
        <f t="shared" si="76"/>
        <v>2.3977533823519748E-2</v>
      </c>
      <c r="BT166" s="18">
        <f t="shared" si="77"/>
        <v>3.5387166090316224E-2</v>
      </c>
      <c r="BU166" s="18">
        <f t="shared" si="78"/>
        <v>3.505177905785084E-2</v>
      </c>
      <c r="BV166" s="18">
        <f t="shared" si="79"/>
        <v>3.3804246681285788E-2</v>
      </c>
      <c r="BW166" s="18">
        <f t="shared" si="80"/>
        <v>-1.9929571712711147E-2</v>
      </c>
      <c r="BX166" s="18">
        <f t="shared" si="81"/>
        <v>3.416780566355504E-2</v>
      </c>
      <c r="BY166" s="18">
        <f t="shared" si="82"/>
        <v>3.2168395552988116E-2</v>
      </c>
      <c r="BZ166" s="18">
        <f t="shared" si="83"/>
        <v>-3.5771084082928062E-2</v>
      </c>
      <c r="CA166" s="18">
        <f t="shared" si="84"/>
        <v>5.5650453729050309E-3</v>
      </c>
      <c r="CB166" s="18">
        <f t="shared" si="85"/>
        <v>6.0402587399912555E-3</v>
      </c>
      <c r="CC166" s="18">
        <f t="shared" si="86"/>
        <v>2.1173385876431583E-2</v>
      </c>
      <c r="CD166" s="18">
        <f t="shared" si="87"/>
        <v>3.5335449961284571E-2</v>
      </c>
      <c r="CE166" s="19">
        <v>161</v>
      </c>
      <c r="CF166" s="18">
        <f t="shared" ref="CF166:CL175" si="91">SUMPRODUCT(INDEX(port_wts,CF$3,),$BG166:$CD166)</f>
        <v>9.5870795701640255E-3</v>
      </c>
      <c r="CG166" s="18">
        <f t="shared" si="91"/>
        <v>9.5870795701640255E-3</v>
      </c>
      <c r="CH166" s="18">
        <f t="shared" si="91"/>
        <v>9.5870795701640255E-3</v>
      </c>
      <c r="CI166" s="18">
        <f t="shared" si="91"/>
        <v>0</v>
      </c>
      <c r="CJ166" s="18">
        <f t="shared" si="91"/>
        <v>0</v>
      </c>
      <c r="CK166" s="24">
        <f t="shared" si="91"/>
        <v>9.5870795701640255E-3</v>
      </c>
      <c r="CL166" s="24">
        <f t="shared" si="91"/>
        <v>0</v>
      </c>
    </row>
    <row r="167" spans="1:90" x14ac:dyDescent="0.2">
      <c r="A167" s="19">
        <v>162</v>
      </c>
      <c r="B167" s="16" cm="1">
        <f t="array" ref="B167">INDEX(asset_mu,1,B$3)+INDEX(asset_rets_norm,$A167,B$3)</f>
        <v>5.6869253250325822E-3</v>
      </c>
      <c r="C167" s="16" cm="1">
        <f t="array" ref="C167">INDEX(asset_mu,1,C$3)+INDEX(asset_rets_norm,$A167,C$3)</f>
        <v>7.4013688489407104E-3</v>
      </c>
      <c r="D167" s="16" cm="1">
        <f t="array" ref="D167">INDEX(asset_mu,1,D$3)+INDEX(asset_rets_norm,$A167,D$3)</f>
        <v>9.170982555268296E-3</v>
      </c>
      <c r="E167" s="16" cm="1">
        <f t="array" ref="E167">INDEX(asset_mu,1,E$3)+INDEX(asset_rets_norm,$A167,E$3)</f>
        <v>6.0823492534381532E-3</v>
      </c>
      <c r="F167" s="16" cm="1">
        <f t="array" ref="F167">INDEX(asset_mu,1,F$3)+INDEX(asset_rets_norm,$A167,F$3)</f>
        <v>5.6278476033492942E-3</v>
      </c>
      <c r="G167" s="16" cm="1">
        <f t="array" ref="G167">INDEX(asset_mu,1,G$3)+INDEX(asset_rets_norm,$A167,G$3)</f>
        <v>3.9750087097001592E-3</v>
      </c>
      <c r="H167" s="16" cm="1">
        <f t="array" ref="H167">INDEX(asset_mu,1,H$3)+INDEX(asset_rets_norm,$A167,H$3)</f>
        <v>3.8799605403048369E-3</v>
      </c>
      <c r="I167" s="16" cm="1">
        <f t="array" ref="I167">INDEX(asset_mu,1,I$3)+INDEX(asset_rets_norm,$A167,I$3)</f>
        <v>-8.1357050624015874E-4</v>
      </c>
      <c r="J167" s="16" cm="1">
        <f t="array" ref="J167">INDEX(asset_mu,1,J$3)+INDEX(asset_rets_norm,$A167,J$3)</f>
        <v>5.3181053569000252E-3</v>
      </c>
      <c r="K167" s="16" cm="1">
        <f t="array" ref="K167">INDEX(asset_mu,1,K$3)+INDEX(asset_rets_norm,$A167,K$3)</f>
        <v>6.7780831685663448E-3</v>
      </c>
      <c r="L167" s="16" cm="1">
        <f t="array" ref="L167">INDEX(asset_mu,1,L$3)+INDEX(asset_rets_norm,$A167,L$3)</f>
        <v>7.218508169520731E-3</v>
      </c>
      <c r="M167" s="16" cm="1">
        <f t="array" ref="M167">INDEX(asset_mu,1,M$3)+INDEX(asset_rets_norm,$A167,M$3)</f>
        <v>4.0930750821670967E-3</v>
      </c>
      <c r="N167" s="16" cm="1">
        <f t="array" ref="N167">INDEX(asset_mu,1,N$3)+INDEX(asset_rets_norm,$A167,N$3)</f>
        <v>2.1525517809181157E-3</v>
      </c>
      <c r="O167" s="16" cm="1">
        <f t="array" ref="O167">INDEX(asset_mu,1,O$3)+INDEX(asset_rets_norm,$A167,O$3)</f>
        <v>1.3999704431918657E-3</v>
      </c>
      <c r="P167" s="16" cm="1">
        <f t="array" ref="P167">INDEX(asset_mu,1,P$3)+INDEX(asset_rets_norm,$A167,P$3)</f>
        <v>2.2375709196172256E-3</v>
      </c>
      <c r="Q167" s="16" cm="1">
        <f t="array" ref="Q167">INDEX(asset_mu,1,Q$3)+INDEX(asset_rets_norm,$A167,Q$3)</f>
        <v>7.7442413694412977E-4</v>
      </c>
      <c r="R167" s="16" cm="1">
        <f t="array" ref="R167">INDEX(asset_mu,1,R$3)+INDEX(asset_rets_norm,$A167,R$3)</f>
        <v>-6.3228272633067864E-2</v>
      </c>
      <c r="S167" s="16" cm="1">
        <f t="array" ref="S167">INDEX(asset_mu,1,S$3)+INDEX(asset_rets_norm,$A167,S$3)</f>
        <v>-4.0631151921266873E-2</v>
      </c>
      <c r="T167" s="16" cm="1">
        <f t="array" ref="T167">INDEX(asset_mu,1,T$3)+INDEX(asset_rets_norm,$A167,T$3)</f>
        <v>-2.4720459669247463E-2</v>
      </c>
      <c r="U167" s="16" cm="1">
        <f t="array" ref="U167">INDEX(asset_mu,1,U$3)+INDEX(asset_rets_norm,$A167,U$3)</f>
        <v>-4.7682302246374028E-2</v>
      </c>
      <c r="V167" s="16" cm="1">
        <f t="array" ref="V167">INDEX(asset_mu,1,V$3)+INDEX(asset_rets_norm,$A167,V$3)</f>
        <v>5.5747370395716565E-3</v>
      </c>
      <c r="W167" s="16" cm="1">
        <f t="array" ref="W167">INDEX(asset_mu,1,W$3)+INDEX(asset_rets_norm,$A167,W$3)</f>
        <v>3.9360898607863209E-3</v>
      </c>
      <c r="X167" s="16" cm="1">
        <f t="array" ref="X167">INDEX(asset_mu,1,X$3)+INDEX(asset_rets_norm,$A167,X$3)</f>
        <v>5.8415435105639308E-3</v>
      </c>
      <c r="Y167" s="16" cm="1">
        <f t="array" ref="Y167">INDEX(asset_mu,1,Y$3)+INDEX(asset_rets_norm,$A167,Y$3)</f>
        <v>1.4192688861378664E-3</v>
      </c>
      <c r="Z167" s="19">
        <v>162</v>
      </c>
      <c r="AA167" s="16" cm="1">
        <f t="array" ref="AA167">INDEX(fx_mu,1,AA$3)+INDEX(fx_rets_norm,$A167,AA$3)</f>
        <v>0</v>
      </c>
      <c r="AB167" s="16" cm="1">
        <f t="array" ref="AB167">INDEX(fx_mu,1,AB$3)+INDEX(fx_rets_norm,$A167,AB$3)</f>
        <v>4.3204954889523479E-2</v>
      </c>
      <c r="AC167" s="16" cm="1">
        <f t="array" ref="AC167">INDEX(fx_mu,1,AC$3)+INDEX(fx_rets_norm,$A167,AC$3)</f>
        <v>2.7760943759024534E-2</v>
      </c>
      <c r="AD167" s="16" cm="1">
        <f t="array" ref="AD167">INDEX(fx_mu,1,AD$3)+INDEX(fx_rets_norm,$A167,AD$3)</f>
        <v>8.0741296127447709E-3</v>
      </c>
      <c r="AE167" s="19">
        <v>162</v>
      </c>
      <c r="AF167" s="18" cm="1">
        <f t="array" ref="AF167">(1+B167)*(1+INDEX(fx_rets,$AE167,INDEX(fx_ix,1,AF$3)))-1</f>
        <v>5.6869253250326768E-3</v>
      </c>
      <c r="AG167" s="18" cm="1">
        <f t="array" ref="AG167">(1+C167)*(1+INDEX(fx_rets,$AE167,INDEX(fx_ix,1,AG$3)))-1</f>
        <v>7.4013688489407148E-3</v>
      </c>
      <c r="AH167" s="18" cm="1">
        <f t="array" ref="AH167">(1+D167)*(1+INDEX(fx_rets,$AE167,INDEX(fx_ix,1,AH$3)))-1</f>
        <v>9.170982555268381E-3</v>
      </c>
      <c r="AI167" s="18" cm="1">
        <f t="array" ref="AI167">(1+E167)*(1+INDEX(fx_rets,$AE167,INDEX(fx_ix,1,AI$3)))-1</f>
        <v>6.0823492534380907E-3</v>
      </c>
      <c r="AJ167" s="18" cm="1">
        <f t="array" ref="AJ167">(1+F167)*(1+INDEX(fx_rets,$AE167,INDEX(fx_ix,1,AJ$3)))-1</f>
        <v>5.6278476033493341E-3</v>
      </c>
      <c r="AK167" s="18" cm="1">
        <f t="array" ref="AK167">(1+G167)*(1+INDEX(fx_rets,$AE167,INDEX(fx_ix,1,AK$3)))-1</f>
        <v>4.7351703671211665E-2</v>
      </c>
      <c r="AL167" s="18" cm="1">
        <f t="array" ref="AL167">(1+H167)*(1+INDEX(fx_rets,$AE167,INDEX(fx_ix,1,AL$3)))-1</f>
        <v>4.725254894994535E-2</v>
      </c>
      <c r="AM167" s="18" cm="1">
        <f t="array" ref="AM167">(1+I167)*(1+INDEX(fx_rets,$AE167,INDEX(fx_ix,1,AM$3)))-1</f>
        <v>4.235623410626177E-2</v>
      </c>
      <c r="AN167" s="18" cm="1">
        <f t="array" ref="AN167">(1+J167)*(1+INDEX(fx_rets,$AE167,INDEX(fx_ix,1,AN$3)))-1</f>
        <v>3.3226684739642076E-2</v>
      </c>
      <c r="AO167" s="18" cm="1">
        <f t="array" ref="AO167">(1+K167)*(1+INDEX(fx_rets,$AE167,INDEX(fx_ix,1,AO$3)))-1</f>
        <v>3.4727192913227567E-2</v>
      </c>
      <c r="AP167" s="18" cm="1">
        <f t="array" ref="AP167">(1+L167)*(1+INDEX(fx_rets,$AE167,INDEX(fx_ix,1,AP$3)))-1</f>
        <v>3.5179844527863269E-2</v>
      </c>
      <c r="AQ167" s="18" cm="1">
        <f t="array" ref="AQ167">(1+M167)*(1+INDEX(fx_rets,$AE167,INDEX(fx_ix,1,AQ$3)))-1</f>
        <v>3.1967646468349153E-2</v>
      </c>
      <c r="AR167" s="18" cm="1">
        <f t="array" ref="AR167">(1+N167)*(1+INDEX(fx_rets,$AE167,INDEX(fx_ix,1,AR$3)))-1</f>
        <v>2.9973252408871165E-2</v>
      </c>
      <c r="AS167" s="18" cm="1">
        <f t="array" ref="AS167">(1+O167)*(1+INDEX(fx_rets,$AE167,INDEX(fx_ix,1,AS$3)))-1</f>
        <v>9.4854035987490537E-3</v>
      </c>
      <c r="AT167" s="18" cm="1">
        <f t="array" ref="AT167">(1+P167)*(1+INDEX(fx_rets,$AE167,INDEX(fx_ix,1,AT$3)))-1</f>
        <v>1.0329766969984444E-2</v>
      </c>
      <c r="AU167" s="18" cm="1">
        <f t="array" ref="AU167">(1+Q167)*(1+INDEX(fx_rets,$AE167,INDEX(fx_ix,1,AU$3)))-1</f>
        <v>8.854806550545602E-3</v>
      </c>
      <c r="AV167" s="18" cm="1">
        <f t="array" ref="AV167">(1+R167)*(1+INDEX(fx_rets,$AE167,INDEX(fx_ix,1,AV$3)))-1</f>
        <v>-6.322827263306785E-2</v>
      </c>
      <c r="AW167" s="18" cm="1">
        <f t="array" ref="AW167">(1+S167)*(1+INDEX(fx_rets,$AE167,INDEX(fx_ix,1,AW$3)))-1</f>
        <v>8.1833588238899857E-4</v>
      </c>
      <c r="AX167" s="18" cm="1">
        <f t="array" ref="AX167">(1+T167)*(1+INDEX(fx_rets,$AE167,INDEX(fx_ix,1,AX$3)))-1</f>
        <v>2.3542207992017783E-3</v>
      </c>
      <c r="AY167" s="18" cm="1">
        <f t="array" ref="AY167">(1+U167)*(1+INDEX(fx_rets,$AE167,INDEX(fx_ix,1,AY$3)))-1</f>
        <v>-3.9993165722200685E-2</v>
      </c>
      <c r="AZ167" s="18" cm="1">
        <f t="array" ref="AZ167">(1+V167)*(1+INDEX(fx_rets,$AE167,INDEX(fx_ix,1,AZ$3)))-1</f>
        <v>5.5747370395715645E-3</v>
      </c>
      <c r="BA167" s="18" cm="1">
        <f t="array" ref="BA167">(1+W167)*(1+INDEX(fx_rets,$AE167,INDEX(fx_ix,1,BA$3)))-1</f>
        <v>4.7311103335186067E-2</v>
      </c>
      <c r="BB167" s="18" cm="1">
        <f t="array" ref="BB167">(1+X167)*(1+INDEX(fx_rets,$AE167,INDEX(fx_ix,1,BB$3)))-1</f>
        <v>3.3764654030451036E-2</v>
      </c>
      <c r="BC167" s="18" cm="1">
        <f t="array" ref="BC167">(1+Y167)*(1+INDEX(fx_rets,$AE167,INDEX(fx_ix,1,BC$3)))-1</f>
        <v>9.5048578598244671E-3</v>
      </c>
      <c r="BD167" s="19">
        <v>162</v>
      </c>
      <c r="BE167" s="16">
        <f t="shared" si="63"/>
        <v>0</v>
      </c>
      <c r="BF167" s="19">
        <v>162</v>
      </c>
      <c r="BG167" s="18">
        <f t="shared" si="64"/>
        <v>5.6869253250326768E-3</v>
      </c>
      <c r="BH167" s="18">
        <f t="shared" si="65"/>
        <v>7.4013688489407148E-3</v>
      </c>
      <c r="BI167" s="18">
        <f t="shared" si="66"/>
        <v>9.170982555268381E-3</v>
      </c>
      <c r="BJ167" s="18">
        <f t="shared" si="67"/>
        <v>6.0823492534380907E-3</v>
      </c>
      <c r="BK167" s="18">
        <f t="shared" si="68"/>
        <v>5.6278476033493341E-3</v>
      </c>
      <c r="BL167" s="18">
        <f t="shared" si="69"/>
        <v>4.7351703671211665E-2</v>
      </c>
      <c r="BM167" s="18">
        <f t="shared" si="70"/>
        <v>4.725254894994535E-2</v>
      </c>
      <c r="BN167" s="18">
        <f t="shared" si="71"/>
        <v>4.235623410626177E-2</v>
      </c>
      <c r="BO167" s="18">
        <f t="shared" si="72"/>
        <v>3.3226684739642076E-2</v>
      </c>
      <c r="BP167" s="18">
        <f t="shared" si="73"/>
        <v>3.4727192913227567E-2</v>
      </c>
      <c r="BQ167" s="18">
        <f t="shared" si="74"/>
        <v>3.5179844527863269E-2</v>
      </c>
      <c r="BR167" s="18">
        <f t="shared" si="75"/>
        <v>3.1967646468349153E-2</v>
      </c>
      <c r="BS167" s="18">
        <f t="shared" si="76"/>
        <v>2.9973252408871165E-2</v>
      </c>
      <c r="BT167" s="18">
        <f t="shared" si="77"/>
        <v>9.4854035987490537E-3</v>
      </c>
      <c r="BU167" s="18">
        <f t="shared" si="78"/>
        <v>1.0329766969984444E-2</v>
      </c>
      <c r="BV167" s="18">
        <f t="shared" si="79"/>
        <v>8.854806550545602E-3</v>
      </c>
      <c r="BW167" s="18">
        <f t="shared" si="80"/>
        <v>-6.322827263306785E-2</v>
      </c>
      <c r="BX167" s="18">
        <f t="shared" si="81"/>
        <v>8.1833588238899857E-4</v>
      </c>
      <c r="BY167" s="18">
        <f t="shared" si="82"/>
        <v>2.3542207992017783E-3</v>
      </c>
      <c r="BZ167" s="18">
        <f t="shared" si="83"/>
        <v>-3.9993165722200685E-2</v>
      </c>
      <c r="CA167" s="18">
        <f t="shared" si="84"/>
        <v>5.5747370395715645E-3</v>
      </c>
      <c r="CB167" s="18">
        <f t="shared" si="85"/>
        <v>4.7311103335186067E-2</v>
      </c>
      <c r="CC167" s="18">
        <f t="shared" si="86"/>
        <v>3.3764654030451036E-2</v>
      </c>
      <c r="CD167" s="18">
        <f t="shared" si="87"/>
        <v>9.5048578598244671E-3</v>
      </c>
      <c r="CE167" s="19">
        <v>162</v>
      </c>
      <c r="CF167" s="18">
        <f t="shared" si="91"/>
        <v>7.4013688489407148E-3</v>
      </c>
      <c r="CG167" s="18">
        <f t="shared" si="91"/>
        <v>7.4013688489407148E-3</v>
      </c>
      <c r="CH167" s="18">
        <f t="shared" si="91"/>
        <v>7.4013688489407148E-3</v>
      </c>
      <c r="CI167" s="18">
        <f t="shared" si="91"/>
        <v>0</v>
      </c>
      <c r="CJ167" s="18">
        <f t="shared" si="91"/>
        <v>0</v>
      </c>
      <c r="CK167" s="24">
        <f t="shared" si="91"/>
        <v>7.4013688489407148E-3</v>
      </c>
      <c r="CL167" s="24">
        <f t="shared" si="91"/>
        <v>0</v>
      </c>
    </row>
    <row r="168" spans="1:90" x14ac:dyDescent="0.2">
      <c r="A168" s="19">
        <v>163</v>
      </c>
      <c r="B168" s="16" cm="1">
        <f t="array" ref="B168">INDEX(asset_mu,1,B$3)+INDEX(asset_rets_norm,$A168,B$3)</f>
        <v>5.6328782272018372E-3</v>
      </c>
      <c r="C168" s="16" cm="1">
        <f t="array" ref="C168">INDEX(asset_mu,1,C$3)+INDEX(asset_rets_norm,$A168,C$3)</f>
        <v>1.0609142791726752E-2</v>
      </c>
      <c r="D168" s="16" cm="1">
        <f t="array" ref="D168">INDEX(asset_mu,1,D$3)+INDEX(asset_rets_norm,$A168,D$3)</f>
        <v>1.5920897681736573E-2</v>
      </c>
      <c r="E168" s="16" cm="1">
        <f t="array" ref="E168">INDEX(asset_mu,1,E$3)+INDEX(asset_rets_norm,$A168,E$3)</f>
        <v>7.6583030244879516E-3</v>
      </c>
      <c r="F168" s="16" cm="1">
        <f t="array" ref="F168">INDEX(asset_mu,1,F$3)+INDEX(asset_rets_norm,$A168,F$3)</f>
        <v>9.397071502789749E-3</v>
      </c>
      <c r="G168" s="16" cm="1">
        <f t="array" ref="G168">INDEX(asset_mu,1,G$3)+INDEX(asset_rets_norm,$A168,G$3)</f>
        <v>5.0371456658518084E-3</v>
      </c>
      <c r="H168" s="16" cm="1">
        <f t="array" ref="H168">INDEX(asset_mu,1,H$3)+INDEX(asset_rets_norm,$A168,H$3)</f>
        <v>1.0573349778103334E-2</v>
      </c>
      <c r="I168" s="16" cm="1">
        <f t="array" ref="I168">INDEX(asset_mu,1,I$3)+INDEX(asset_rets_norm,$A168,I$3)</f>
        <v>1.7513618708150977E-2</v>
      </c>
      <c r="J168" s="16" cm="1">
        <f t="array" ref="J168">INDEX(asset_mu,1,J$3)+INDEX(asset_rets_norm,$A168,J$3)</f>
        <v>6.4298605846664341E-3</v>
      </c>
      <c r="K168" s="16" cm="1">
        <f t="array" ref="K168">INDEX(asset_mu,1,K$3)+INDEX(asset_rets_norm,$A168,K$3)</f>
        <v>1.5178726024500128E-2</v>
      </c>
      <c r="L168" s="16" cm="1">
        <f t="array" ref="L168">INDEX(asset_mu,1,L$3)+INDEX(asset_rets_norm,$A168,L$3)</f>
        <v>2.345576818254945E-2</v>
      </c>
      <c r="M168" s="16" cm="1">
        <f t="array" ref="M168">INDEX(asset_mu,1,M$3)+INDEX(asset_rets_norm,$A168,M$3)</f>
        <v>1.0407874909121251E-2</v>
      </c>
      <c r="N168" s="16" cm="1">
        <f t="array" ref="N168">INDEX(asset_mu,1,N$3)+INDEX(asset_rets_norm,$A168,N$3)</f>
        <v>1.6079282552777248E-2</v>
      </c>
      <c r="O168" s="16" cm="1">
        <f t="array" ref="O168">INDEX(asset_mu,1,O$3)+INDEX(asset_rets_norm,$A168,O$3)</f>
        <v>1.9460773507199644E-3</v>
      </c>
      <c r="P168" s="16" cm="1">
        <f t="array" ref="P168">INDEX(asset_mu,1,P$3)+INDEX(asset_rets_norm,$A168,P$3)</f>
        <v>5.8737428184992158E-3</v>
      </c>
      <c r="Q168" s="16" cm="1">
        <f t="array" ref="Q168">INDEX(asset_mu,1,Q$3)+INDEX(asset_rets_norm,$A168,Q$3)</f>
        <v>1.2817053559198665E-2</v>
      </c>
      <c r="R168" s="16" cm="1">
        <f t="array" ref="R168">INDEX(asset_mu,1,R$3)+INDEX(asset_rets_norm,$A168,R$3)</f>
        <v>-1.355703624033823E-2</v>
      </c>
      <c r="S168" s="16" cm="1">
        <f t="array" ref="S168">INDEX(asset_mu,1,S$3)+INDEX(asset_rets_norm,$A168,S$3)</f>
        <v>-1.8051359147189694E-2</v>
      </c>
      <c r="T168" s="16" cm="1">
        <f t="array" ref="T168">INDEX(asset_mu,1,T$3)+INDEX(asset_rets_norm,$A168,T$3)</f>
        <v>-9.209862030848226E-3</v>
      </c>
      <c r="U168" s="16" cm="1">
        <f t="array" ref="U168">INDEX(asset_mu,1,U$3)+INDEX(asset_rets_norm,$A168,U$3)</f>
        <v>5.72117644208049E-3</v>
      </c>
      <c r="V168" s="16" cm="1">
        <f t="array" ref="V168">INDEX(asset_mu,1,V$3)+INDEX(asset_rets_norm,$A168,V$3)</f>
        <v>5.5702870395716569E-3</v>
      </c>
      <c r="W168" s="16" cm="1">
        <f t="array" ref="W168">INDEX(asset_mu,1,W$3)+INDEX(asset_rets_norm,$A168,W$3)</f>
        <v>3.8375065274529876E-3</v>
      </c>
      <c r="X168" s="16" cm="1">
        <f t="array" ref="X168">INDEX(asset_mu,1,X$3)+INDEX(asset_rets_norm,$A168,X$3)</f>
        <v>5.8433768438972645E-3</v>
      </c>
      <c r="Y168" s="16" cm="1">
        <f t="array" ref="Y168">INDEX(asset_mu,1,Y$3)+INDEX(asset_rets_norm,$A168,Y$3)</f>
        <v>1.4774355528045331E-3</v>
      </c>
      <c r="Z168" s="19">
        <v>163</v>
      </c>
      <c r="AA168" s="16" cm="1">
        <f t="array" ref="AA168">INDEX(fx_mu,1,AA$3)+INDEX(fx_rets_norm,$A168,AA$3)</f>
        <v>0</v>
      </c>
      <c r="AB168" s="16" cm="1">
        <f t="array" ref="AB168">INDEX(fx_mu,1,AB$3)+INDEX(fx_rets_norm,$A168,AB$3)</f>
        <v>4.805019746259865E-2</v>
      </c>
      <c r="AC168" s="16" cm="1">
        <f t="array" ref="AC168">INDEX(fx_mu,1,AC$3)+INDEX(fx_rets_norm,$A168,AC$3)</f>
        <v>3.2490836913124974E-2</v>
      </c>
      <c r="AD168" s="16" cm="1">
        <f t="array" ref="AD168">INDEX(fx_mu,1,AD$3)+INDEX(fx_rets_norm,$A168,AD$3)</f>
        <v>5.1764515733370917E-2</v>
      </c>
      <c r="AE168" s="19">
        <v>163</v>
      </c>
      <c r="AF168" s="18" cm="1">
        <f t="array" ref="AF168">(1+B168)*(1+INDEX(fx_rets,$AE168,INDEX(fx_ix,1,AF$3)))-1</f>
        <v>5.6328782272019318E-3</v>
      </c>
      <c r="AG168" s="18" cm="1">
        <f t="array" ref="AG168">(1+C168)*(1+INDEX(fx_rets,$AE168,INDEX(fx_ix,1,AG$3)))-1</f>
        <v>1.0609142791726756E-2</v>
      </c>
      <c r="AH168" s="18" cm="1">
        <f t="array" ref="AH168">(1+D168)*(1+INDEX(fx_rets,$AE168,INDEX(fx_ix,1,AH$3)))-1</f>
        <v>1.5920897681736657E-2</v>
      </c>
      <c r="AI168" s="18" cm="1">
        <f t="array" ref="AI168">(1+E168)*(1+INDEX(fx_rets,$AE168,INDEX(fx_ix,1,AI$3)))-1</f>
        <v>7.6583030244878891E-3</v>
      </c>
      <c r="AJ168" s="18" cm="1">
        <f t="array" ref="AJ168">(1+F168)*(1+INDEX(fx_rets,$AE168,INDEX(fx_ix,1,AJ$3)))-1</f>
        <v>9.3970715027897889E-3</v>
      </c>
      <c r="AK168" s="18" cm="1">
        <f t="array" ref="AK168">(1+G168)*(1+INDEX(fx_rets,$AE168,INDEX(fx_ix,1,AK$3)))-1</f>
        <v>5.3329378972342578E-2</v>
      </c>
      <c r="AL168" s="18" cm="1">
        <f t="array" ref="AL168">(1+H168)*(1+INDEX(fx_rets,$AE168,INDEX(fx_ix,1,AL$3)))-1</f>
        <v>5.9131598785380879E-2</v>
      </c>
      <c r="AM168" s="18" cm="1">
        <f t="array" ref="AM168">(1+I168)*(1+INDEX(fx_rets,$AE168,INDEX(fx_ix,1,AM$3)))-1</f>
        <v>6.6405349007961023E-2</v>
      </c>
      <c r="AN168" s="18" cm="1">
        <f t="array" ref="AN168">(1+J168)*(1+INDEX(fx_rets,$AE168,INDEX(fx_ix,1,AN$3)))-1</f>
        <v>3.9129609049421976E-2</v>
      </c>
      <c r="AO168" s="18" cm="1">
        <f t="array" ref="AO168">(1+K168)*(1+INDEX(fx_rets,$AE168,INDEX(fx_ix,1,AO$3)))-1</f>
        <v>4.8162732449436252E-2</v>
      </c>
      <c r="AP168" s="18" cm="1">
        <f t="array" ref="AP168">(1+L168)*(1+INDEX(fx_rets,$AE168,INDEX(fx_ix,1,AP$3)))-1</f>
        <v>5.670870263436556E-2</v>
      </c>
      <c r="AQ168" s="18" cm="1">
        <f t="array" ref="AQ168">(1+M168)*(1+INDEX(fx_rets,$AE168,INDEX(fx_ix,1,AQ$3)))-1</f>
        <v>4.3236872388530578E-2</v>
      </c>
      <c r="AR168" s="18" cm="1">
        <f t="array" ref="AR168">(1+N168)*(1+INDEX(fx_rets,$AE168,INDEX(fx_ix,1,AR$3)))-1</f>
        <v>4.9092548813004733E-2</v>
      </c>
      <c r="AS168" s="18" cm="1">
        <f t="array" ref="AS168">(1+O168)*(1+INDEX(fx_rets,$AE168,INDEX(fx_ix,1,AS$3)))-1</f>
        <v>5.3811330835730642E-2</v>
      </c>
      <c r="AT168" s="18" cm="1">
        <f t="array" ref="AT168">(1+P168)*(1+INDEX(fx_rets,$AE168,INDEX(fx_ix,1,AT$3)))-1</f>
        <v>5.7942310004411857E-2</v>
      </c>
      <c r="AU168" s="18" cm="1">
        <f t="array" ref="AU168">(1+Q168)*(1+INDEX(fx_rets,$AE168,INDEX(fx_ix,1,AU$3)))-1</f>
        <v>6.5245037863190136E-2</v>
      </c>
      <c r="AV168" s="18" cm="1">
        <f t="array" ref="AV168">(1+R168)*(1+INDEX(fx_rets,$AE168,INDEX(fx_ix,1,AV$3)))-1</f>
        <v>-1.3557036240338216E-2</v>
      </c>
      <c r="AW168" s="18" cm="1">
        <f t="array" ref="AW168">(1+S168)*(1+INDEX(fx_rets,$AE168,INDEX(fx_ix,1,AW$3)))-1</f>
        <v>2.9131466943918216E-2</v>
      </c>
      <c r="AX168" s="18" cm="1">
        <f t="array" ref="AX168">(1+T168)*(1+INDEX(fx_rets,$AE168,INDEX(fx_ix,1,AX$3)))-1</f>
        <v>2.2981738757039905E-2</v>
      </c>
      <c r="AY168" s="18" cm="1">
        <f t="array" ref="AY168">(1+U168)*(1+INDEX(fx_rets,$AE168,INDEX(fx_ix,1,AY$3)))-1</f>
        <v>5.778184610340098E-2</v>
      </c>
      <c r="AZ168" s="18" cm="1">
        <f t="array" ref="AZ168">(1+V168)*(1+INDEX(fx_rets,$AE168,INDEX(fx_ix,1,AZ$3)))-1</f>
        <v>5.5702870395717419E-3</v>
      </c>
      <c r="BA168" s="18" cm="1">
        <f t="array" ref="BA168">(1+W168)*(1+INDEX(fx_rets,$AE168,INDEX(fx_ix,1,BA$3)))-1</f>
        <v>5.2072096936459644E-2</v>
      </c>
      <c r="BB168" s="18" cm="1">
        <f t="array" ref="BB168">(1+X168)*(1+INDEX(fx_rets,$AE168,INDEX(fx_ix,1,BB$3)))-1</f>
        <v>3.8524069961079155E-2</v>
      </c>
      <c r="BC168" s="18" cm="1">
        <f t="array" ref="BC168">(1+Y168)*(1+INDEX(fx_rets,$AE168,INDEX(fx_ix,1,BC$3)))-1</f>
        <v>5.3318430022093466E-2</v>
      </c>
      <c r="BD168" s="19">
        <v>163</v>
      </c>
      <c r="BE168" s="16">
        <f t="shared" si="63"/>
        <v>0</v>
      </c>
      <c r="BF168" s="19">
        <v>163</v>
      </c>
      <c r="BG168" s="18">
        <f t="shared" si="64"/>
        <v>5.6328782272019318E-3</v>
      </c>
      <c r="BH168" s="18">
        <f t="shared" si="65"/>
        <v>1.0609142791726756E-2</v>
      </c>
      <c r="BI168" s="18">
        <f t="shared" si="66"/>
        <v>1.5920897681736657E-2</v>
      </c>
      <c r="BJ168" s="18">
        <f t="shared" si="67"/>
        <v>7.6583030244878891E-3</v>
      </c>
      <c r="BK168" s="18">
        <f t="shared" si="68"/>
        <v>9.3970715027897889E-3</v>
      </c>
      <c r="BL168" s="18">
        <f t="shared" si="69"/>
        <v>5.3329378972342578E-2</v>
      </c>
      <c r="BM168" s="18">
        <f t="shared" si="70"/>
        <v>5.9131598785380879E-2</v>
      </c>
      <c r="BN168" s="18">
        <f t="shared" si="71"/>
        <v>6.6405349007961023E-2</v>
      </c>
      <c r="BO168" s="18">
        <f t="shared" si="72"/>
        <v>3.9129609049421976E-2</v>
      </c>
      <c r="BP168" s="18">
        <f t="shared" si="73"/>
        <v>4.8162732449436252E-2</v>
      </c>
      <c r="BQ168" s="18">
        <f t="shared" si="74"/>
        <v>5.670870263436556E-2</v>
      </c>
      <c r="BR168" s="18">
        <f t="shared" si="75"/>
        <v>4.3236872388530578E-2</v>
      </c>
      <c r="BS168" s="18">
        <f t="shared" si="76"/>
        <v>4.9092548813004733E-2</v>
      </c>
      <c r="BT168" s="18">
        <f t="shared" si="77"/>
        <v>5.3811330835730642E-2</v>
      </c>
      <c r="BU168" s="18">
        <f t="shared" si="78"/>
        <v>5.7942310004411857E-2</v>
      </c>
      <c r="BV168" s="18">
        <f t="shared" si="79"/>
        <v>6.5245037863190136E-2</v>
      </c>
      <c r="BW168" s="18">
        <f t="shared" si="80"/>
        <v>-1.3557036240338216E-2</v>
      </c>
      <c r="BX168" s="18">
        <f t="shared" si="81"/>
        <v>2.9131466943918216E-2</v>
      </c>
      <c r="BY168" s="18">
        <f t="shared" si="82"/>
        <v>2.2981738757039905E-2</v>
      </c>
      <c r="BZ168" s="18">
        <f t="shared" si="83"/>
        <v>5.778184610340098E-2</v>
      </c>
      <c r="CA168" s="18">
        <f t="shared" si="84"/>
        <v>5.5702870395717419E-3</v>
      </c>
      <c r="CB168" s="18">
        <f t="shared" si="85"/>
        <v>5.2072096936459644E-2</v>
      </c>
      <c r="CC168" s="18">
        <f t="shared" si="86"/>
        <v>3.8524069961079155E-2</v>
      </c>
      <c r="CD168" s="18">
        <f t="shared" si="87"/>
        <v>5.3318430022093466E-2</v>
      </c>
      <c r="CE168" s="19">
        <v>163</v>
      </c>
      <c r="CF168" s="18">
        <f t="shared" si="91"/>
        <v>1.0609142791726756E-2</v>
      </c>
      <c r="CG168" s="18">
        <f t="shared" si="91"/>
        <v>1.0609142791726756E-2</v>
      </c>
      <c r="CH168" s="18">
        <f t="shared" si="91"/>
        <v>1.0609142791726756E-2</v>
      </c>
      <c r="CI168" s="18">
        <f t="shared" si="91"/>
        <v>0</v>
      </c>
      <c r="CJ168" s="18">
        <f t="shared" si="91"/>
        <v>0</v>
      </c>
      <c r="CK168" s="24">
        <f t="shared" si="91"/>
        <v>1.0609142791726756E-2</v>
      </c>
      <c r="CL168" s="24">
        <f t="shared" si="91"/>
        <v>0</v>
      </c>
    </row>
    <row r="169" spans="1:90" x14ac:dyDescent="0.2">
      <c r="A169" s="19">
        <v>164</v>
      </c>
      <c r="B169" s="16" cm="1">
        <f t="array" ref="B169">INDEX(asset_mu,1,B$3)+INDEX(asset_rets_norm,$A169,B$3)</f>
        <v>4.6325223596052232E-3</v>
      </c>
      <c r="C169" s="16" cm="1">
        <f t="array" ref="C169">INDEX(asset_mu,1,C$3)+INDEX(asset_rets_norm,$A169,C$3)</f>
        <v>6.1684581733223009E-4</v>
      </c>
      <c r="D169" s="16" cm="1">
        <f t="array" ref="D169">INDEX(asset_mu,1,D$3)+INDEX(asset_rets_norm,$A169,D$3)</f>
        <v>-2.9402075361728303E-3</v>
      </c>
      <c r="E169" s="16" cm="1">
        <f t="array" ref="E169">INDEX(asset_mu,1,E$3)+INDEX(asset_rets_norm,$A169,E$3)</f>
        <v>3.7344914325341885E-3</v>
      </c>
      <c r="F169" s="16" cm="1">
        <f t="array" ref="F169">INDEX(asset_mu,1,F$3)+INDEX(asset_rets_norm,$A169,F$3)</f>
        <v>3.6695022275025795E-3</v>
      </c>
      <c r="G169" s="16" cm="1">
        <f t="array" ref="G169">INDEX(asset_mu,1,G$3)+INDEX(asset_rets_norm,$A169,G$3)</f>
        <v>3.3721711406302897E-3</v>
      </c>
      <c r="H169" s="16" cm="1">
        <f t="array" ref="H169">INDEX(asset_mu,1,H$3)+INDEX(asset_rets_norm,$A169,H$3)</f>
        <v>2.767032623809416E-3</v>
      </c>
      <c r="I169" s="16" cm="1">
        <f t="array" ref="I169">INDEX(asset_mu,1,I$3)+INDEX(asset_rets_norm,$A169,I$3)</f>
        <v>1.7450405177146682E-3</v>
      </c>
      <c r="J169" s="16" cm="1">
        <f t="array" ref="J169">INDEX(asset_mu,1,J$3)+INDEX(asset_rets_norm,$A169,J$3)</f>
        <v>5.2142437702746829E-3</v>
      </c>
      <c r="K169" s="16" cm="1">
        <f t="array" ref="K169">INDEX(asset_mu,1,K$3)+INDEX(asset_rets_norm,$A169,K$3)</f>
        <v>3.2004498477592727E-3</v>
      </c>
      <c r="L169" s="16" cm="1">
        <f t="array" ref="L169">INDEX(asset_mu,1,L$3)+INDEX(asset_rets_norm,$A169,L$3)</f>
        <v>3.7427484851059074E-4</v>
      </c>
      <c r="M169" s="16" cm="1">
        <f t="array" ref="M169">INDEX(asset_mu,1,M$3)+INDEX(asset_rets_norm,$A169,M$3)</f>
        <v>6.2020796606870208E-3</v>
      </c>
      <c r="N169" s="16" cm="1">
        <f t="array" ref="N169">INDEX(asset_mu,1,N$3)+INDEX(asset_rets_norm,$A169,N$3)</f>
        <v>4.7264177219678068E-3</v>
      </c>
      <c r="O169" s="16" cm="1">
        <f t="array" ref="O169">INDEX(asset_mu,1,O$3)+INDEX(asset_rets_norm,$A169,O$3)</f>
        <v>1.4581276765269979E-3</v>
      </c>
      <c r="P169" s="16" cm="1">
        <f t="array" ref="P169">INDEX(asset_mu,1,P$3)+INDEX(asset_rets_norm,$A169,P$3)</f>
        <v>1.2725572308274634E-3</v>
      </c>
      <c r="Q169" s="16" cm="1">
        <f t="array" ref="Q169">INDEX(asset_mu,1,Q$3)+INDEX(asset_rets_norm,$A169,Q$3)</f>
        <v>-6.7149912292545615E-4</v>
      </c>
      <c r="R169" s="16" cm="1">
        <f t="array" ref="R169">INDEX(asset_mu,1,R$3)+INDEX(asset_rets_norm,$A169,R$3)</f>
        <v>5.5993924288278193E-2</v>
      </c>
      <c r="S169" s="16" cm="1">
        <f t="array" ref="S169">INDEX(asset_mu,1,S$3)+INDEX(asset_rets_norm,$A169,S$3)</f>
        <v>3.8740559335343927E-2</v>
      </c>
      <c r="T169" s="16" cm="1">
        <f t="array" ref="T169">INDEX(asset_mu,1,T$3)+INDEX(asset_rets_norm,$A169,T$3)</f>
        <v>3.3708912456450191E-2</v>
      </c>
      <c r="U169" s="16" cm="1">
        <f t="array" ref="U169">INDEX(asset_mu,1,U$3)+INDEX(asset_rets_norm,$A169,U$3)</f>
        <v>4.6968105838773769E-2</v>
      </c>
      <c r="V169" s="16" cm="1">
        <f t="array" ref="V169">INDEX(asset_mu,1,V$3)+INDEX(asset_rets_norm,$A169,V$3)</f>
        <v>5.5733703729049901E-3</v>
      </c>
      <c r="W169" s="16" cm="1">
        <f t="array" ref="W169">INDEX(asset_mu,1,W$3)+INDEX(asset_rets_norm,$A169,W$3)</f>
        <v>3.6458398607863212E-3</v>
      </c>
      <c r="X169" s="16" cm="1">
        <f t="array" ref="X169">INDEX(asset_mu,1,X$3)+INDEX(asset_rets_norm,$A169,X$3)</f>
        <v>5.6719601772305976E-3</v>
      </c>
      <c r="Y169" s="16" cm="1">
        <f t="array" ref="Y169">INDEX(asset_mu,1,Y$3)+INDEX(asset_rets_norm,$A169,Y$3)</f>
        <v>1.4796855528045332E-3</v>
      </c>
      <c r="Z169" s="19">
        <v>164</v>
      </c>
      <c r="AA169" s="16" cm="1">
        <f t="array" ref="AA169">INDEX(fx_mu,1,AA$3)+INDEX(fx_rets_norm,$A169,AA$3)</f>
        <v>0</v>
      </c>
      <c r="AB169" s="16" cm="1">
        <f t="array" ref="AB169">INDEX(fx_mu,1,AB$3)+INDEX(fx_rets_norm,$A169,AB$3)</f>
        <v>2.2840526651495309E-3</v>
      </c>
      <c r="AC169" s="16" cm="1">
        <f t="array" ref="AC169">INDEX(fx_mu,1,AC$3)+INDEX(fx_rets_norm,$A169,AC$3)</f>
        <v>1.0323109904122815E-2</v>
      </c>
      <c r="AD169" s="16" cm="1">
        <f t="array" ref="AD169">INDEX(fx_mu,1,AD$3)+INDEX(fx_rets_norm,$A169,AD$3)</f>
        <v>-2.990034551348956E-3</v>
      </c>
      <c r="AE169" s="19">
        <v>164</v>
      </c>
      <c r="AF169" s="18" cm="1">
        <f t="array" ref="AF169">(1+B169)*(1+INDEX(fx_rets,$AE169,INDEX(fx_ix,1,AF$3)))-1</f>
        <v>4.6325223596053178E-3</v>
      </c>
      <c r="AG169" s="18" cm="1">
        <f t="array" ref="AG169">(1+C169)*(1+INDEX(fx_rets,$AE169,INDEX(fx_ix,1,AG$3)))-1</f>
        <v>6.168458173321234E-4</v>
      </c>
      <c r="AH169" s="18" cm="1">
        <f t="array" ref="AH169">(1+D169)*(1+INDEX(fx_rets,$AE169,INDEX(fx_ix,1,AH$3)))-1</f>
        <v>-2.9402075361728564E-3</v>
      </c>
      <c r="AI169" s="18" cm="1">
        <f t="array" ref="AI169">(1+E169)*(1+INDEX(fx_rets,$AE169,INDEX(fx_ix,1,AI$3)))-1</f>
        <v>3.7344914325341261E-3</v>
      </c>
      <c r="AJ169" s="18" cm="1">
        <f t="array" ref="AJ169">(1+F169)*(1+INDEX(fx_rets,$AE169,INDEX(fx_ix,1,AJ$3)))-1</f>
        <v>3.669502227502619E-3</v>
      </c>
      <c r="AK169" s="18" cm="1">
        <f t="array" ref="AK169">(1+G169)*(1+INDEX(fx_rets,$AE169,INDEX(fx_ix,1,AK$3)))-1</f>
        <v>5.6639260222608456E-3</v>
      </c>
      <c r="AL169" s="18" cm="1">
        <f t="array" ref="AL169">(1+H169)*(1+INDEX(fx_rets,$AE169,INDEX(fx_ix,1,AL$3)))-1</f>
        <v>5.0574053371978955E-3</v>
      </c>
      <c r="AM169" s="18" cm="1">
        <f t="array" ref="AM169">(1+I169)*(1+INDEX(fx_rets,$AE169,INDEX(fx_ix,1,AM$3)))-1</f>
        <v>4.0330789473095319E-3</v>
      </c>
      <c r="AN169" s="18" cm="1">
        <f t="array" ref="AN169">(1+J169)*(1+INDEX(fx_rets,$AE169,INDEX(fx_ix,1,AN$3)))-1</f>
        <v>1.5591180885904832E-2</v>
      </c>
      <c r="AO169" s="18" cm="1">
        <f t="array" ref="AO169">(1+K169)*(1+INDEX(fx_rets,$AE169,INDEX(fx_ix,1,AO$3)))-1</f>
        <v>1.3556598347403082E-2</v>
      </c>
      <c r="AP169" s="18" cm="1">
        <f t="array" ref="AP169">(1+L169)*(1+INDEX(fx_rets,$AE169,INDEX(fx_ix,1,AP$3)))-1</f>
        <v>1.0701248433028887E-2</v>
      </c>
      <c r="AQ169" s="18" cm="1">
        <f t="array" ref="AQ169">(1+M169)*(1+INDEX(fx_rets,$AE169,INDEX(fx_ix,1,AQ$3)))-1</f>
        <v>1.658921431478122E-2</v>
      </c>
      <c r="AR169" s="18" cm="1">
        <f t="array" ref="AR169">(1+N169)*(1+INDEX(fx_rets,$AE169,INDEX(fx_ix,1,AR$3)))-1</f>
        <v>1.5098318955687251E-2</v>
      </c>
      <c r="AS169" s="18" cm="1">
        <f t="array" ref="AS169">(1+O169)*(1+INDEX(fx_rets,$AE169,INDEX(fx_ix,1,AS$3)))-1</f>
        <v>-1.536266726954949E-3</v>
      </c>
      <c r="AT169" s="18" cm="1">
        <f t="array" ref="AT169">(1+P169)*(1+INDEX(fx_rets,$AE169,INDEX(fx_ix,1,AT$3)))-1</f>
        <v>-1.7212823106103059E-3</v>
      </c>
      <c r="AU169" s="18" cm="1">
        <f t="array" ref="AU169">(1+Q169)*(1+INDEX(fx_rets,$AE169,INDEX(fx_ix,1,AU$3)))-1</f>
        <v>-3.6595258686955567E-3</v>
      </c>
      <c r="AV169" s="18" cm="1">
        <f t="array" ref="AV169">(1+R169)*(1+INDEX(fx_rets,$AE169,INDEX(fx_ix,1,AV$3)))-1</f>
        <v>5.5993924288278096E-2</v>
      </c>
      <c r="AW169" s="18" cm="1">
        <f t="array" ref="AW169">(1+S169)*(1+INDEX(fx_rets,$AE169,INDEX(fx_ix,1,AW$3)))-1</f>
        <v>4.1113097478292948E-2</v>
      </c>
      <c r="AX169" s="18" cm="1">
        <f t="array" ref="AX169">(1+T169)*(1+INDEX(fx_rets,$AE169,INDEX(fx_ix,1,AX$3)))-1</f>
        <v>4.4380003168609461E-2</v>
      </c>
      <c r="AY169" s="18" cm="1">
        <f t="array" ref="AY169">(1+U169)*(1+INDEX(fx_rets,$AE169,INDEX(fx_ix,1,AY$3)))-1</f>
        <v>4.3837635028155519E-2</v>
      </c>
      <c r="AZ169" s="18" cm="1">
        <f t="array" ref="AZ169">(1+V169)*(1+INDEX(fx_rets,$AE169,INDEX(fx_ix,1,AZ$3)))-1</f>
        <v>5.5733703729050621E-3</v>
      </c>
      <c r="BA169" s="18" cm="1">
        <f t="array" ref="BA169">(1+W169)*(1+INDEX(fx_rets,$AE169,INDEX(fx_ix,1,BA$3)))-1</f>
        <v>5.9382198161865851E-3</v>
      </c>
      <c r="BB169" s="18" cm="1">
        <f t="array" ref="BB169">(1+X169)*(1+INDEX(fx_rets,$AE169,INDEX(fx_ix,1,BB$3)))-1</f>
        <v>1.6053622349634811E-2</v>
      </c>
      <c r="BC169" s="18" cm="1">
        <f t="array" ref="BC169">(1+Y169)*(1+INDEX(fx_rets,$AE169,INDEX(fx_ix,1,BC$3)))-1</f>
        <v>-1.5147733094724725E-3</v>
      </c>
      <c r="BD169" s="19">
        <v>164</v>
      </c>
      <c r="BE169" s="16">
        <f t="shared" si="63"/>
        <v>0</v>
      </c>
      <c r="BF169" s="19">
        <v>164</v>
      </c>
      <c r="BG169" s="18">
        <f t="shared" si="64"/>
        <v>4.6325223596053178E-3</v>
      </c>
      <c r="BH169" s="18">
        <f t="shared" si="65"/>
        <v>6.168458173321234E-4</v>
      </c>
      <c r="BI169" s="18">
        <f t="shared" si="66"/>
        <v>-2.9402075361728564E-3</v>
      </c>
      <c r="BJ169" s="18">
        <f t="shared" si="67"/>
        <v>3.7344914325341261E-3</v>
      </c>
      <c r="BK169" s="18">
        <f t="shared" si="68"/>
        <v>3.669502227502619E-3</v>
      </c>
      <c r="BL169" s="18">
        <f t="shared" si="69"/>
        <v>5.6639260222608456E-3</v>
      </c>
      <c r="BM169" s="18">
        <f t="shared" si="70"/>
        <v>5.0574053371978955E-3</v>
      </c>
      <c r="BN169" s="18">
        <f t="shared" si="71"/>
        <v>4.0330789473095319E-3</v>
      </c>
      <c r="BO169" s="18">
        <f t="shared" si="72"/>
        <v>1.5591180885904832E-2</v>
      </c>
      <c r="BP169" s="18">
        <f t="shared" si="73"/>
        <v>1.3556598347403082E-2</v>
      </c>
      <c r="BQ169" s="18">
        <f t="shared" si="74"/>
        <v>1.0701248433028887E-2</v>
      </c>
      <c r="BR169" s="18">
        <f t="shared" si="75"/>
        <v>1.658921431478122E-2</v>
      </c>
      <c r="BS169" s="18">
        <f t="shared" si="76"/>
        <v>1.5098318955687251E-2</v>
      </c>
      <c r="BT169" s="18">
        <f t="shared" si="77"/>
        <v>-1.536266726954949E-3</v>
      </c>
      <c r="BU169" s="18">
        <f t="shared" si="78"/>
        <v>-1.7212823106103059E-3</v>
      </c>
      <c r="BV169" s="18">
        <f t="shared" si="79"/>
        <v>-3.6595258686955567E-3</v>
      </c>
      <c r="BW169" s="18">
        <f t="shared" si="80"/>
        <v>5.5993924288278096E-2</v>
      </c>
      <c r="BX169" s="18">
        <f t="shared" si="81"/>
        <v>4.1113097478292948E-2</v>
      </c>
      <c r="BY169" s="18">
        <f t="shared" si="82"/>
        <v>4.4380003168609461E-2</v>
      </c>
      <c r="BZ169" s="18">
        <f t="shared" si="83"/>
        <v>4.3837635028155519E-2</v>
      </c>
      <c r="CA169" s="18">
        <f t="shared" si="84"/>
        <v>5.5733703729050621E-3</v>
      </c>
      <c r="CB169" s="18">
        <f t="shared" si="85"/>
        <v>5.9382198161865851E-3</v>
      </c>
      <c r="CC169" s="18">
        <f t="shared" si="86"/>
        <v>1.6053622349634811E-2</v>
      </c>
      <c r="CD169" s="18">
        <f t="shared" si="87"/>
        <v>-1.5147733094724725E-3</v>
      </c>
      <c r="CE169" s="19">
        <v>164</v>
      </c>
      <c r="CF169" s="18">
        <f t="shared" si="91"/>
        <v>6.168458173321234E-4</v>
      </c>
      <c r="CG169" s="18">
        <f t="shared" si="91"/>
        <v>6.168458173321234E-4</v>
      </c>
      <c r="CH169" s="18">
        <f t="shared" si="91"/>
        <v>6.168458173321234E-4</v>
      </c>
      <c r="CI169" s="18">
        <f t="shared" si="91"/>
        <v>0</v>
      </c>
      <c r="CJ169" s="18">
        <f t="shared" si="91"/>
        <v>0</v>
      </c>
      <c r="CK169" s="24">
        <f t="shared" si="91"/>
        <v>6.168458173321234E-4</v>
      </c>
      <c r="CL169" s="24">
        <f t="shared" si="91"/>
        <v>0</v>
      </c>
    </row>
    <row r="170" spans="1:90" x14ac:dyDescent="0.2">
      <c r="A170" s="19">
        <v>165</v>
      </c>
      <c r="B170" s="16" cm="1">
        <f t="array" ref="B170">INDEX(asset_mu,1,B$3)+INDEX(asset_rets_norm,$A170,B$3)</f>
        <v>5.6992063506847877E-3</v>
      </c>
      <c r="C170" s="16" cm="1">
        <f t="array" ref="C170">INDEX(asset_mu,1,C$3)+INDEX(asset_rets_norm,$A170,C$3)</f>
        <v>8.742446354560892E-3</v>
      </c>
      <c r="D170" s="16" cm="1">
        <f t="array" ref="D170">INDEX(asset_mu,1,D$3)+INDEX(asset_rets_norm,$A170,D$3)</f>
        <v>1.2641377016194081E-2</v>
      </c>
      <c r="E170" s="16" cm="1">
        <f t="array" ref="E170">INDEX(asset_mu,1,E$3)+INDEX(asset_rets_norm,$A170,E$3)</f>
        <v>9.3706360281811743E-3</v>
      </c>
      <c r="F170" s="16" cm="1">
        <f t="array" ref="F170">INDEX(asset_mu,1,F$3)+INDEX(asset_rets_norm,$A170,F$3)</f>
        <v>1.3502336311390155E-2</v>
      </c>
      <c r="G170" s="16" cm="1">
        <f t="array" ref="G170">INDEX(asset_mu,1,G$3)+INDEX(asset_rets_norm,$A170,G$3)</f>
        <v>3.3974381657089466E-3</v>
      </c>
      <c r="H170" s="16" cm="1">
        <f t="array" ref="H170">INDEX(asset_mu,1,H$3)+INDEX(asset_rets_norm,$A170,H$3)</f>
        <v>3.2382797289258951E-3</v>
      </c>
      <c r="I170" s="16" cm="1">
        <f t="array" ref="I170">INDEX(asset_mu,1,I$3)+INDEX(asset_rets_norm,$A170,I$3)</f>
        <v>2.2015507251757376E-3</v>
      </c>
      <c r="J170" s="16" cm="1">
        <f t="array" ref="J170">INDEX(asset_mu,1,J$3)+INDEX(asset_rets_norm,$A170,J$3)</f>
        <v>5.7458025257641748E-3</v>
      </c>
      <c r="K170" s="16" cm="1">
        <f t="array" ref="K170">INDEX(asset_mu,1,K$3)+INDEX(asset_rets_norm,$A170,K$3)</f>
        <v>1.1110610026989459E-2</v>
      </c>
      <c r="L170" s="16" cm="1">
        <f t="array" ref="L170">INDEX(asset_mu,1,L$3)+INDEX(asset_rets_norm,$A170,L$3)</f>
        <v>1.7010209488688241E-2</v>
      </c>
      <c r="M170" s="16" cm="1">
        <f t="array" ref="M170">INDEX(asset_mu,1,M$3)+INDEX(asset_rets_norm,$A170,M$3)</f>
        <v>1.2467067537299138E-2</v>
      </c>
      <c r="N170" s="16" cm="1">
        <f t="array" ref="N170">INDEX(asset_mu,1,N$3)+INDEX(asset_rets_norm,$A170,N$3)</f>
        <v>1.9318825970132798E-2</v>
      </c>
      <c r="O170" s="16" cm="1">
        <f t="array" ref="O170">INDEX(asset_mu,1,O$3)+INDEX(asset_rets_norm,$A170,O$3)</f>
        <v>1.5554307389808108E-3</v>
      </c>
      <c r="P170" s="16" cm="1">
        <f t="array" ref="P170">INDEX(asset_mu,1,P$3)+INDEX(asset_rets_norm,$A170,P$3)</f>
        <v>3.2749011535571516E-3</v>
      </c>
      <c r="Q170" s="16" cm="1">
        <f t="array" ref="Q170">INDEX(asset_mu,1,Q$3)+INDEX(asset_rets_norm,$A170,Q$3)</f>
        <v>5.1276428040280654E-3</v>
      </c>
      <c r="R170" s="16" cm="1">
        <f t="array" ref="R170">INDEX(asset_mu,1,R$3)+INDEX(asset_rets_norm,$A170,R$3)</f>
        <v>4.3955795836061337E-2</v>
      </c>
      <c r="S170" s="16" cm="1">
        <f t="array" ref="S170">INDEX(asset_mu,1,S$3)+INDEX(asset_rets_norm,$A170,S$3)</f>
        <v>-1.3056438067427623E-2</v>
      </c>
      <c r="T170" s="16" cm="1">
        <f t="array" ref="T170">INDEX(asset_mu,1,T$3)+INDEX(asset_rets_norm,$A170,T$3)</f>
        <v>-2.6328337809849913E-4</v>
      </c>
      <c r="U170" s="16" cm="1">
        <f t="array" ref="U170">INDEX(asset_mu,1,U$3)+INDEX(asset_rets_norm,$A170,U$3)</f>
        <v>6.0146755316071179E-2</v>
      </c>
      <c r="V170" s="16" cm="1">
        <f t="array" ref="V170">INDEX(asset_mu,1,V$3)+INDEX(asset_rets_norm,$A170,V$3)</f>
        <v>5.5726787062383232E-3</v>
      </c>
      <c r="W170" s="16" cm="1">
        <f t="array" ref="W170">INDEX(asset_mu,1,W$3)+INDEX(asset_rets_norm,$A170,W$3)</f>
        <v>3.5250065274529878E-3</v>
      </c>
      <c r="X170" s="16" cm="1">
        <f t="array" ref="X170">INDEX(asset_mu,1,X$3)+INDEX(asset_rets_norm,$A170,X$3)</f>
        <v>5.6302101772305975E-3</v>
      </c>
      <c r="Y170" s="16" cm="1">
        <f t="array" ref="Y170">INDEX(asset_mu,1,Y$3)+INDEX(asset_rets_norm,$A170,Y$3)</f>
        <v>1.4546855528045331E-3</v>
      </c>
      <c r="Z170" s="19">
        <v>165</v>
      </c>
      <c r="AA170" s="16" cm="1">
        <f t="array" ref="AA170">INDEX(fx_mu,1,AA$3)+INDEX(fx_rets_norm,$A170,AA$3)</f>
        <v>0</v>
      </c>
      <c r="AB170" s="16" cm="1">
        <f t="array" ref="AB170">INDEX(fx_mu,1,AB$3)+INDEX(fx_rets_norm,$A170,AB$3)</f>
        <v>3.9474368201865902E-2</v>
      </c>
      <c r="AC170" s="16" cm="1">
        <f t="array" ref="AC170">INDEX(fx_mu,1,AC$3)+INDEX(fx_rets_norm,$A170,AC$3)</f>
        <v>2.0956752548109844E-2</v>
      </c>
      <c r="AD170" s="16" cm="1">
        <f t="array" ref="AD170">INDEX(fx_mu,1,AD$3)+INDEX(fx_rets_norm,$A170,AD$3)</f>
        <v>3.5368415373875214E-3</v>
      </c>
      <c r="AE170" s="19">
        <v>165</v>
      </c>
      <c r="AF170" s="18" cm="1">
        <f t="array" ref="AF170">(1+B170)*(1+INDEX(fx_rets,$AE170,INDEX(fx_ix,1,AF$3)))-1</f>
        <v>5.6992063506848822E-3</v>
      </c>
      <c r="AG170" s="18" cm="1">
        <f t="array" ref="AG170">(1+C170)*(1+INDEX(fx_rets,$AE170,INDEX(fx_ix,1,AG$3)))-1</f>
        <v>8.7424463545608955E-3</v>
      </c>
      <c r="AH170" s="18" cm="1">
        <f t="array" ref="AH170">(1+D170)*(1+INDEX(fx_rets,$AE170,INDEX(fx_ix,1,AH$3)))-1</f>
        <v>1.2641377016194166E-2</v>
      </c>
      <c r="AI170" s="18" cm="1">
        <f t="array" ref="AI170">(1+E170)*(1+INDEX(fx_rets,$AE170,INDEX(fx_ix,1,AI$3)))-1</f>
        <v>9.3706360281811119E-3</v>
      </c>
      <c r="AJ170" s="18" cm="1">
        <f t="array" ref="AJ170">(1+F170)*(1+INDEX(fx_rets,$AE170,INDEX(fx_ix,1,AJ$3)))-1</f>
        <v>1.3502336311390195E-2</v>
      </c>
      <c r="AK170" s="18" cm="1">
        <f t="array" ref="AK170">(1+G170)*(1+INDEX(fx_rets,$AE170,INDEX(fx_ix,1,AK$3)))-1</f>
        <v>4.300591809267118E-2</v>
      </c>
      <c r="AL170" s="18" cm="1">
        <f t="array" ref="AL170">(1+H170)*(1+INDEX(fx_rets,$AE170,INDEX(fx_ix,1,AL$3)))-1</f>
        <v>4.2840476977151987E-2</v>
      </c>
      <c r="AM170" s="18" cm="1">
        <f t="array" ref="AM170">(1+I170)*(1+INDEX(fx_rets,$AE170,INDEX(fx_ix,1,AM$3)))-1</f>
        <v>4.1762823750982392E-2</v>
      </c>
      <c r="AN170" s="18" cm="1">
        <f t="array" ref="AN170">(1+J170)*(1+INDEX(fx_rets,$AE170,INDEX(fx_ix,1,AN$3)))-1</f>
        <v>2.6822968435596728E-2</v>
      </c>
      <c r="AO170" s="18" cm="1">
        <f t="array" ref="AO170">(1+K170)*(1+INDEX(fx_rets,$AE170,INDEX(fx_ix,1,AO$3)))-1</f>
        <v>3.2300204880093553E-2</v>
      </c>
      <c r="AP170" s="18" cm="1">
        <f t="array" ref="AP170">(1+L170)*(1+INDEX(fx_rets,$AE170,INDEX(fx_ix,1,AP$3)))-1</f>
        <v>3.8323440787843888E-2</v>
      </c>
      <c r="AQ170" s="18" cm="1">
        <f t="array" ref="AQ170">(1+M170)*(1+INDEX(fx_rets,$AE170,INDEX(fx_ix,1,AQ$3)))-1</f>
        <v>3.3685089334788643E-2</v>
      </c>
      <c r="AR170" s="18" cm="1">
        <f t="array" ref="AR170">(1+N170)*(1+INDEX(fx_rets,$AE170,INDEX(fx_ix,1,AR$3)))-1</f>
        <v>4.0680438373618788E-2</v>
      </c>
      <c r="AS170" s="18" cm="1">
        <f t="array" ref="AS170">(1+O170)*(1+INDEX(fx_rets,$AE170,INDEX(fx_ix,1,AS$3)))-1</f>
        <v>5.097773588414567E-3</v>
      </c>
      <c r="AT170" s="18" cm="1">
        <f t="array" ref="AT170">(1+P170)*(1+INDEX(fx_rets,$AE170,INDEX(fx_ix,1,AT$3)))-1</f>
        <v>6.8233254973752988E-3</v>
      </c>
      <c r="AU170" s="18" cm="1">
        <f t="array" ref="AU170">(1+Q170)*(1+INDEX(fx_rets,$AE170,INDEX(fx_ix,1,AU$3)))-1</f>
        <v>8.6826200014737953E-3</v>
      </c>
      <c r="AV170" s="18" cm="1">
        <f t="array" ref="AV170">(1+R170)*(1+INDEX(fx_rets,$AE170,INDEX(fx_ix,1,AV$3)))-1</f>
        <v>4.395579583606124E-2</v>
      </c>
      <c r="AW170" s="18" cm="1">
        <f t="array" ref="AW170">(1+S170)*(1+INDEX(fx_rets,$AE170,INDEX(fx_ix,1,AW$3)))-1</f>
        <v>2.5902535490759826E-2</v>
      </c>
      <c r="AX170" s="18" cm="1">
        <f t="array" ref="AX170">(1+T170)*(1+INDEX(fx_rets,$AE170,INDEX(fx_ix,1,AX$3)))-1</f>
        <v>2.0687951605406596E-2</v>
      </c>
      <c r="AY170" s="18" cm="1">
        <f t="array" ref="AY170">(1+U170)*(1+INDEX(fx_rets,$AE170,INDEX(fx_ix,1,AY$3)))-1</f>
        <v>6.3896326395999736E-2</v>
      </c>
      <c r="AZ170" s="18" cm="1">
        <f t="array" ref="AZ170">(1+V170)*(1+INDEX(fx_rets,$AE170,INDEX(fx_ix,1,AZ$3)))-1</f>
        <v>5.5726787062382321E-3</v>
      </c>
      <c r="BA170" s="18" cm="1">
        <f t="array" ref="BA170">(1+W170)*(1+INDEX(fx_rets,$AE170,INDEX(fx_ix,1,BA$3)))-1</f>
        <v>4.3138522134897661E-2</v>
      </c>
      <c r="BB170" s="18" cm="1">
        <f t="array" ref="BB170">(1+X170)*(1+INDEX(fx_rets,$AE170,INDEX(fx_ix,1,BB$3)))-1</f>
        <v>2.6704953646818463E-2</v>
      </c>
      <c r="BC170" s="18" cm="1">
        <f t="array" ref="BC170">(1+Y170)*(1+INDEX(fx_rets,$AE170,INDEX(fx_ix,1,BC$3)))-1</f>
        <v>4.9966720824792255E-3</v>
      </c>
      <c r="BD170" s="19">
        <v>165</v>
      </c>
      <c r="BE170" s="16">
        <f t="shared" si="63"/>
        <v>0</v>
      </c>
      <c r="BF170" s="19">
        <v>165</v>
      </c>
      <c r="BG170" s="18">
        <f t="shared" si="64"/>
        <v>5.6992063506848822E-3</v>
      </c>
      <c r="BH170" s="18">
        <f t="shared" si="65"/>
        <v>8.7424463545608955E-3</v>
      </c>
      <c r="BI170" s="18">
        <f t="shared" si="66"/>
        <v>1.2641377016194166E-2</v>
      </c>
      <c r="BJ170" s="18">
        <f t="shared" si="67"/>
        <v>9.3706360281811119E-3</v>
      </c>
      <c r="BK170" s="18">
        <f t="shared" si="68"/>
        <v>1.3502336311390195E-2</v>
      </c>
      <c r="BL170" s="18">
        <f t="shared" si="69"/>
        <v>4.300591809267118E-2</v>
      </c>
      <c r="BM170" s="18">
        <f t="shared" si="70"/>
        <v>4.2840476977151987E-2</v>
      </c>
      <c r="BN170" s="18">
        <f t="shared" si="71"/>
        <v>4.1762823750982392E-2</v>
      </c>
      <c r="BO170" s="18">
        <f t="shared" si="72"/>
        <v>2.6822968435596728E-2</v>
      </c>
      <c r="BP170" s="18">
        <f t="shared" si="73"/>
        <v>3.2300204880093553E-2</v>
      </c>
      <c r="BQ170" s="18">
        <f t="shared" si="74"/>
        <v>3.8323440787843888E-2</v>
      </c>
      <c r="BR170" s="18">
        <f t="shared" si="75"/>
        <v>3.3685089334788643E-2</v>
      </c>
      <c r="BS170" s="18">
        <f t="shared" si="76"/>
        <v>4.0680438373618788E-2</v>
      </c>
      <c r="BT170" s="18">
        <f t="shared" si="77"/>
        <v>5.097773588414567E-3</v>
      </c>
      <c r="BU170" s="18">
        <f t="shared" si="78"/>
        <v>6.8233254973752988E-3</v>
      </c>
      <c r="BV170" s="18">
        <f t="shared" si="79"/>
        <v>8.6826200014737953E-3</v>
      </c>
      <c r="BW170" s="18">
        <f t="shared" si="80"/>
        <v>4.395579583606124E-2</v>
      </c>
      <c r="BX170" s="18">
        <f t="shared" si="81"/>
        <v>2.5902535490759826E-2</v>
      </c>
      <c r="BY170" s="18">
        <f t="shared" si="82"/>
        <v>2.0687951605406596E-2</v>
      </c>
      <c r="BZ170" s="18">
        <f t="shared" si="83"/>
        <v>6.3896326395999736E-2</v>
      </c>
      <c r="CA170" s="18">
        <f t="shared" si="84"/>
        <v>5.5726787062382321E-3</v>
      </c>
      <c r="CB170" s="18">
        <f t="shared" si="85"/>
        <v>4.3138522134897661E-2</v>
      </c>
      <c r="CC170" s="18">
        <f t="shared" si="86"/>
        <v>2.6704953646818463E-2</v>
      </c>
      <c r="CD170" s="18">
        <f t="shared" si="87"/>
        <v>4.9966720824792255E-3</v>
      </c>
      <c r="CE170" s="19">
        <v>165</v>
      </c>
      <c r="CF170" s="18">
        <f t="shared" si="91"/>
        <v>8.7424463545608955E-3</v>
      </c>
      <c r="CG170" s="18">
        <f t="shared" si="91"/>
        <v>8.7424463545608955E-3</v>
      </c>
      <c r="CH170" s="18">
        <f t="shared" si="91"/>
        <v>8.7424463545608955E-3</v>
      </c>
      <c r="CI170" s="18">
        <f t="shared" si="91"/>
        <v>0</v>
      </c>
      <c r="CJ170" s="18">
        <f t="shared" si="91"/>
        <v>0</v>
      </c>
      <c r="CK170" s="24">
        <f t="shared" si="91"/>
        <v>8.7424463545608955E-3</v>
      </c>
      <c r="CL170" s="24">
        <f t="shared" si="91"/>
        <v>0</v>
      </c>
    </row>
    <row r="171" spans="1:90" x14ac:dyDescent="0.2">
      <c r="A171" s="19">
        <v>166</v>
      </c>
      <c r="B171" s="16" cm="1">
        <f t="array" ref="B171">INDEX(asset_mu,1,B$3)+INDEX(asset_rets_norm,$A171,B$3)</f>
        <v>4.9940719338953552E-3</v>
      </c>
      <c r="C171" s="16" cm="1">
        <f t="array" ref="C171">INDEX(asset_mu,1,C$3)+INDEX(asset_rets_norm,$A171,C$3)</f>
        <v>2.2342516847179096E-3</v>
      </c>
      <c r="D171" s="16" cm="1">
        <f t="array" ref="D171">INDEX(asset_mu,1,D$3)+INDEX(asset_rets_norm,$A171,D$3)</f>
        <v>9.810197905660116E-5</v>
      </c>
      <c r="E171" s="16" cm="1">
        <f t="array" ref="E171">INDEX(asset_mu,1,E$3)+INDEX(asset_rets_norm,$A171,E$3)</f>
        <v>3.411567886971785E-3</v>
      </c>
      <c r="F171" s="16" cm="1">
        <f t="array" ref="F171">INDEX(asset_mu,1,F$3)+INDEX(asset_rets_norm,$A171,F$3)</f>
        <v>3.1260902210985147E-3</v>
      </c>
      <c r="G171" s="16" cm="1">
        <f t="array" ref="G171">INDEX(asset_mu,1,G$3)+INDEX(asset_rets_norm,$A171,G$3)</f>
        <v>3.3003012358381574E-3</v>
      </c>
      <c r="H171" s="16" cm="1">
        <f t="array" ref="H171">INDEX(asset_mu,1,H$3)+INDEX(asset_rets_norm,$A171,H$3)</f>
        <v>3.0425735611561348E-3</v>
      </c>
      <c r="I171" s="16" cm="1">
        <f t="array" ref="I171">INDEX(asset_mu,1,I$3)+INDEX(asset_rets_norm,$A171,I$3)</f>
        <v>2.1316342528852499E-3</v>
      </c>
      <c r="J171" s="16" cm="1">
        <f t="array" ref="J171">INDEX(asset_mu,1,J$3)+INDEX(asset_rets_norm,$A171,J$3)</f>
        <v>5.5951487782257541E-3</v>
      </c>
      <c r="K171" s="16" cm="1">
        <f t="array" ref="K171">INDEX(asset_mu,1,K$3)+INDEX(asset_rets_norm,$A171,K$3)</f>
        <v>6.7987005567241845E-3</v>
      </c>
      <c r="L171" s="16" cm="1">
        <f t="array" ref="L171">INDEX(asset_mu,1,L$3)+INDEX(asset_rets_norm,$A171,L$3)</f>
        <v>7.5629584000681416E-3</v>
      </c>
      <c r="M171" s="16" cm="1">
        <f t="array" ref="M171">INDEX(asset_mu,1,M$3)+INDEX(asset_rets_norm,$A171,M$3)</f>
        <v>8.4126929202848373E-3</v>
      </c>
      <c r="N171" s="16" cm="1">
        <f t="array" ref="N171">INDEX(asset_mu,1,N$3)+INDEX(asset_rets_norm,$A171,N$3)</f>
        <v>9.7851159777403492E-3</v>
      </c>
      <c r="O171" s="16" cm="1">
        <f t="array" ref="O171">INDEX(asset_mu,1,O$3)+INDEX(asset_rets_norm,$A171,O$3)</f>
        <v>1.2631086225899579E-3</v>
      </c>
      <c r="P171" s="16" cm="1">
        <f t="array" ref="P171">INDEX(asset_mu,1,P$3)+INDEX(asset_rets_norm,$A171,P$3)</f>
        <v>1.153097325299378E-3</v>
      </c>
      <c r="Q171" s="16" cm="1">
        <f t="array" ref="Q171">INDEX(asset_mu,1,Q$3)+INDEX(asset_rets_norm,$A171,Q$3)</f>
        <v>3.3633563542063722E-4</v>
      </c>
      <c r="R171" s="16" cm="1">
        <f t="array" ref="R171">INDEX(asset_mu,1,R$3)+INDEX(asset_rets_norm,$A171,R$3)</f>
        <v>1.5686355515696623E-2</v>
      </c>
      <c r="S171" s="16" cm="1">
        <f t="array" ref="S171">INDEX(asset_mu,1,S$3)+INDEX(asset_rets_norm,$A171,S$3)</f>
        <v>1.8933254511254161E-3</v>
      </c>
      <c r="T171" s="16" cm="1">
        <f t="array" ref="T171">INDEX(asset_mu,1,T$3)+INDEX(asset_rets_norm,$A171,T$3)</f>
        <v>4.3482508554904153E-2</v>
      </c>
      <c r="U171" s="16" cm="1">
        <f t="array" ref="U171">INDEX(asset_mu,1,U$3)+INDEX(asset_rets_norm,$A171,U$3)</f>
        <v>8.0951521656925773E-3</v>
      </c>
      <c r="V171" s="16" cm="1">
        <f t="array" ref="V171">INDEX(asset_mu,1,V$3)+INDEX(asset_rets_norm,$A171,V$3)</f>
        <v>5.5727203729049896E-3</v>
      </c>
      <c r="W171" s="16" cm="1">
        <f t="array" ref="W171">INDEX(asset_mu,1,W$3)+INDEX(asset_rets_norm,$A171,W$3)</f>
        <v>3.4869231941196547E-3</v>
      </c>
      <c r="X171" s="16" cm="1">
        <f t="array" ref="X171">INDEX(asset_mu,1,X$3)+INDEX(asset_rets_norm,$A171,X$3)</f>
        <v>5.6503768438972649E-3</v>
      </c>
      <c r="Y171" s="16" cm="1">
        <f t="array" ref="Y171">INDEX(asset_mu,1,Y$3)+INDEX(asset_rets_norm,$A171,Y$3)</f>
        <v>1.5041855528045329E-3</v>
      </c>
      <c r="Z171" s="19">
        <v>166</v>
      </c>
      <c r="AA171" s="16" cm="1">
        <f t="array" ref="AA171">INDEX(fx_mu,1,AA$3)+INDEX(fx_rets_norm,$A171,AA$3)</f>
        <v>0</v>
      </c>
      <c r="AB171" s="16" cm="1">
        <f t="array" ref="AB171">INDEX(fx_mu,1,AB$3)+INDEX(fx_rets_norm,$A171,AB$3)</f>
        <v>-3.0811359000991186E-2</v>
      </c>
      <c r="AC171" s="16" cm="1">
        <f t="array" ref="AC171">INDEX(fx_mu,1,AC$3)+INDEX(fx_rets_norm,$A171,AC$3)</f>
        <v>-3.7666330543399809E-2</v>
      </c>
      <c r="AD171" s="16" cm="1">
        <f t="array" ref="AD171">INDEX(fx_mu,1,AD$3)+INDEX(fx_rets_norm,$A171,AD$3)</f>
        <v>-4.0970842910607944E-2</v>
      </c>
      <c r="AE171" s="19">
        <v>166</v>
      </c>
      <c r="AF171" s="18" cm="1">
        <f t="array" ref="AF171">(1+B171)*(1+INDEX(fx_rets,$AE171,INDEX(fx_ix,1,AF$3)))-1</f>
        <v>4.9940719338954498E-3</v>
      </c>
      <c r="AG171" s="18" cm="1">
        <f t="array" ref="AG171">(1+C171)*(1+INDEX(fx_rets,$AE171,INDEX(fx_ix,1,AG$3)))-1</f>
        <v>2.2342516847178029E-3</v>
      </c>
      <c r="AH171" s="18" cm="1">
        <f t="array" ref="AH171">(1+D171)*(1+INDEX(fx_rets,$AE171,INDEX(fx_ix,1,AH$3)))-1</f>
        <v>9.8101979056686162E-5</v>
      </c>
      <c r="AI171" s="18" cm="1">
        <f t="array" ref="AI171">(1+E171)*(1+INDEX(fx_rets,$AE171,INDEX(fx_ix,1,AI$3)))-1</f>
        <v>3.4115678869717225E-3</v>
      </c>
      <c r="AJ171" s="18" cm="1">
        <f t="array" ref="AJ171">(1+F171)*(1+INDEX(fx_rets,$AE171,INDEX(fx_ix,1,AJ$3)))-1</f>
        <v>3.1260902210985542E-3</v>
      </c>
      <c r="AK171" s="18" cm="1">
        <f t="array" ref="AK171">(1+G171)*(1+INDEX(fx_rets,$AE171,INDEX(fx_ix,1,AK$3)))-1</f>
        <v>-2.7612744531341882E-2</v>
      </c>
      <c r="AL171" s="18" cm="1">
        <f t="array" ref="AL171">(1+H171)*(1+INDEX(fx_rets,$AE171,INDEX(fx_ix,1,AL$3)))-1</f>
        <v>-2.7862531266114821E-2</v>
      </c>
      <c r="AM171" s="18" cm="1">
        <f t="array" ref="AM171">(1+I171)*(1+INDEX(fx_rets,$AE171,INDEX(fx_ix,1,AM$3)))-1</f>
        <v>-2.8745403296330463E-2</v>
      </c>
      <c r="AN171" s="18" cm="1">
        <f t="array" ref="AN171">(1+J171)*(1+INDEX(fx_rets,$AE171,INDEX(fx_ix,1,AN$3)))-1</f>
        <v>-3.2281930488494259E-2</v>
      </c>
      <c r="AO171" s="18" cm="1">
        <f t="array" ref="AO171">(1+K171)*(1+INDEX(fx_rets,$AE171,INDEX(fx_ix,1,AO$3)))-1</f>
        <v>-3.11237120891108E-2</v>
      </c>
      <c r="AP171" s="18" cm="1">
        <f t="array" ref="AP171">(1+L171)*(1+INDEX(fx_rets,$AE171,INDEX(fx_ix,1,AP$3)))-1</f>
        <v>-3.03882410343147E-2</v>
      </c>
      <c r="AQ171" s="18" cm="1">
        <f t="array" ref="AQ171">(1+M171)*(1+INDEX(fx_rets,$AE171,INDEX(fx_ix,1,AQ$3)))-1</f>
        <v>-2.9570512895410572E-2</v>
      </c>
      <c r="AR171" s="18" cm="1">
        <f t="array" ref="AR171">(1+N171)*(1+INDEX(fx_rets,$AE171,INDEX(fx_ix,1,AR$3)))-1</f>
        <v>-2.8249783978482434E-2</v>
      </c>
      <c r="AS171" s="18" cm="1">
        <f t="array" ref="AS171">(1+O171)*(1+INDEX(fx_rets,$AE171,INDEX(fx_ix,1,AS$3)))-1</f>
        <v>-3.9759484912973098E-2</v>
      </c>
      <c r="AT171" s="18" cm="1">
        <f t="array" ref="AT171">(1+P171)*(1+INDEX(fx_rets,$AE171,INDEX(fx_ix,1,AT$3)))-1</f>
        <v>-3.9864988954684044E-2</v>
      </c>
      <c r="AU171" s="18" cm="1">
        <f t="array" ref="AU171">(1+Q171)*(1+INDEX(fx_rets,$AE171,INDEX(fx_ix,1,AU$3)))-1</f>
        <v>-4.0648287229671287E-2</v>
      </c>
      <c r="AV171" s="18" cm="1">
        <f t="array" ref="AV171">(1+R171)*(1+INDEX(fx_rets,$AE171,INDEX(fx_ix,1,AV$3)))-1</f>
        <v>1.5686355515696526E-2</v>
      </c>
      <c r="AW171" s="18" cm="1">
        <f t="array" ref="AW171">(1+S171)*(1+INDEX(fx_rets,$AE171,INDEX(fx_ix,1,AW$3)))-1</f>
        <v>-2.8976369480046005E-2</v>
      </c>
      <c r="AX171" s="18" cm="1">
        <f t="array" ref="AX171">(1+T171)*(1+INDEX(fx_rets,$AE171,INDEX(fx_ix,1,AX$3)))-1</f>
        <v>4.178351471419095E-3</v>
      </c>
      <c r="AY171" s="18" cm="1">
        <f t="array" ref="AY171">(1+U171)*(1+INDEX(fx_rets,$AE171,INDEX(fx_ix,1,AY$3)))-1</f>
        <v>-3.3207355952633355E-2</v>
      </c>
      <c r="AZ171" s="18" cm="1">
        <f t="array" ref="AZ171">(1+V171)*(1+INDEX(fx_rets,$AE171,INDEX(fx_ix,1,AZ$3)))-1</f>
        <v>5.5727203729050157E-3</v>
      </c>
      <c r="BA171" s="18" cm="1">
        <f t="array" ref="BA171">(1+W171)*(1+INDEX(fx_rets,$AE171,INDEX(fx_ix,1,BA$3)))-1</f>
        <v>-2.7431872649214428E-2</v>
      </c>
      <c r="BB171" s="18" cm="1">
        <f t="array" ref="BB171">(1+X171)*(1+INDEX(fx_rets,$AE171,INDEX(fx_ix,1,BB$3)))-1</f>
        <v>-3.2228782661399502E-2</v>
      </c>
      <c r="BC171" s="18" cm="1">
        <f t="array" ref="BC171">(1+Y171)*(1+INDEX(fx_rets,$AE171,INDEX(fx_ix,1,BC$3)))-1</f>
        <v>-3.9528285107795713E-2</v>
      </c>
      <c r="BD171" s="19">
        <v>166</v>
      </c>
      <c r="BE171" s="16">
        <f t="shared" si="63"/>
        <v>0</v>
      </c>
      <c r="BF171" s="19">
        <v>166</v>
      </c>
      <c r="BG171" s="18">
        <f t="shared" si="64"/>
        <v>4.9940719338954498E-3</v>
      </c>
      <c r="BH171" s="18">
        <f t="shared" si="65"/>
        <v>2.2342516847178029E-3</v>
      </c>
      <c r="BI171" s="18">
        <f t="shared" si="66"/>
        <v>9.8101979056686162E-5</v>
      </c>
      <c r="BJ171" s="18">
        <f t="shared" si="67"/>
        <v>3.4115678869717225E-3</v>
      </c>
      <c r="BK171" s="18">
        <f t="shared" si="68"/>
        <v>3.1260902210985542E-3</v>
      </c>
      <c r="BL171" s="18">
        <f t="shared" si="69"/>
        <v>-2.7612744531341882E-2</v>
      </c>
      <c r="BM171" s="18">
        <f t="shared" si="70"/>
        <v>-2.7862531266114821E-2</v>
      </c>
      <c r="BN171" s="18">
        <f t="shared" si="71"/>
        <v>-2.8745403296330463E-2</v>
      </c>
      <c r="BO171" s="18">
        <f t="shared" si="72"/>
        <v>-3.2281930488494259E-2</v>
      </c>
      <c r="BP171" s="18">
        <f t="shared" si="73"/>
        <v>-3.11237120891108E-2</v>
      </c>
      <c r="BQ171" s="18">
        <f t="shared" si="74"/>
        <v>-3.03882410343147E-2</v>
      </c>
      <c r="BR171" s="18">
        <f t="shared" si="75"/>
        <v>-2.9570512895410572E-2</v>
      </c>
      <c r="BS171" s="18">
        <f t="shared" si="76"/>
        <v>-2.8249783978482434E-2</v>
      </c>
      <c r="BT171" s="18">
        <f t="shared" si="77"/>
        <v>-3.9759484912973098E-2</v>
      </c>
      <c r="BU171" s="18">
        <f t="shared" si="78"/>
        <v>-3.9864988954684044E-2</v>
      </c>
      <c r="BV171" s="18">
        <f t="shared" si="79"/>
        <v>-4.0648287229671287E-2</v>
      </c>
      <c r="BW171" s="18">
        <f t="shared" si="80"/>
        <v>1.5686355515696526E-2</v>
      </c>
      <c r="BX171" s="18">
        <f t="shared" si="81"/>
        <v>-2.8976369480046005E-2</v>
      </c>
      <c r="BY171" s="18">
        <f t="shared" si="82"/>
        <v>4.178351471419095E-3</v>
      </c>
      <c r="BZ171" s="18">
        <f t="shared" si="83"/>
        <v>-3.3207355952633355E-2</v>
      </c>
      <c r="CA171" s="18">
        <f t="shared" si="84"/>
        <v>5.5727203729050157E-3</v>
      </c>
      <c r="CB171" s="18">
        <f t="shared" si="85"/>
        <v>-2.7431872649214428E-2</v>
      </c>
      <c r="CC171" s="18">
        <f t="shared" si="86"/>
        <v>-3.2228782661399502E-2</v>
      </c>
      <c r="CD171" s="18">
        <f t="shared" si="87"/>
        <v>-3.9528285107795713E-2</v>
      </c>
      <c r="CE171" s="19">
        <v>166</v>
      </c>
      <c r="CF171" s="18">
        <f t="shared" si="91"/>
        <v>2.2342516847178029E-3</v>
      </c>
      <c r="CG171" s="18">
        <f t="shared" si="91"/>
        <v>2.2342516847178029E-3</v>
      </c>
      <c r="CH171" s="18">
        <f t="shared" si="91"/>
        <v>2.2342516847178029E-3</v>
      </c>
      <c r="CI171" s="18">
        <f t="shared" si="91"/>
        <v>0</v>
      </c>
      <c r="CJ171" s="18">
        <f t="shared" si="91"/>
        <v>0</v>
      </c>
      <c r="CK171" s="24">
        <f t="shared" si="91"/>
        <v>2.2342516847178029E-3</v>
      </c>
      <c r="CL171" s="24">
        <f t="shared" si="91"/>
        <v>0</v>
      </c>
    </row>
    <row r="172" spans="1:90" x14ac:dyDescent="0.2">
      <c r="A172" s="19">
        <v>167</v>
      </c>
      <c r="B172" s="16" cm="1">
        <f t="array" ref="B172">INDEX(asset_mu,1,B$3)+INDEX(asset_rets_norm,$A172,B$3)</f>
        <v>6.6609944831003296E-3</v>
      </c>
      <c r="C172" s="16" cm="1">
        <f t="array" ref="C172">INDEX(asset_mu,1,C$3)+INDEX(asset_rets_norm,$A172,C$3)</f>
        <v>1.1342545626697117E-2</v>
      </c>
      <c r="D172" s="16" cm="1">
        <f t="array" ref="D172">INDEX(asset_mu,1,D$3)+INDEX(asset_rets_norm,$A172,D$3)</f>
        <v>1.6500640557301521E-2</v>
      </c>
      <c r="E172" s="16" cm="1">
        <f t="array" ref="E172">INDEX(asset_mu,1,E$3)+INDEX(asset_rets_norm,$A172,E$3)</f>
        <v>1.0898681905124948E-2</v>
      </c>
      <c r="F172" s="16" cm="1">
        <f t="array" ref="F172">INDEX(asset_mu,1,F$3)+INDEX(asset_rets_norm,$A172,F$3)</f>
        <v>1.4832450454317985E-2</v>
      </c>
      <c r="G172" s="16" cm="1">
        <f t="array" ref="G172">INDEX(asset_mu,1,G$3)+INDEX(asset_rets_norm,$A172,G$3)</f>
        <v>3.4546064272680506E-3</v>
      </c>
      <c r="H172" s="16" cm="1">
        <f t="array" ref="H172">INDEX(asset_mu,1,H$3)+INDEX(asset_rets_norm,$A172,H$3)</f>
        <v>4.827756541381921E-3</v>
      </c>
      <c r="I172" s="16" cm="1">
        <f t="array" ref="I172">INDEX(asset_mu,1,I$3)+INDEX(asset_rets_norm,$A172,I$3)</f>
        <v>6.1901318421703645E-3</v>
      </c>
      <c r="J172" s="16" cm="1">
        <f t="array" ref="J172">INDEX(asset_mu,1,J$3)+INDEX(asset_rets_norm,$A172,J$3)</f>
        <v>5.2671314989607403E-3</v>
      </c>
      <c r="K172" s="16" cm="1">
        <f t="array" ref="K172">INDEX(asset_mu,1,K$3)+INDEX(asset_rets_norm,$A172,K$3)</f>
        <v>5.8247543784365743E-3</v>
      </c>
      <c r="L172" s="16" cm="1">
        <f t="array" ref="L172">INDEX(asset_mu,1,L$3)+INDEX(asset_rets_norm,$A172,L$3)</f>
        <v>6.0801307031733576E-3</v>
      </c>
      <c r="M172" s="16" cm="1">
        <f t="array" ref="M172">INDEX(asset_mu,1,M$3)+INDEX(asset_rets_norm,$A172,M$3)</f>
        <v>5.8184188001944468E-3</v>
      </c>
      <c r="N172" s="16" cm="1">
        <f t="array" ref="N172">INDEX(asset_mu,1,N$3)+INDEX(asset_rets_norm,$A172,N$3)</f>
        <v>5.0373775542055296E-3</v>
      </c>
      <c r="O172" s="16" cm="1">
        <f t="array" ref="O172">INDEX(asset_mu,1,O$3)+INDEX(asset_rets_norm,$A172,O$3)</f>
        <v>1.4967571735921214E-3</v>
      </c>
      <c r="P172" s="16" cm="1">
        <f t="array" ref="P172">INDEX(asset_mu,1,P$3)+INDEX(asset_rets_norm,$A172,P$3)</f>
        <v>1.6789409461287917E-3</v>
      </c>
      <c r="Q172" s="16" cm="1">
        <f t="array" ref="Q172">INDEX(asset_mu,1,Q$3)+INDEX(asset_rets_norm,$A172,Q$3)</f>
        <v>1.4328297247559573E-3</v>
      </c>
      <c r="R172" s="16" cm="1">
        <f t="array" ref="R172">INDEX(asset_mu,1,R$3)+INDEX(asset_rets_norm,$A172,R$3)</f>
        <v>1.3386650563296786E-2</v>
      </c>
      <c r="S172" s="16" cm="1">
        <f t="array" ref="S172">INDEX(asset_mu,1,S$3)+INDEX(asset_rets_norm,$A172,S$3)</f>
        <v>4.7274916188678739E-3</v>
      </c>
      <c r="T172" s="16" cm="1">
        <f t="array" ref="T172">INDEX(asset_mu,1,T$3)+INDEX(asset_rets_norm,$A172,T$3)</f>
        <v>7.0093098903931126E-3</v>
      </c>
      <c r="U172" s="16" cm="1">
        <f t="array" ref="U172">INDEX(asset_mu,1,U$3)+INDEX(asset_rets_norm,$A172,U$3)</f>
        <v>3.3852301153410772E-2</v>
      </c>
      <c r="V172" s="16" cm="1">
        <f t="array" ref="V172">INDEX(asset_mu,1,V$3)+INDEX(asset_rets_norm,$A172,V$3)</f>
        <v>5.5967953729049906E-3</v>
      </c>
      <c r="W172" s="16" cm="1">
        <f t="array" ref="W172">INDEX(asset_mu,1,W$3)+INDEX(asset_rets_norm,$A172,W$3)</f>
        <v>3.4877565274529878E-3</v>
      </c>
      <c r="X172" s="16" cm="1">
        <f t="array" ref="X172">INDEX(asset_mu,1,X$3)+INDEX(asset_rets_norm,$A172,X$3)</f>
        <v>5.5008768438972646E-3</v>
      </c>
      <c r="Y172" s="16" cm="1">
        <f t="array" ref="Y172">INDEX(asset_mu,1,Y$3)+INDEX(asset_rets_norm,$A172,Y$3)</f>
        <v>1.5381855528045331E-3</v>
      </c>
      <c r="Z172" s="19">
        <v>167</v>
      </c>
      <c r="AA172" s="16" cm="1">
        <f t="array" ref="AA172">INDEX(fx_mu,1,AA$3)+INDEX(fx_rets_norm,$A172,AA$3)</f>
        <v>0</v>
      </c>
      <c r="AB172" s="16" cm="1">
        <f t="array" ref="AB172">INDEX(fx_mu,1,AB$3)+INDEX(fx_rets_norm,$A172,AB$3)</f>
        <v>2.4299136025692118E-2</v>
      </c>
      <c r="AC172" s="16" cm="1">
        <f t="array" ref="AC172">INDEX(fx_mu,1,AC$3)+INDEX(fx_rets_norm,$A172,AC$3)</f>
        <v>2.3184995265855865E-2</v>
      </c>
      <c r="AD172" s="16" cm="1">
        <f t="array" ref="AD172">INDEX(fx_mu,1,AD$3)+INDEX(fx_rets_norm,$A172,AD$3)</f>
        <v>2.8767781207834062E-2</v>
      </c>
      <c r="AE172" s="19">
        <v>167</v>
      </c>
      <c r="AF172" s="18" cm="1">
        <f t="array" ref="AF172">(1+B172)*(1+INDEX(fx_rets,$AE172,INDEX(fx_ix,1,AF$3)))-1</f>
        <v>6.6609944831004242E-3</v>
      </c>
      <c r="AG172" s="18" cm="1">
        <f t="array" ref="AG172">(1+C172)*(1+INDEX(fx_rets,$AE172,INDEX(fx_ix,1,AG$3)))-1</f>
        <v>1.134254562669712E-2</v>
      </c>
      <c r="AH172" s="18" cm="1">
        <f t="array" ref="AH172">(1+D172)*(1+INDEX(fx_rets,$AE172,INDEX(fx_ix,1,AH$3)))-1</f>
        <v>1.6500640557301605E-2</v>
      </c>
      <c r="AI172" s="18" cm="1">
        <f t="array" ref="AI172">(1+E172)*(1+INDEX(fx_rets,$AE172,INDEX(fx_ix,1,AI$3)))-1</f>
        <v>1.0898681905124885E-2</v>
      </c>
      <c r="AJ172" s="18" cm="1">
        <f t="array" ref="AJ172">(1+F172)*(1+INDEX(fx_rets,$AE172,INDEX(fx_ix,1,AJ$3)))-1</f>
        <v>1.4832450454318025E-2</v>
      </c>
      <c r="AK172" s="18" cm="1">
        <f t="array" ref="AK172">(1+G172)*(1+INDEX(fx_rets,$AE172,INDEX(fx_ix,1,AK$3)))-1</f>
        <v>2.7837686404451611E-2</v>
      </c>
      <c r="AL172" s="18" cm="1">
        <f t="array" ref="AL172">(1+H172)*(1+INDEX(fx_rets,$AE172,INDEX(fx_ix,1,AL$3)))-1</f>
        <v>2.9244202879971981E-2</v>
      </c>
      <c r="AM172" s="18" cm="1">
        <f t="array" ref="AM172">(1+I172)*(1+INDEX(fx_rets,$AE172,INDEX(fx_ix,1,AM$3)))-1</f>
        <v>3.0639682723512474E-2</v>
      </c>
      <c r="AN172" s="18" cm="1">
        <f t="array" ref="AN172">(1+J172)*(1+INDEX(fx_rets,$AE172,INDEX(fx_ix,1,AN$3)))-1</f>
        <v>2.8574245183684566E-2</v>
      </c>
      <c r="AO172" s="18" cm="1">
        <f t="array" ref="AO172">(1+K172)*(1+INDEX(fx_rets,$AE172,INDEX(fx_ix,1,AO$3)))-1</f>
        <v>2.9144796546981322E-2</v>
      </c>
      <c r="AP172" s="18" cm="1">
        <f t="array" ref="AP172">(1+L172)*(1+INDEX(fx_rets,$AE172,INDEX(fx_ix,1,AP$3)))-1</f>
        <v>2.9406093770597996E-2</v>
      </c>
      <c r="AQ172" s="18" cm="1">
        <f t="array" ref="AQ172">(1+M172)*(1+INDEX(fx_rets,$AE172,INDEX(fx_ix,1,AQ$3)))-1</f>
        <v>2.9138314078387406E-2</v>
      </c>
      <c r="AR172" s="18" cm="1">
        <f t="array" ref="AR172">(1+N172)*(1+INDEX(fx_rets,$AE172,INDEX(fx_ix,1,AR$3)))-1</f>
        <v>2.8339164394808103E-2</v>
      </c>
      <c r="AS172" s="18" cm="1">
        <f t="array" ref="AS172">(1+O172)*(1+INDEX(fx_rets,$AE172,INDEX(fx_ix,1,AS$3)))-1</f>
        <v>3.0307596764317379E-2</v>
      </c>
      <c r="AT172" s="18" cm="1">
        <f t="array" ref="AT172">(1+P172)*(1+INDEX(fx_rets,$AE172,INDEX(fx_ix,1,AT$3)))-1</f>
        <v>3.0495021559761915E-2</v>
      </c>
      <c r="AU172" s="18" cm="1">
        <f t="array" ref="AU172">(1+Q172)*(1+INDEX(fx_rets,$AE172,INDEX(fx_ix,1,AU$3)))-1</f>
        <v>3.0241830264619685E-2</v>
      </c>
      <c r="AV172" s="18" cm="1">
        <f t="array" ref="AV172">(1+R172)*(1+INDEX(fx_rets,$AE172,INDEX(fx_ix,1,AV$3)))-1</f>
        <v>1.3386650563296687E-2</v>
      </c>
      <c r="AW172" s="18" cm="1">
        <f t="array" ref="AW172">(1+S172)*(1+INDEX(fx_rets,$AE172,INDEX(fx_ix,1,AW$3)))-1</f>
        <v>2.9141501606467113E-2</v>
      </c>
      <c r="AX172" s="18" cm="1">
        <f t="array" ref="AX172">(1+T172)*(1+INDEX(fx_rets,$AE172,INDEX(fx_ix,1,AX$3)))-1</f>
        <v>3.0356815972874651E-2</v>
      </c>
      <c r="AY172" s="18" cm="1">
        <f t="array" ref="AY172">(1+U172)*(1+INDEX(fx_rets,$AE172,INDEX(fx_ix,1,AY$3)))-1</f>
        <v>6.3593937954207869E-2</v>
      </c>
      <c r="AZ172" s="18" cm="1">
        <f t="array" ref="AZ172">(1+V172)*(1+INDEX(fx_rets,$AE172,INDEX(fx_ix,1,AZ$3)))-1</f>
        <v>5.5967953729050279E-3</v>
      </c>
      <c r="BA172" s="18" cm="1">
        <f t="array" ref="BA172">(1+W172)*(1+INDEX(fx_rets,$AE172,INDEX(fx_ix,1,BA$3)))-1</f>
        <v>2.7871642023430176E-2</v>
      </c>
      <c r="BB172" s="18" cm="1">
        <f t="array" ref="BB172">(1+X172)*(1+INDEX(fx_rets,$AE172,INDEX(fx_ix,1,BB$3)))-1</f>
        <v>2.8813409913337029E-2</v>
      </c>
      <c r="BC172" s="18" cm="1">
        <f t="array" ref="BC172">(1+Y172)*(1+INDEX(fx_rets,$AE172,INDEX(fx_ix,1,BC$3)))-1</f>
        <v>3.0350216946078534E-2</v>
      </c>
      <c r="BD172" s="19">
        <v>167</v>
      </c>
      <c r="BE172" s="16">
        <f t="shared" si="63"/>
        <v>0</v>
      </c>
      <c r="BF172" s="19">
        <v>167</v>
      </c>
      <c r="BG172" s="18">
        <f t="shared" si="64"/>
        <v>6.6609944831004242E-3</v>
      </c>
      <c r="BH172" s="18">
        <f t="shared" si="65"/>
        <v>1.134254562669712E-2</v>
      </c>
      <c r="BI172" s="18">
        <f t="shared" si="66"/>
        <v>1.6500640557301605E-2</v>
      </c>
      <c r="BJ172" s="18">
        <f t="shared" si="67"/>
        <v>1.0898681905124885E-2</v>
      </c>
      <c r="BK172" s="18">
        <f t="shared" si="68"/>
        <v>1.4832450454318025E-2</v>
      </c>
      <c r="BL172" s="18">
        <f t="shared" si="69"/>
        <v>2.7837686404451611E-2</v>
      </c>
      <c r="BM172" s="18">
        <f t="shared" si="70"/>
        <v>2.9244202879971981E-2</v>
      </c>
      <c r="BN172" s="18">
        <f t="shared" si="71"/>
        <v>3.0639682723512474E-2</v>
      </c>
      <c r="BO172" s="18">
        <f t="shared" si="72"/>
        <v>2.8574245183684566E-2</v>
      </c>
      <c r="BP172" s="18">
        <f t="shared" si="73"/>
        <v>2.9144796546981322E-2</v>
      </c>
      <c r="BQ172" s="18">
        <f t="shared" si="74"/>
        <v>2.9406093770597996E-2</v>
      </c>
      <c r="BR172" s="18">
        <f t="shared" si="75"/>
        <v>2.9138314078387406E-2</v>
      </c>
      <c r="BS172" s="18">
        <f t="shared" si="76"/>
        <v>2.8339164394808103E-2</v>
      </c>
      <c r="BT172" s="18">
        <f t="shared" si="77"/>
        <v>3.0307596764317379E-2</v>
      </c>
      <c r="BU172" s="18">
        <f t="shared" si="78"/>
        <v>3.0495021559761915E-2</v>
      </c>
      <c r="BV172" s="18">
        <f t="shared" si="79"/>
        <v>3.0241830264619685E-2</v>
      </c>
      <c r="BW172" s="18">
        <f t="shared" si="80"/>
        <v>1.3386650563296687E-2</v>
      </c>
      <c r="BX172" s="18">
        <f t="shared" si="81"/>
        <v>2.9141501606467113E-2</v>
      </c>
      <c r="BY172" s="18">
        <f t="shared" si="82"/>
        <v>3.0356815972874651E-2</v>
      </c>
      <c r="BZ172" s="18">
        <f t="shared" si="83"/>
        <v>6.3593937954207869E-2</v>
      </c>
      <c r="CA172" s="18">
        <f t="shared" si="84"/>
        <v>5.5967953729050279E-3</v>
      </c>
      <c r="CB172" s="18">
        <f t="shared" si="85"/>
        <v>2.7871642023430176E-2</v>
      </c>
      <c r="CC172" s="18">
        <f t="shared" si="86"/>
        <v>2.8813409913337029E-2</v>
      </c>
      <c r="CD172" s="18">
        <f t="shared" si="87"/>
        <v>3.0350216946078534E-2</v>
      </c>
      <c r="CE172" s="19">
        <v>167</v>
      </c>
      <c r="CF172" s="18">
        <f t="shared" si="91"/>
        <v>1.134254562669712E-2</v>
      </c>
      <c r="CG172" s="18">
        <f t="shared" si="91"/>
        <v>1.134254562669712E-2</v>
      </c>
      <c r="CH172" s="18">
        <f t="shared" si="91"/>
        <v>1.134254562669712E-2</v>
      </c>
      <c r="CI172" s="18">
        <f t="shared" si="91"/>
        <v>0</v>
      </c>
      <c r="CJ172" s="18">
        <f t="shared" si="91"/>
        <v>0</v>
      </c>
      <c r="CK172" s="24">
        <f t="shared" si="91"/>
        <v>1.134254562669712E-2</v>
      </c>
      <c r="CL172" s="24">
        <f t="shared" si="91"/>
        <v>0</v>
      </c>
    </row>
    <row r="173" spans="1:90" x14ac:dyDescent="0.2">
      <c r="A173" s="19">
        <v>168</v>
      </c>
      <c r="B173" s="16" cm="1">
        <f t="array" ref="B173">INDEX(asset_mu,1,B$3)+INDEX(asset_rets_norm,$A173,B$3)</f>
        <v>5.8573693191447283E-3</v>
      </c>
      <c r="C173" s="16" cm="1">
        <f t="array" ref="C173">INDEX(asset_mu,1,C$3)+INDEX(asset_rets_norm,$A173,C$3)</f>
        <v>5.7983158809735659E-3</v>
      </c>
      <c r="D173" s="16" cm="1">
        <f t="array" ref="D173">INDEX(asset_mu,1,D$3)+INDEX(asset_rets_norm,$A173,D$3)</f>
        <v>4.2543719486331216E-3</v>
      </c>
      <c r="E173" s="16" cm="1">
        <f t="array" ref="E173">INDEX(asset_mu,1,E$3)+INDEX(asset_rets_norm,$A173,E$3)</f>
        <v>6.3131821389111401E-3</v>
      </c>
      <c r="F173" s="16" cm="1">
        <f t="array" ref="F173">INDEX(asset_mu,1,F$3)+INDEX(asset_rets_norm,$A173,F$3)</f>
        <v>5.9646785650297619E-3</v>
      </c>
      <c r="G173" s="16" cm="1">
        <f t="array" ref="G173">INDEX(asset_mu,1,G$3)+INDEX(asset_rets_norm,$A173,G$3)</f>
        <v>3.2491683364835018E-3</v>
      </c>
      <c r="H173" s="16" cm="1">
        <f t="array" ref="H173">INDEX(asset_mu,1,H$3)+INDEX(asset_rets_norm,$A173,H$3)</f>
        <v>3.1111208298462349E-3</v>
      </c>
      <c r="I173" s="16" cm="1">
        <f t="array" ref="I173">INDEX(asset_mu,1,I$3)+INDEX(asset_rets_norm,$A173,I$3)</f>
        <v>2.5882796280168202E-3</v>
      </c>
      <c r="J173" s="16" cm="1">
        <f t="array" ref="J173">INDEX(asset_mu,1,J$3)+INDEX(asset_rets_norm,$A173,J$3)</f>
        <v>5.1771606449764179E-3</v>
      </c>
      <c r="K173" s="16" cm="1">
        <f t="array" ref="K173">INDEX(asset_mu,1,K$3)+INDEX(asset_rets_norm,$A173,K$3)</f>
        <v>6.7539313954053928E-3</v>
      </c>
      <c r="L173" s="16" cm="1">
        <f t="array" ref="L173">INDEX(asset_mu,1,L$3)+INDEX(asset_rets_norm,$A173,L$3)</f>
        <v>7.7739105367947581E-3</v>
      </c>
      <c r="M173" s="16" cm="1">
        <f t="array" ref="M173">INDEX(asset_mu,1,M$3)+INDEX(asset_rets_norm,$A173,M$3)</f>
        <v>7.9484710124966725E-3</v>
      </c>
      <c r="N173" s="16" cm="1">
        <f t="array" ref="N173">INDEX(asset_mu,1,N$3)+INDEX(asset_rets_norm,$A173,N$3)</f>
        <v>9.7948479131472251E-3</v>
      </c>
      <c r="O173" s="16" cm="1">
        <f t="array" ref="O173">INDEX(asset_mu,1,O$3)+INDEX(asset_rets_norm,$A173,O$3)</f>
        <v>1.4479502982384306E-3</v>
      </c>
      <c r="P173" s="16" cm="1">
        <f t="array" ref="P173">INDEX(asset_mu,1,P$3)+INDEX(asset_rets_norm,$A173,P$3)</f>
        <v>1.767483826812065E-3</v>
      </c>
      <c r="Q173" s="16" cm="1">
        <f t="array" ref="Q173">INDEX(asset_mu,1,Q$3)+INDEX(asset_rets_norm,$A173,Q$3)</f>
        <v>1.1082855114267875E-3</v>
      </c>
      <c r="R173" s="16" cm="1">
        <f t="array" ref="R173">INDEX(asset_mu,1,R$3)+INDEX(asset_rets_norm,$A173,R$3)</f>
        <v>2.9622876479887469E-2</v>
      </c>
      <c r="S173" s="16" cm="1">
        <f t="array" ref="S173">INDEX(asset_mu,1,S$3)+INDEX(asset_rets_norm,$A173,S$3)</f>
        <v>3.205132799800825E-2</v>
      </c>
      <c r="T173" s="16" cm="1">
        <f t="array" ref="T173">INDEX(asset_mu,1,T$3)+INDEX(asset_rets_norm,$A173,T$3)</f>
        <v>1.8790131473394422E-2</v>
      </c>
      <c r="U173" s="16" cm="1">
        <f t="array" ref="U173">INDEX(asset_mu,1,U$3)+INDEX(asset_rets_norm,$A173,U$3)</f>
        <v>4.5541129818657336E-2</v>
      </c>
      <c r="V173" s="16" cm="1">
        <f t="array" ref="V173">INDEX(asset_mu,1,V$3)+INDEX(asset_rets_norm,$A173,V$3)</f>
        <v>5.5312787062383236E-3</v>
      </c>
      <c r="W173" s="16" cm="1">
        <f t="array" ref="W173">INDEX(asset_mu,1,W$3)+INDEX(asset_rets_norm,$A173,W$3)</f>
        <v>3.4918398607863212E-3</v>
      </c>
      <c r="X173" s="16" cm="1">
        <f t="array" ref="X173">INDEX(asset_mu,1,X$3)+INDEX(asset_rets_norm,$A173,X$3)</f>
        <v>5.4447935105639313E-3</v>
      </c>
      <c r="Y173" s="16" cm="1">
        <f t="array" ref="Y173">INDEX(asset_mu,1,Y$3)+INDEX(asset_rets_norm,$A173,Y$3)</f>
        <v>1.4897688861378665E-3</v>
      </c>
      <c r="Z173" s="19">
        <v>168</v>
      </c>
      <c r="AA173" s="16" cm="1">
        <f t="array" ref="AA173">INDEX(fx_mu,1,AA$3)+INDEX(fx_rets_norm,$A173,AA$3)</f>
        <v>0</v>
      </c>
      <c r="AB173" s="16" cm="1">
        <f t="array" ref="AB173">INDEX(fx_mu,1,AB$3)+INDEX(fx_rets_norm,$A173,AB$3)</f>
        <v>4.8020255716156902E-3</v>
      </c>
      <c r="AC173" s="16" cm="1">
        <f t="array" ref="AC173">INDEX(fx_mu,1,AC$3)+INDEX(fx_rets_norm,$A173,AC$3)</f>
        <v>-3.6701445141934098E-3</v>
      </c>
      <c r="AD173" s="16" cm="1">
        <f t="array" ref="AD173">INDEX(fx_mu,1,AD$3)+INDEX(fx_rets_norm,$A173,AD$3)</f>
        <v>-2.140854919528771E-3</v>
      </c>
      <c r="AE173" s="19">
        <v>168</v>
      </c>
      <c r="AF173" s="18" cm="1">
        <f t="array" ref="AF173">(1+B173)*(1+INDEX(fx_rets,$AE173,INDEX(fx_ix,1,AF$3)))-1</f>
        <v>5.8573693191448228E-3</v>
      </c>
      <c r="AG173" s="18" cm="1">
        <f t="array" ref="AG173">(1+C173)*(1+INDEX(fx_rets,$AE173,INDEX(fx_ix,1,AG$3)))-1</f>
        <v>5.7983158809735702E-3</v>
      </c>
      <c r="AH173" s="18" cm="1">
        <f t="array" ref="AH173">(1+D173)*(1+INDEX(fx_rets,$AE173,INDEX(fx_ix,1,AH$3)))-1</f>
        <v>4.2543719486332066E-3</v>
      </c>
      <c r="AI173" s="18" cm="1">
        <f t="array" ref="AI173">(1+E173)*(1+INDEX(fx_rets,$AE173,INDEX(fx_ix,1,AI$3)))-1</f>
        <v>6.3131821389110776E-3</v>
      </c>
      <c r="AJ173" s="18" cm="1">
        <f t="array" ref="AJ173">(1+F173)*(1+INDEX(fx_rets,$AE173,INDEX(fx_ix,1,AJ$3)))-1</f>
        <v>5.9646785650298018E-3</v>
      </c>
      <c r="AK173" s="18" cm="1">
        <f t="array" ref="AK173">(1+G173)*(1+INDEX(fx_rets,$AE173,INDEX(fx_ix,1,AK$3)))-1</f>
        <v>8.0667964975373874E-3</v>
      </c>
      <c r="AL173" s="18" cm="1">
        <f t="array" ref="AL173">(1+H173)*(1+INDEX(fx_rets,$AE173,INDEX(fx_ix,1,AL$3)))-1</f>
        <v>7.9280860832431355E-3</v>
      </c>
      <c r="AM173" s="18" cm="1">
        <f t="array" ref="AM173">(1+I173)*(1+INDEX(fx_rets,$AE173,INDEX(fx_ix,1,AM$3)))-1</f>
        <v>7.4027341845925854E-3</v>
      </c>
      <c r="AN173" s="18" cm="1">
        <f t="array" ref="AN173">(1+J173)*(1+INDEX(fx_rets,$AE173,INDEX(fx_ix,1,AN$3)))-1</f>
        <v>1.4880152030427585E-3</v>
      </c>
      <c r="AO173" s="18" cm="1">
        <f t="array" ref="AO173">(1+K173)*(1+INDEX(fx_rets,$AE173,INDEX(fx_ix,1,AO$3)))-1</f>
        <v>3.0589989769518322E-3</v>
      </c>
      <c r="AP173" s="18" cm="1">
        <f t="array" ref="AP173">(1+L173)*(1+INDEX(fx_rets,$AE173,INDEX(fx_ix,1,AP$3)))-1</f>
        <v>4.0752346474908219E-3</v>
      </c>
      <c r="AQ173" s="18" cm="1">
        <f t="array" ref="AQ173">(1+M173)*(1+INDEX(fx_rets,$AE173,INDEX(fx_ix,1,AQ$3)))-1</f>
        <v>4.2491544610203658E-3</v>
      </c>
      <c r="AR173" s="18" cm="1">
        <f t="array" ref="AR173">(1+N173)*(1+INDEX(fx_rets,$AE173,INDEX(fx_ix,1,AR$3)))-1</f>
        <v>6.0887548916179757E-3</v>
      </c>
      <c r="AS173" s="18" cm="1">
        <f t="array" ref="AS173">(1+O173)*(1+INDEX(fx_rets,$AE173,INDEX(fx_ix,1,AS$3)))-1</f>
        <v>-6.9600447280948607E-4</v>
      </c>
      <c r="AT173" s="18" cm="1">
        <f t="array" ref="AT173">(1+P173)*(1+INDEX(fx_rets,$AE173,INDEX(fx_ix,1,AT$3)))-1</f>
        <v>-3.7715501916257832E-4</v>
      </c>
      <c r="AU173" s="18" cm="1">
        <f t="array" ref="AU173">(1+Q173)*(1+INDEX(fx_rets,$AE173,INDEX(fx_ix,1,AU$3)))-1</f>
        <v>-1.0349420865912728E-3</v>
      </c>
      <c r="AV173" s="18" cm="1">
        <f t="array" ref="AV173">(1+R173)*(1+INDEX(fx_rets,$AE173,INDEX(fx_ix,1,AV$3)))-1</f>
        <v>2.9622876479887372E-2</v>
      </c>
      <c r="AW173" s="18" cm="1">
        <f t="array" ref="AW173">(1+S173)*(1+INDEX(fx_rets,$AE173,INDEX(fx_ix,1,AW$3)))-1</f>
        <v>3.7007264866274703E-2</v>
      </c>
      <c r="AX173" s="18" cm="1">
        <f t="array" ref="AX173">(1+T173)*(1+INDEX(fx_rets,$AE173,INDEX(fx_ix,1,AX$3)))-1</f>
        <v>1.5051024461252949E-2</v>
      </c>
      <c r="AY173" s="18" cm="1">
        <f t="array" ref="AY173">(1+U173)*(1+INDEX(fx_rets,$AE173,INDEX(fx_ix,1,AY$3)))-1</f>
        <v>4.3302777947315407E-2</v>
      </c>
      <c r="AZ173" s="18" cm="1">
        <f t="array" ref="AZ173">(1+V173)*(1+INDEX(fx_rets,$AE173,INDEX(fx_ix,1,AZ$3)))-1</f>
        <v>5.5312787062382629E-3</v>
      </c>
      <c r="BA173" s="18" cm="1">
        <f t="array" ref="BA173">(1+W173)*(1+INDEX(fx_rets,$AE173,INDEX(fx_ix,1,BA$3)))-1</f>
        <v>8.310633336705564E-3</v>
      </c>
      <c r="BB173" s="18" cm="1">
        <f t="array" ref="BB173">(1+X173)*(1+INDEX(fx_rets,$AE173,INDEX(fx_ix,1,BB$3)))-1</f>
        <v>1.7546658173368535E-3</v>
      </c>
      <c r="BC173" s="18" cm="1">
        <f t="array" ref="BC173">(1+Y173)*(1+INDEX(fx_rets,$AE173,INDEX(fx_ix,1,BC$3)))-1</f>
        <v>-6.5427541243967546E-4</v>
      </c>
      <c r="BD173" s="19">
        <v>168</v>
      </c>
      <c r="BE173" s="16">
        <f t="shared" si="63"/>
        <v>0</v>
      </c>
      <c r="BF173" s="19">
        <v>168</v>
      </c>
      <c r="BG173" s="18">
        <f t="shared" si="64"/>
        <v>5.8573693191448228E-3</v>
      </c>
      <c r="BH173" s="18">
        <f t="shared" si="65"/>
        <v>5.7983158809735702E-3</v>
      </c>
      <c r="BI173" s="18">
        <f t="shared" si="66"/>
        <v>4.2543719486332066E-3</v>
      </c>
      <c r="BJ173" s="18">
        <f t="shared" si="67"/>
        <v>6.3131821389110776E-3</v>
      </c>
      <c r="BK173" s="18">
        <f t="shared" si="68"/>
        <v>5.9646785650298018E-3</v>
      </c>
      <c r="BL173" s="18">
        <f t="shared" si="69"/>
        <v>8.0667964975373874E-3</v>
      </c>
      <c r="BM173" s="18">
        <f t="shared" si="70"/>
        <v>7.9280860832431355E-3</v>
      </c>
      <c r="BN173" s="18">
        <f t="shared" si="71"/>
        <v>7.4027341845925854E-3</v>
      </c>
      <c r="BO173" s="18">
        <f t="shared" si="72"/>
        <v>1.4880152030427585E-3</v>
      </c>
      <c r="BP173" s="18">
        <f t="shared" si="73"/>
        <v>3.0589989769518322E-3</v>
      </c>
      <c r="BQ173" s="18">
        <f t="shared" si="74"/>
        <v>4.0752346474908219E-3</v>
      </c>
      <c r="BR173" s="18">
        <f t="shared" si="75"/>
        <v>4.2491544610203658E-3</v>
      </c>
      <c r="BS173" s="18">
        <f t="shared" si="76"/>
        <v>6.0887548916179757E-3</v>
      </c>
      <c r="BT173" s="18">
        <f t="shared" si="77"/>
        <v>-6.9600447280948607E-4</v>
      </c>
      <c r="BU173" s="18">
        <f t="shared" si="78"/>
        <v>-3.7715501916257832E-4</v>
      </c>
      <c r="BV173" s="18">
        <f t="shared" si="79"/>
        <v>-1.0349420865912728E-3</v>
      </c>
      <c r="BW173" s="18">
        <f t="shared" si="80"/>
        <v>2.9622876479887372E-2</v>
      </c>
      <c r="BX173" s="18">
        <f t="shared" si="81"/>
        <v>3.7007264866274703E-2</v>
      </c>
      <c r="BY173" s="18">
        <f t="shared" si="82"/>
        <v>1.5051024461252949E-2</v>
      </c>
      <c r="BZ173" s="18">
        <f t="shared" si="83"/>
        <v>4.3302777947315407E-2</v>
      </c>
      <c r="CA173" s="18">
        <f t="shared" si="84"/>
        <v>5.5312787062382629E-3</v>
      </c>
      <c r="CB173" s="18">
        <f t="shared" si="85"/>
        <v>8.310633336705564E-3</v>
      </c>
      <c r="CC173" s="18">
        <f t="shared" si="86"/>
        <v>1.7546658173368535E-3</v>
      </c>
      <c r="CD173" s="18">
        <f t="shared" si="87"/>
        <v>-6.5427541243967546E-4</v>
      </c>
      <c r="CE173" s="19">
        <v>168</v>
      </c>
      <c r="CF173" s="18">
        <f t="shared" si="91"/>
        <v>5.7983158809735702E-3</v>
      </c>
      <c r="CG173" s="18">
        <f t="shared" si="91"/>
        <v>5.7983158809735702E-3</v>
      </c>
      <c r="CH173" s="18">
        <f t="shared" si="91"/>
        <v>5.7983158809735702E-3</v>
      </c>
      <c r="CI173" s="18">
        <f t="shared" si="91"/>
        <v>0</v>
      </c>
      <c r="CJ173" s="18">
        <f t="shared" si="91"/>
        <v>0</v>
      </c>
      <c r="CK173" s="24">
        <f t="shared" si="91"/>
        <v>5.7983158809735702E-3</v>
      </c>
      <c r="CL173" s="24">
        <f t="shared" si="91"/>
        <v>0</v>
      </c>
    </row>
    <row r="174" spans="1:90" x14ac:dyDescent="0.2">
      <c r="A174" s="19">
        <v>169</v>
      </c>
      <c r="B174" s="16" cm="1">
        <f t="array" ref="B174">INDEX(asset_mu,1,B$3)+INDEX(asset_rets_norm,$A174,B$3)</f>
        <v>5.3417819076758853E-3</v>
      </c>
      <c r="C174" s="16" cm="1">
        <f t="array" ref="C174">INDEX(asset_mu,1,C$3)+INDEX(asset_rets_norm,$A174,C$3)</f>
        <v>6.0974934492405942E-3</v>
      </c>
      <c r="D174" s="16" cm="1">
        <f t="array" ref="D174">INDEX(asset_mu,1,D$3)+INDEX(asset_rets_norm,$A174,D$3)</f>
        <v>7.3816528442018064E-3</v>
      </c>
      <c r="E174" s="16" cm="1">
        <f t="array" ref="E174">INDEX(asset_mu,1,E$3)+INDEX(asset_rets_norm,$A174,E$3)</f>
        <v>5.4905612602250201E-3</v>
      </c>
      <c r="F174" s="16" cm="1">
        <f t="array" ref="F174">INDEX(asset_mu,1,F$3)+INDEX(asset_rets_norm,$A174,F$3)</f>
        <v>5.9160923856930881E-3</v>
      </c>
      <c r="G174" s="16" cm="1">
        <f t="array" ref="G174">INDEX(asset_mu,1,G$3)+INDEX(asset_rets_norm,$A174,G$3)</f>
        <v>3.8903650613850956E-3</v>
      </c>
      <c r="H174" s="16" cm="1">
        <f t="array" ref="H174">INDEX(asset_mu,1,H$3)+INDEX(asset_rets_norm,$A174,H$3)</f>
        <v>5.6569301455122942E-3</v>
      </c>
      <c r="I174" s="16" cm="1">
        <f t="array" ref="I174">INDEX(asset_mu,1,I$3)+INDEX(asset_rets_norm,$A174,I$3)</f>
        <v>7.997952063254642E-3</v>
      </c>
      <c r="J174" s="16" cm="1">
        <f t="array" ref="J174">INDEX(asset_mu,1,J$3)+INDEX(asset_rets_norm,$A174,J$3)</f>
        <v>6.324405703118428E-3</v>
      </c>
      <c r="K174" s="16" cm="1">
        <f t="array" ref="K174">INDEX(asset_mu,1,K$3)+INDEX(asset_rets_norm,$A174,K$3)</f>
        <v>1.1731502044986325E-2</v>
      </c>
      <c r="L174" s="16" cm="1">
        <f t="array" ref="L174">INDEX(asset_mu,1,L$3)+INDEX(asset_rets_norm,$A174,L$3)</f>
        <v>1.7850981870509583E-2</v>
      </c>
      <c r="M174" s="16" cm="1">
        <f t="array" ref="M174">INDEX(asset_mu,1,M$3)+INDEX(asset_rets_norm,$A174,M$3)</f>
        <v>1.097607252972992E-2</v>
      </c>
      <c r="N174" s="16" cm="1">
        <f t="array" ref="N174">INDEX(asset_mu,1,N$3)+INDEX(asset_rets_norm,$A174,N$3)</f>
        <v>1.6716852834989589E-2</v>
      </c>
      <c r="O174" s="16" cm="1">
        <f t="array" ref="O174">INDEX(asset_mu,1,O$3)+INDEX(asset_rets_norm,$A174,O$3)</f>
        <v>1.8953900169901491E-3</v>
      </c>
      <c r="P174" s="16" cm="1">
        <f t="array" ref="P174">INDEX(asset_mu,1,P$3)+INDEX(asset_rets_norm,$A174,P$3)</f>
        <v>3.6039479484711191E-3</v>
      </c>
      <c r="Q174" s="16" cm="1">
        <f t="array" ref="Q174">INDEX(asset_mu,1,Q$3)+INDEX(asset_rets_norm,$A174,Q$3)</f>
        <v>5.4867675111322624E-3</v>
      </c>
      <c r="R174" s="16" cm="1">
        <f t="array" ref="R174">INDEX(asset_mu,1,R$3)+INDEX(asset_rets_norm,$A174,R$3)</f>
        <v>1.667245362840096E-2</v>
      </c>
      <c r="S174" s="16" cm="1">
        <f t="array" ref="S174">INDEX(asset_mu,1,S$3)+INDEX(asset_rets_norm,$A174,S$3)</f>
        <v>2.263251878839101E-2</v>
      </c>
      <c r="T174" s="16" cm="1">
        <f t="array" ref="T174">INDEX(asset_mu,1,T$3)+INDEX(asset_rets_norm,$A174,T$3)</f>
        <v>4.0268811200977195E-2</v>
      </c>
      <c r="U174" s="16" cm="1">
        <f t="array" ref="U174">INDEX(asset_mu,1,U$3)+INDEX(asset_rets_norm,$A174,U$3)</f>
        <v>0.16015242431010079</v>
      </c>
      <c r="V174" s="16" cm="1">
        <f t="array" ref="V174">INDEX(asset_mu,1,V$3)+INDEX(asset_rets_norm,$A174,V$3)</f>
        <v>5.4118120395716569E-3</v>
      </c>
      <c r="W174" s="16" cm="1">
        <f t="array" ref="W174">INDEX(asset_mu,1,W$3)+INDEX(asset_rets_norm,$A174,W$3)</f>
        <v>3.4785065274529877E-3</v>
      </c>
      <c r="X174" s="16" cm="1">
        <f t="array" ref="X174">INDEX(asset_mu,1,X$3)+INDEX(asset_rets_norm,$A174,X$3)</f>
        <v>5.4482935105639313E-3</v>
      </c>
      <c r="Y174" s="16" cm="1">
        <f t="array" ref="Y174">INDEX(asset_mu,1,Y$3)+INDEX(asset_rets_norm,$A174,Y$3)</f>
        <v>1.533685552804533E-3</v>
      </c>
      <c r="Z174" s="19">
        <v>169</v>
      </c>
      <c r="AA174" s="16" cm="1">
        <f t="array" ref="AA174">INDEX(fx_mu,1,AA$3)+INDEX(fx_rets_norm,$A174,AA$3)</f>
        <v>0</v>
      </c>
      <c r="AB174" s="16" cm="1">
        <f t="array" ref="AB174">INDEX(fx_mu,1,AB$3)+INDEX(fx_rets_norm,$A174,AB$3)</f>
        <v>-1.6032705348128614E-2</v>
      </c>
      <c r="AC174" s="16" cm="1">
        <f t="array" ref="AC174">INDEX(fx_mu,1,AC$3)+INDEX(fx_rets_norm,$A174,AC$3)</f>
        <v>-2.1200821022767394E-2</v>
      </c>
      <c r="AD174" s="16" cm="1">
        <f t="array" ref="AD174">INDEX(fx_mu,1,AD$3)+INDEX(fx_rets_norm,$A174,AD$3)</f>
        <v>-3.5941751081617249E-2</v>
      </c>
      <c r="AE174" s="19">
        <v>169</v>
      </c>
      <c r="AF174" s="18" cm="1">
        <f t="array" ref="AF174">(1+B174)*(1+INDEX(fx_rets,$AE174,INDEX(fx_ix,1,AF$3)))-1</f>
        <v>5.3417819076759798E-3</v>
      </c>
      <c r="AG174" s="18" cm="1">
        <f t="array" ref="AG174">(1+C174)*(1+INDEX(fx_rets,$AE174,INDEX(fx_ix,1,AG$3)))-1</f>
        <v>6.0974934492405986E-3</v>
      </c>
      <c r="AH174" s="18" cm="1">
        <f t="array" ref="AH174">(1+D174)*(1+INDEX(fx_rets,$AE174,INDEX(fx_ix,1,AH$3)))-1</f>
        <v>7.3816528442018914E-3</v>
      </c>
      <c r="AI174" s="18" cm="1">
        <f t="array" ref="AI174">(1+E174)*(1+INDEX(fx_rets,$AE174,INDEX(fx_ix,1,AI$3)))-1</f>
        <v>5.4905612602249576E-3</v>
      </c>
      <c r="AJ174" s="18" cm="1">
        <f t="array" ref="AJ174">(1+F174)*(1+INDEX(fx_rets,$AE174,INDEX(fx_ix,1,AJ$3)))-1</f>
        <v>5.916092385693128E-3</v>
      </c>
      <c r="AK174" s="18" cm="1">
        <f t="array" ref="AK174">(1+G174)*(1+INDEX(fx_rets,$AE174,INDEX(fx_ix,1,AK$3)))-1</f>
        <v>-1.2204713363469399E-2</v>
      </c>
      <c r="AL174" s="18" cm="1">
        <f t="array" ref="AL174">(1+H174)*(1+INDEX(fx_rets,$AE174,INDEX(fx_ix,1,AL$3)))-1</f>
        <v>-1.0466471096814312E-2</v>
      </c>
      <c r="AM174" s="18" cm="1">
        <f t="array" ref="AM174">(1+I174)*(1+INDEX(fx_rets,$AE174,INDEX(fx_ix,1,AM$3)))-1</f>
        <v>-8.1629820936924835E-3</v>
      </c>
      <c r="AN174" s="18" cm="1">
        <f t="array" ref="AN174">(1+J174)*(1+INDEX(fx_rets,$AE174,INDEX(fx_ix,1,AN$3)))-1</f>
        <v>-1.5010497913036214E-2</v>
      </c>
      <c r="AO174" s="18" cm="1">
        <f t="array" ref="AO174">(1+K174)*(1+INDEX(fx_rets,$AE174,INDEX(fx_ix,1,AO$3)))-1</f>
        <v>-9.7180364529649843E-3</v>
      </c>
      <c r="AP174" s="18" cm="1">
        <f t="array" ref="AP174">(1+L174)*(1+INDEX(fx_rets,$AE174,INDEX(fx_ix,1,AP$3)))-1</f>
        <v>-3.7282946239752812E-3</v>
      </c>
      <c r="AQ174" s="18" cm="1">
        <f t="array" ref="AQ174">(1+M174)*(1+INDEX(fx_rets,$AE174,INDEX(fx_ix,1,AQ$3)))-1</f>
        <v>-1.0457450242273292E-2</v>
      </c>
      <c r="AR174" s="18" cm="1">
        <f t="array" ref="AR174">(1+N174)*(1+INDEX(fx_rets,$AE174,INDEX(fx_ix,1,AR$3)))-1</f>
        <v>-4.8383791927962827E-3</v>
      </c>
      <c r="AS174" s="18" cm="1">
        <f t="array" ref="AS174">(1+O174)*(1+INDEX(fx_rets,$AE174,INDEX(fx_ix,1,AS$3)))-1</f>
        <v>-3.4114484700820236E-2</v>
      </c>
      <c r="AT174" s="18" cm="1">
        <f t="array" ref="AT174">(1+P174)*(1+INDEX(fx_rets,$AE174,INDEX(fx_ix,1,AT$3)))-1</f>
        <v>-3.2467335333221214E-2</v>
      </c>
      <c r="AU174" s="18" cm="1">
        <f t="array" ref="AU174">(1+Q174)*(1+INDEX(fx_rets,$AE174,INDEX(fx_ix,1,AU$3)))-1</f>
        <v>-3.065218760261279E-2</v>
      </c>
      <c r="AV174" s="18" cm="1">
        <f t="array" ref="AV174">(1+R174)*(1+INDEX(fx_rets,$AE174,INDEX(fx_ix,1,AV$3)))-1</f>
        <v>1.6672453628400863E-2</v>
      </c>
      <c r="AW174" s="18" cm="1">
        <f t="array" ref="AW174">(1+S174)*(1+INDEX(fx_rets,$AE174,INDEX(fx_ix,1,AW$3)))-1</f>
        <v>6.2369529352421793E-3</v>
      </c>
      <c r="AX174" s="18" cm="1">
        <f t="array" ref="AX174">(1+T174)*(1+INDEX(fx_rets,$AE174,INDEX(fx_ix,1,AX$3)))-1</f>
        <v>1.8214258319138255E-2</v>
      </c>
      <c r="AY174" s="18" cm="1">
        <f t="array" ref="AY174">(1+U174)*(1+INDEX(fx_rets,$AE174,INDEX(fx_ix,1,AY$3)))-1</f>
        <v>0.11845451465881252</v>
      </c>
      <c r="AZ174" s="18" cm="1">
        <f t="array" ref="AZ174">(1+V174)*(1+INDEX(fx_rets,$AE174,INDEX(fx_ix,1,AZ$3)))-1</f>
        <v>5.4118120395716396E-3</v>
      </c>
      <c r="BA174" s="18" cm="1">
        <f t="array" ref="BA174">(1+W174)*(1+INDEX(fx_rets,$AE174,INDEX(fx_ix,1,BA$3)))-1</f>
        <v>-1.2609968690881823E-2</v>
      </c>
      <c r="BB174" s="18" cm="1">
        <f t="array" ref="BB174">(1+X174)*(1+INDEX(fx_rets,$AE174,INDEX(fx_ix,1,BB$3)))-1</f>
        <v>-1.5868035807800385E-2</v>
      </c>
      <c r="BC174" s="18" cm="1">
        <f t="array" ref="BC174">(1+Y174)*(1+INDEX(fx_rets,$AE174,INDEX(fx_ix,1,BC$3)))-1</f>
        <v>-3.446318887318911E-2</v>
      </c>
      <c r="BD174" s="19">
        <v>169</v>
      </c>
      <c r="BE174" s="16">
        <f t="shared" si="63"/>
        <v>0</v>
      </c>
      <c r="BF174" s="19">
        <v>169</v>
      </c>
      <c r="BG174" s="18">
        <f t="shared" si="64"/>
        <v>5.3417819076759798E-3</v>
      </c>
      <c r="BH174" s="18">
        <f t="shared" si="65"/>
        <v>6.0974934492405986E-3</v>
      </c>
      <c r="BI174" s="18">
        <f t="shared" si="66"/>
        <v>7.3816528442018914E-3</v>
      </c>
      <c r="BJ174" s="18">
        <f t="shared" si="67"/>
        <v>5.4905612602249576E-3</v>
      </c>
      <c r="BK174" s="18">
        <f t="shared" si="68"/>
        <v>5.916092385693128E-3</v>
      </c>
      <c r="BL174" s="18">
        <f t="shared" si="69"/>
        <v>-1.2204713363469399E-2</v>
      </c>
      <c r="BM174" s="18">
        <f t="shared" si="70"/>
        <v>-1.0466471096814312E-2</v>
      </c>
      <c r="BN174" s="18">
        <f t="shared" si="71"/>
        <v>-8.1629820936924835E-3</v>
      </c>
      <c r="BO174" s="18">
        <f t="shared" si="72"/>
        <v>-1.5010497913036214E-2</v>
      </c>
      <c r="BP174" s="18">
        <f t="shared" si="73"/>
        <v>-9.7180364529649843E-3</v>
      </c>
      <c r="BQ174" s="18">
        <f t="shared" si="74"/>
        <v>-3.7282946239752812E-3</v>
      </c>
      <c r="BR174" s="18">
        <f t="shared" si="75"/>
        <v>-1.0457450242273292E-2</v>
      </c>
      <c r="BS174" s="18">
        <f t="shared" si="76"/>
        <v>-4.8383791927962827E-3</v>
      </c>
      <c r="BT174" s="18">
        <f t="shared" si="77"/>
        <v>-3.4114484700820236E-2</v>
      </c>
      <c r="BU174" s="18">
        <f t="shared" si="78"/>
        <v>-3.2467335333221214E-2</v>
      </c>
      <c r="BV174" s="18">
        <f t="shared" si="79"/>
        <v>-3.065218760261279E-2</v>
      </c>
      <c r="BW174" s="18">
        <f t="shared" si="80"/>
        <v>1.6672453628400863E-2</v>
      </c>
      <c r="BX174" s="18">
        <f t="shared" si="81"/>
        <v>6.2369529352421793E-3</v>
      </c>
      <c r="BY174" s="18">
        <f t="shared" si="82"/>
        <v>1.8214258319138255E-2</v>
      </c>
      <c r="BZ174" s="18">
        <f t="shared" si="83"/>
        <v>0.11845451465881252</v>
      </c>
      <c r="CA174" s="18">
        <f t="shared" si="84"/>
        <v>5.4118120395716396E-3</v>
      </c>
      <c r="CB174" s="18">
        <f t="shared" si="85"/>
        <v>-1.2609968690881823E-2</v>
      </c>
      <c r="CC174" s="18">
        <f t="shared" si="86"/>
        <v>-1.5868035807800385E-2</v>
      </c>
      <c r="CD174" s="18">
        <f t="shared" si="87"/>
        <v>-3.446318887318911E-2</v>
      </c>
      <c r="CE174" s="19">
        <v>169</v>
      </c>
      <c r="CF174" s="18">
        <f t="shared" si="91"/>
        <v>6.0974934492405986E-3</v>
      </c>
      <c r="CG174" s="18">
        <f t="shared" si="91"/>
        <v>6.0974934492405986E-3</v>
      </c>
      <c r="CH174" s="18">
        <f t="shared" si="91"/>
        <v>6.0974934492405986E-3</v>
      </c>
      <c r="CI174" s="18">
        <f t="shared" si="91"/>
        <v>0</v>
      </c>
      <c r="CJ174" s="18">
        <f t="shared" si="91"/>
        <v>0</v>
      </c>
      <c r="CK174" s="24">
        <f t="shared" si="91"/>
        <v>6.0974934492405986E-3</v>
      </c>
      <c r="CL174" s="24">
        <f t="shared" si="91"/>
        <v>0</v>
      </c>
    </row>
    <row r="175" spans="1:90" x14ac:dyDescent="0.2">
      <c r="A175" s="19">
        <v>170</v>
      </c>
      <c r="B175" s="16" cm="1">
        <f t="array" ref="B175">INDEX(asset_mu,1,B$3)+INDEX(asset_rets_norm,$A175,B$3)</f>
        <v>5.2752796282992285E-3</v>
      </c>
      <c r="C175" s="16" cm="1">
        <f t="array" ref="C175">INDEX(asset_mu,1,C$3)+INDEX(asset_rets_norm,$A175,C$3)</f>
        <v>7.323402392851004E-3</v>
      </c>
      <c r="D175" s="16" cm="1">
        <f t="array" ref="D175">INDEX(asset_mu,1,D$3)+INDEX(asset_rets_norm,$A175,D$3)</f>
        <v>9.836966683299057E-3</v>
      </c>
      <c r="E175" s="16" cm="1">
        <f t="array" ref="E175">INDEX(asset_mu,1,E$3)+INDEX(asset_rets_norm,$A175,E$3)</f>
        <v>6.7634432219530541E-3</v>
      </c>
      <c r="F175" s="16" cm="1">
        <f t="array" ref="F175">INDEX(asset_mu,1,F$3)+INDEX(asset_rets_norm,$A175,F$3)</f>
        <v>8.0374324394931352E-3</v>
      </c>
      <c r="G175" s="16" cm="1">
        <f t="array" ref="G175">INDEX(asset_mu,1,G$3)+INDEX(asset_rets_norm,$A175,G$3)</f>
        <v>3.3194059081476353E-3</v>
      </c>
      <c r="H175" s="16" cm="1">
        <f t="array" ref="H175">INDEX(asset_mu,1,H$3)+INDEX(asset_rets_norm,$A175,H$3)</f>
        <v>3.5109481327493457E-3</v>
      </c>
      <c r="I175" s="16" cm="1">
        <f t="array" ref="I175">INDEX(asset_mu,1,I$3)+INDEX(asset_rets_norm,$A175,I$3)</f>
        <v>2.7173461636264434E-3</v>
      </c>
      <c r="J175" s="16" cm="1">
        <f t="array" ref="J175">INDEX(asset_mu,1,J$3)+INDEX(asset_rets_norm,$A175,J$3)</f>
        <v>4.8431961408779128E-3</v>
      </c>
      <c r="K175" s="16" cm="1">
        <f t="array" ref="K175">INDEX(asset_mu,1,K$3)+INDEX(asset_rets_norm,$A175,K$3)</f>
        <v>7.6694962057090301E-3</v>
      </c>
      <c r="L175" s="16" cm="1">
        <f t="array" ref="L175">INDEX(asset_mu,1,L$3)+INDEX(asset_rets_norm,$A175,L$3)</f>
        <v>8.9943568758928828E-3</v>
      </c>
      <c r="M175" s="16" cm="1">
        <f t="array" ref="M175">INDEX(asset_mu,1,M$3)+INDEX(asset_rets_norm,$A175,M$3)</f>
        <v>6.8168655274361443E-3</v>
      </c>
      <c r="N175" s="16" cm="1">
        <f t="array" ref="N175">INDEX(asset_mu,1,N$3)+INDEX(asset_rets_norm,$A175,N$3)</f>
        <v>7.0738180379393886E-3</v>
      </c>
      <c r="O175" s="16" cm="1">
        <f t="array" ref="O175">INDEX(asset_mu,1,O$3)+INDEX(asset_rets_norm,$A175,O$3)</f>
        <v>1.4864706132041927E-3</v>
      </c>
      <c r="P175" s="16" cm="1">
        <f t="array" ref="P175">INDEX(asset_mu,1,P$3)+INDEX(asset_rets_norm,$A175,P$3)</f>
        <v>1.804299214063264E-3</v>
      </c>
      <c r="Q175" s="16" cm="1">
        <f t="array" ref="Q175">INDEX(asset_mu,1,Q$3)+INDEX(asset_rets_norm,$A175,Q$3)</f>
        <v>4.894649811626019E-4</v>
      </c>
      <c r="R175" s="16" cm="1">
        <f t="array" ref="R175">INDEX(asset_mu,1,R$3)+INDEX(asset_rets_norm,$A175,R$3)</f>
        <v>-4.4180107550014901E-3</v>
      </c>
      <c r="S175" s="16" cm="1">
        <f t="array" ref="S175">INDEX(asset_mu,1,S$3)+INDEX(asset_rets_norm,$A175,S$3)</f>
        <v>-1.6927294872315368E-4</v>
      </c>
      <c r="T175" s="16" cm="1">
        <f t="array" ref="T175">INDEX(asset_mu,1,T$3)+INDEX(asset_rets_norm,$A175,T$3)</f>
        <v>1.3740156756182906E-3</v>
      </c>
      <c r="U175" s="16" cm="1">
        <f t="array" ref="U175">INDEX(asset_mu,1,U$3)+INDEX(asset_rets_norm,$A175,U$3)</f>
        <v>-4.7453734496551866E-2</v>
      </c>
      <c r="V175" s="16" cm="1">
        <f t="array" ref="V175">INDEX(asset_mu,1,V$3)+INDEX(asset_rets_norm,$A175,V$3)</f>
        <v>5.3038370395716563E-3</v>
      </c>
      <c r="W175" s="16" cm="1">
        <f t="array" ref="W175">INDEX(asset_mu,1,W$3)+INDEX(asset_rets_norm,$A175,W$3)</f>
        <v>3.4933398607863214E-3</v>
      </c>
      <c r="X175" s="16" cm="1">
        <f t="array" ref="X175">INDEX(asset_mu,1,X$3)+INDEX(asset_rets_norm,$A175,X$3)</f>
        <v>5.4236268438972645E-3</v>
      </c>
      <c r="Y175" s="16" cm="1">
        <f t="array" ref="Y175">INDEX(asset_mu,1,Y$3)+INDEX(asset_rets_norm,$A175,Y$3)</f>
        <v>1.5277688861378663E-3</v>
      </c>
      <c r="Z175" s="19">
        <v>170</v>
      </c>
      <c r="AA175" s="16" cm="1">
        <f t="array" ref="AA175">INDEX(fx_mu,1,AA$3)+INDEX(fx_rets_norm,$A175,AA$3)</f>
        <v>0</v>
      </c>
      <c r="AB175" s="16" cm="1">
        <f t="array" ref="AB175">INDEX(fx_mu,1,AB$3)+INDEX(fx_rets_norm,$A175,AB$3)</f>
        <v>6.0306793653415215E-3</v>
      </c>
      <c r="AC175" s="16" cm="1">
        <f t="array" ref="AC175">INDEX(fx_mu,1,AC$3)+INDEX(fx_rets_norm,$A175,AC$3)</f>
        <v>6.8528880986283153E-3</v>
      </c>
      <c r="AD175" s="16" cm="1">
        <f t="array" ref="AD175">INDEX(fx_mu,1,AD$3)+INDEX(fx_rets_norm,$A175,AD$3)</f>
        <v>-1.0416010465075246E-2</v>
      </c>
      <c r="AE175" s="19">
        <v>170</v>
      </c>
      <c r="AF175" s="18" cm="1">
        <f t="array" ref="AF175">(1+B175)*(1+INDEX(fx_rets,$AE175,INDEX(fx_ix,1,AF$3)))-1</f>
        <v>5.2752796282993231E-3</v>
      </c>
      <c r="AG175" s="18" cm="1">
        <f t="array" ref="AG175">(1+C175)*(1+INDEX(fx_rets,$AE175,INDEX(fx_ix,1,AG$3)))-1</f>
        <v>7.3234023928510084E-3</v>
      </c>
      <c r="AH175" s="18" cm="1">
        <f t="array" ref="AH175">(1+D175)*(1+INDEX(fx_rets,$AE175,INDEX(fx_ix,1,AH$3)))-1</f>
        <v>9.836966683299142E-3</v>
      </c>
      <c r="AI175" s="18" cm="1">
        <f t="array" ref="AI175">(1+E175)*(1+INDEX(fx_rets,$AE175,INDEX(fx_ix,1,AI$3)))-1</f>
        <v>6.7634432219529916E-3</v>
      </c>
      <c r="AJ175" s="18" cm="1">
        <f t="array" ref="AJ175">(1+F175)*(1+INDEX(fx_rets,$AE175,INDEX(fx_ix,1,AJ$3)))-1</f>
        <v>8.0374324394931751E-3</v>
      </c>
      <c r="AK175" s="18" cm="1">
        <f t="array" ref="AK175">(1+G175)*(1+INDEX(fx_rets,$AE175,INDEX(fx_ix,1,AK$3)))-1</f>
        <v>9.3701035462046001E-3</v>
      </c>
      <c r="AL175" s="18" cm="1">
        <f t="array" ref="AL175">(1+H175)*(1+INDEX(fx_rets,$AE175,INDEX(fx_ix,1,AL$3)))-1</f>
        <v>9.5628009005477299E-3</v>
      </c>
      <c r="AM175" s="18" cm="1">
        <f t="array" ref="AM175">(1+I175)*(1+INDEX(fx_rets,$AE175,INDEX(fx_ix,1,AM$3)))-1</f>
        <v>8.7644129724055997E-3</v>
      </c>
      <c r="AN175" s="18" cm="1">
        <f t="array" ref="AN175">(1+J175)*(1+INDEX(fx_rets,$AE175,INDEX(fx_ix,1,AN$3)))-1</f>
        <v>1.1729274120699351E-2</v>
      </c>
      <c r="AO175" s="18" cm="1">
        <f t="array" ref="AO175">(1+K175)*(1+INDEX(fx_rets,$AE175,INDEX(fx_ix,1,AO$3)))-1</f>
        <v>1.4574942503607913E-2</v>
      </c>
      <c r="AP175" s="18" cm="1">
        <f t="array" ref="AP175">(1+L175)*(1+INDEX(fx_rets,$AE175,INDEX(fx_ix,1,AP$3)))-1</f>
        <v>1.5908882295710747E-2</v>
      </c>
      <c r="AQ175" s="18" cm="1">
        <f t="array" ref="AQ175">(1+M175)*(1+INDEX(fx_rets,$AE175,INDEX(fx_ix,1,AQ$3)))-1</f>
        <v>1.3716468842707386E-2</v>
      </c>
      <c r="AR175" s="18" cm="1">
        <f t="array" ref="AR175">(1+N175)*(1+INDEX(fx_rets,$AE175,INDEX(fx_ix,1,AR$3)))-1</f>
        <v>1.3975182220011817E-2</v>
      </c>
      <c r="AS175" s="18" cm="1">
        <f t="array" ref="AS175">(1+O175)*(1+INDEX(fx_rets,$AE175,INDEX(fx_ix,1,AS$3)))-1</f>
        <v>-8.945022945334058E-3</v>
      </c>
      <c r="AT175" s="18" cm="1">
        <f t="array" ref="AT175">(1+P175)*(1+INDEX(fx_rets,$AE175,INDEX(fx_ix,1,AT$3)))-1</f>
        <v>-8.6305048505078696E-3</v>
      </c>
      <c r="AU175" s="18" cm="1">
        <f t="array" ref="AU175">(1+Q175)*(1+INDEX(fx_rets,$AE175,INDEX(fx_ix,1,AU$3)))-1</f>
        <v>-9.9316437562786408E-3</v>
      </c>
      <c r="AV175" s="18" cm="1">
        <f t="array" ref="AV175">(1+R175)*(1+INDEX(fx_rets,$AE175,INDEX(fx_ix,1,AV$3)))-1</f>
        <v>-4.418010755001478E-3</v>
      </c>
      <c r="AW175" s="18" cm="1">
        <f t="array" ref="AW175">(1+S175)*(1+INDEX(fx_rets,$AE175,INDEX(fx_ix,1,AW$3)))-1</f>
        <v>5.8603855857393139E-3</v>
      </c>
      <c r="AX175" s="18" cm="1">
        <f t="array" ref="AX175">(1+T175)*(1+INDEX(fx_rets,$AE175,INDEX(fx_ix,1,AX$3)))-1</f>
        <v>8.2363197499173424E-3</v>
      </c>
      <c r="AY175" s="18" cm="1">
        <f t="array" ref="AY175">(1+U175)*(1+INDEX(fx_rets,$AE175,INDEX(fx_ix,1,AY$3)))-1</f>
        <v>-5.7375466366504146E-2</v>
      </c>
      <c r="AZ175" s="18" cm="1">
        <f t="array" ref="AZ175">(1+V175)*(1+INDEX(fx_rets,$AE175,INDEX(fx_ix,1,AZ$3)))-1</f>
        <v>5.3038370395717127E-3</v>
      </c>
      <c r="BA175" s="18" cm="1">
        <f t="array" ref="BA175">(1+W175)*(1+INDEX(fx_rets,$AE175,INDEX(fx_ix,1,BA$3)))-1</f>
        <v>9.5450864387425227E-3</v>
      </c>
      <c r="BB175" s="18" cm="1">
        <f t="array" ref="BB175">(1+X175)*(1+INDEX(fx_rets,$AE175,INDEX(fx_ix,1,BB$3)))-1</f>
        <v>1.2313682450375341E-2</v>
      </c>
      <c r="BC175" s="18" cm="1">
        <f t="array" ref="BC175">(1+Y175)*(1+INDEX(fx_rets,$AE175,INDEX(fx_ix,1,BC$3)))-1</f>
        <v>-8.9041548356435518E-3</v>
      </c>
      <c r="BD175" s="19">
        <v>170</v>
      </c>
      <c r="BE175" s="16">
        <f t="shared" si="63"/>
        <v>0</v>
      </c>
      <c r="BF175" s="19">
        <v>170</v>
      </c>
      <c r="BG175" s="18">
        <f t="shared" si="64"/>
        <v>5.2752796282993231E-3</v>
      </c>
      <c r="BH175" s="18">
        <f t="shared" si="65"/>
        <v>7.3234023928510084E-3</v>
      </c>
      <c r="BI175" s="18">
        <f t="shared" si="66"/>
        <v>9.836966683299142E-3</v>
      </c>
      <c r="BJ175" s="18">
        <f t="shared" si="67"/>
        <v>6.7634432219529916E-3</v>
      </c>
      <c r="BK175" s="18">
        <f t="shared" si="68"/>
        <v>8.0374324394931751E-3</v>
      </c>
      <c r="BL175" s="18">
        <f t="shared" si="69"/>
        <v>9.3701035462046001E-3</v>
      </c>
      <c r="BM175" s="18">
        <f t="shared" si="70"/>
        <v>9.5628009005477299E-3</v>
      </c>
      <c r="BN175" s="18">
        <f t="shared" si="71"/>
        <v>8.7644129724055997E-3</v>
      </c>
      <c r="BO175" s="18">
        <f t="shared" si="72"/>
        <v>1.1729274120699351E-2</v>
      </c>
      <c r="BP175" s="18">
        <f t="shared" si="73"/>
        <v>1.4574942503607913E-2</v>
      </c>
      <c r="BQ175" s="18">
        <f t="shared" si="74"/>
        <v>1.5908882295710747E-2</v>
      </c>
      <c r="BR175" s="18">
        <f t="shared" si="75"/>
        <v>1.3716468842707386E-2</v>
      </c>
      <c r="BS175" s="18">
        <f t="shared" si="76"/>
        <v>1.3975182220011817E-2</v>
      </c>
      <c r="BT175" s="18">
        <f t="shared" si="77"/>
        <v>-8.945022945334058E-3</v>
      </c>
      <c r="BU175" s="18">
        <f t="shared" si="78"/>
        <v>-8.6305048505078696E-3</v>
      </c>
      <c r="BV175" s="18">
        <f t="shared" si="79"/>
        <v>-9.9316437562786408E-3</v>
      </c>
      <c r="BW175" s="18">
        <f t="shared" si="80"/>
        <v>-4.418010755001478E-3</v>
      </c>
      <c r="BX175" s="18">
        <f t="shared" si="81"/>
        <v>5.8603855857393139E-3</v>
      </c>
      <c r="BY175" s="18">
        <f t="shared" si="82"/>
        <v>8.2363197499173424E-3</v>
      </c>
      <c r="BZ175" s="18">
        <f t="shared" si="83"/>
        <v>-5.7375466366504146E-2</v>
      </c>
      <c r="CA175" s="18">
        <f t="shared" si="84"/>
        <v>5.3038370395717127E-3</v>
      </c>
      <c r="CB175" s="18">
        <f t="shared" si="85"/>
        <v>9.5450864387425227E-3</v>
      </c>
      <c r="CC175" s="18">
        <f t="shared" si="86"/>
        <v>1.2313682450375341E-2</v>
      </c>
      <c r="CD175" s="18">
        <f t="shared" si="87"/>
        <v>-8.9041548356435518E-3</v>
      </c>
      <c r="CE175" s="19">
        <v>170</v>
      </c>
      <c r="CF175" s="18">
        <f t="shared" si="91"/>
        <v>7.3234023928510084E-3</v>
      </c>
      <c r="CG175" s="18">
        <f t="shared" si="91"/>
        <v>7.3234023928510084E-3</v>
      </c>
      <c r="CH175" s="18">
        <f t="shared" si="91"/>
        <v>7.3234023928510084E-3</v>
      </c>
      <c r="CI175" s="18">
        <f t="shared" si="91"/>
        <v>0</v>
      </c>
      <c r="CJ175" s="18">
        <f t="shared" si="91"/>
        <v>0</v>
      </c>
      <c r="CK175" s="24">
        <f t="shared" si="91"/>
        <v>7.3234023928510084E-3</v>
      </c>
      <c r="CL175" s="24">
        <f t="shared" si="91"/>
        <v>0</v>
      </c>
    </row>
    <row r="176" spans="1:90" x14ac:dyDescent="0.2">
      <c r="A176" s="19">
        <v>171</v>
      </c>
      <c r="B176" s="16" cm="1">
        <f t="array" ref="B176">INDEX(asset_mu,1,B$3)+INDEX(asset_rets_norm,$A176,B$3)</f>
        <v>5.7978170507991976E-3</v>
      </c>
      <c r="C176" s="16" cm="1">
        <f t="array" ref="C176">INDEX(asset_mu,1,C$3)+INDEX(asset_rets_norm,$A176,C$3)</f>
        <v>5.9266837674716256E-3</v>
      </c>
      <c r="D176" s="16" cm="1">
        <f t="array" ref="D176">INDEX(asset_mu,1,D$3)+INDEX(asset_rets_norm,$A176,D$3)</f>
        <v>2.9632656550108425E-3</v>
      </c>
      <c r="E176" s="16" cm="1">
        <f t="array" ref="E176">INDEX(asset_mu,1,E$3)+INDEX(asset_rets_norm,$A176,E$3)</f>
        <v>5.926412512714814E-3</v>
      </c>
      <c r="F176" s="16" cm="1">
        <f t="array" ref="F176">INDEX(asset_mu,1,F$3)+INDEX(asset_rets_norm,$A176,F$3)</f>
        <v>3.7819627134189787E-3</v>
      </c>
      <c r="G176" s="16" cm="1">
        <f t="array" ref="G176">INDEX(asset_mu,1,G$3)+INDEX(asset_rets_norm,$A176,G$3)</f>
        <v>3.3378356012812279E-3</v>
      </c>
      <c r="H176" s="16" cm="1">
        <f t="array" ref="H176">INDEX(asset_mu,1,H$3)+INDEX(asset_rets_norm,$A176,H$3)</f>
        <v>2.9653086580901026E-3</v>
      </c>
      <c r="I176" s="16" cm="1">
        <f t="array" ref="I176">INDEX(asset_mu,1,I$3)+INDEX(asset_rets_norm,$A176,I$3)</f>
        <v>-3.3527042086885011E-4</v>
      </c>
      <c r="J176" s="16" cm="1">
        <f t="array" ref="J176">INDEX(asset_mu,1,J$3)+INDEX(asset_rets_norm,$A176,J$3)</f>
        <v>6.0167652777025609E-3</v>
      </c>
      <c r="K176" s="16" cm="1">
        <f t="array" ref="K176">INDEX(asset_mu,1,K$3)+INDEX(asset_rets_norm,$A176,K$3)</f>
        <v>7.35738299473812E-3</v>
      </c>
      <c r="L176" s="16" cm="1">
        <f t="array" ref="L176">INDEX(asset_mu,1,L$3)+INDEX(asset_rets_norm,$A176,L$3)</f>
        <v>7.9368489115208985E-3</v>
      </c>
      <c r="M176" s="16" cm="1">
        <f t="array" ref="M176">INDEX(asset_mu,1,M$3)+INDEX(asset_rets_norm,$A176,M$3)</f>
        <v>7.6115570539164066E-3</v>
      </c>
      <c r="N176" s="16" cm="1">
        <f t="array" ref="N176">INDEX(asset_mu,1,N$3)+INDEX(asset_rets_norm,$A176,N$3)</f>
        <v>8.8313125676674539E-3</v>
      </c>
      <c r="O176" s="16" cm="1">
        <f t="array" ref="O176">INDEX(asset_mu,1,O$3)+INDEX(asset_rets_norm,$A176,O$3)</f>
        <v>1.2045071707748255E-3</v>
      </c>
      <c r="P176" s="16" cm="1">
        <f t="array" ref="P176">INDEX(asset_mu,1,P$3)+INDEX(asset_rets_norm,$A176,P$3)</f>
        <v>2.7756646709602303E-4</v>
      </c>
      <c r="Q176" s="16" cm="1">
        <f t="array" ref="Q176">INDEX(asset_mu,1,Q$3)+INDEX(asset_rets_norm,$A176,Q$3)</f>
        <v>-3.7756389931710597E-3</v>
      </c>
      <c r="R176" s="16" cm="1">
        <f t="array" ref="R176">INDEX(asset_mu,1,R$3)+INDEX(asset_rets_norm,$A176,R$3)</f>
        <v>-6.2519653787732731E-3</v>
      </c>
      <c r="S176" s="16" cm="1">
        <f t="array" ref="S176">INDEX(asset_mu,1,S$3)+INDEX(asset_rets_norm,$A176,S$3)</f>
        <v>2.0490545540089555E-2</v>
      </c>
      <c r="T176" s="16" cm="1">
        <f t="array" ref="T176">INDEX(asset_mu,1,T$3)+INDEX(asset_rets_norm,$A176,T$3)</f>
        <v>2.2731836028263064E-2</v>
      </c>
      <c r="U176" s="16" cm="1">
        <f t="array" ref="U176">INDEX(asset_mu,1,U$3)+INDEX(asset_rets_norm,$A176,U$3)</f>
        <v>-4.5875614398070853E-3</v>
      </c>
      <c r="V176" s="16" cm="1">
        <f t="array" ref="V176">INDEX(asset_mu,1,V$3)+INDEX(asset_rets_norm,$A176,V$3)</f>
        <v>5.1909537062383238E-3</v>
      </c>
      <c r="W176" s="16" cm="1">
        <f t="array" ref="W176">INDEX(asset_mu,1,W$3)+INDEX(asset_rets_norm,$A176,W$3)</f>
        <v>3.4185898607863212E-3</v>
      </c>
      <c r="X176" s="16" cm="1">
        <f t="array" ref="X176">INDEX(asset_mu,1,X$3)+INDEX(asset_rets_norm,$A176,X$3)</f>
        <v>5.3834601772305979E-3</v>
      </c>
      <c r="Y176" s="16" cm="1">
        <f t="array" ref="Y176">INDEX(asset_mu,1,Y$3)+INDEX(asset_rets_norm,$A176,Y$3)</f>
        <v>1.3642688861378665E-3</v>
      </c>
      <c r="Z176" s="19">
        <v>171</v>
      </c>
      <c r="AA176" s="16" cm="1">
        <f t="array" ref="AA176">INDEX(fx_mu,1,AA$3)+INDEX(fx_rets_norm,$A176,AA$3)</f>
        <v>0</v>
      </c>
      <c r="AB176" s="16" cm="1">
        <f t="array" ref="AB176">INDEX(fx_mu,1,AB$3)+INDEX(fx_rets_norm,$A176,AB$3)</f>
        <v>1.338047974325263E-2</v>
      </c>
      <c r="AC176" s="16" cm="1">
        <f t="array" ref="AC176">INDEX(fx_mu,1,AC$3)+INDEX(fx_rets_norm,$A176,AC$3)</f>
        <v>1.8824284139038513E-2</v>
      </c>
      <c r="AD176" s="16" cm="1">
        <f t="array" ref="AD176">INDEX(fx_mu,1,AD$3)+INDEX(fx_rets_norm,$A176,AD$3)</f>
        <v>2.24228252623789E-4</v>
      </c>
      <c r="AE176" s="19">
        <v>171</v>
      </c>
      <c r="AF176" s="18" cm="1">
        <f t="array" ref="AF176">(1+B176)*(1+INDEX(fx_rets,$AE176,INDEX(fx_ix,1,AF$3)))-1</f>
        <v>5.7978170507992921E-3</v>
      </c>
      <c r="AG176" s="18" cm="1">
        <f t="array" ref="AG176">(1+C176)*(1+INDEX(fx_rets,$AE176,INDEX(fx_ix,1,AG$3)))-1</f>
        <v>5.9266837674716299E-3</v>
      </c>
      <c r="AH176" s="18" cm="1">
        <f t="array" ref="AH176">(1+D176)*(1+INDEX(fx_rets,$AE176,INDEX(fx_ix,1,AH$3)))-1</f>
        <v>2.9632656550109271E-3</v>
      </c>
      <c r="AI176" s="18" cm="1">
        <f t="array" ref="AI176">(1+E176)*(1+INDEX(fx_rets,$AE176,INDEX(fx_ix,1,AI$3)))-1</f>
        <v>5.9264125127147516E-3</v>
      </c>
      <c r="AJ176" s="18" cm="1">
        <f t="array" ref="AJ176">(1+F176)*(1+INDEX(fx_rets,$AE176,INDEX(fx_ix,1,AJ$3)))-1</f>
        <v>3.7819627134190181E-3</v>
      </c>
      <c r="AK176" s="18" cm="1">
        <f t="array" ref="AK176">(1+G176)*(1+INDEX(fx_rets,$AE176,INDEX(fx_ix,1,AK$3)))-1</f>
        <v>1.6762977186183026E-2</v>
      </c>
      <c r="AL176" s="18" cm="1">
        <f t="array" ref="AL176">(1+H176)*(1+INDEX(fx_rets,$AE176,INDEX(fx_ix,1,AL$3)))-1</f>
        <v>1.6385465653774745E-2</v>
      </c>
      <c r="AM176" s="18" cm="1">
        <f t="array" ref="AM176">(1+I176)*(1+INDEX(fx_rets,$AE176,INDEX(fx_ix,1,AM$3)))-1</f>
        <v>1.3040723243308738E-2</v>
      </c>
      <c r="AN176" s="18" cm="1">
        <f t="array" ref="AN176">(1+J176)*(1+INDEX(fx_rets,$AE176,INDEX(fx_ix,1,AN$3)))-1</f>
        <v>2.4954310715926464E-2</v>
      </c>
      <c r="AO176" s="18" cm="1">
        <f t="array" ref="AO176">(1+K176)*(1+INDEX(fx_rets,$AE176,INDEX(fx_ix,1,AO$3)))-1</f>
        <v>2.6320164601789431E-2</v>
      </c>
      <c r="AP176" s="18" cm="1">
        <f t="array" ref="AP176">(1+L176)*(1+INDEX(fx_rets,$AE176,INDEX(fx_ix,1,AP$3)))-1</f>
        <v>2.691053854963843E-2</v>
      </c>
      <c r="AQ176" s="18" cm="1">
        <f t="array" ref="AQ176">(1+M176)*(1+INDEX(fx_rets,$AE176,INDEX(fx_ix,1,AQ$3)))-1</f>
        <v>2.6579123305678243E-2</v>
      </c>
      <c r="AR176" s="18" cm="1">
        <f t="array" ref="AR176">(1+N176)*(1+INDEX(fx_rets,$AE176,INDEX(fx_ix,1,AR$3)))-1</f>
        <v>2.7821839843800378E-2</v>
      </c>
      <c r="AS176" s="18" cm="1">
        <f t="array" ref="AS176">(1+O176)*(1+INDEX(fx_rets,$AE176,INDEX(fx_ix,1,AS$3)))-1</f>
        <v>1.4290055079366759E-3</v>
      </c>
      <c r="AT176" s="18" cm="1">
        <f t="array" ref="AT176">(1+P176)*(1+INDEX(fx_rets,$AE176,INDEX(fx_ix,1,AT$3)))-1</f>
        <v>5.0185695796356455E-4</v>
      </c>
      <c r="AU176" s="18" cm="1">
        <f t="array" ref="AU176">(1+Q176)*(1+INDEX(fx_rets,$AE176,INDEX(fx_ix,1,AU$3)))-1</f>
        <v>-3.5522573454812578E-3</v>
      </c>
      <c r="AV176" s="18" cm="1">
        <f t="array" ref="AV176">(1+R176)*(1+INDEX(fx_rets,$AE176,INDEX(fx_ix,1,AV$3)))-1</f>
        <v>-6.251965378773261E-3</v>
      </c>
      <c r="AW176" s="18" cm="1">
        <f t="array" ref="AW176">(1+S176)*(1+INDEX(fx_rets,$AE176,INDEX(fx_ix,1,AW$3)))-1</f>
        <v>3.4145198612869576E-2</v>
      </c>
      <c r="AX176" s="18" cm="1">
        <f t="array" ref="AX176">(1+T176)*(1+INDEX(fx_rets,$AE176,INDEX(fx_ix,1,AX$3)))-1</f>
        <v>4.1984030707699738E-2</v>
      </c>
      <c r="AY176" s="18" cm="1">
        <f t="array" ref="AY176">(1+U176)*(1+INDEX(fx_rets,$AE176,INDEX(fx_ix,1,AY$3)))-1</f>
        <v>-4.3643618480688762E-3</v>
      </c>
      <c r="AZ176" s="18" cm="1">
        <f t="array" ref="AZ176">(1+V176)*(1+INDEX(fx_rets,$AE176,INDEX(fx_ix,1,AZ$3)))-1</f>
        <v>5.1909537062382327E-3</v>
      </c>
      <c r="BA176" s="18" cm="1">
        <f t="array" ref="BA176">(1+W176)*(1+INDEX(fx_rets,$AE176,INDEX(fx_ix,1,BA$3)))-1</f>
        <v>1.6844811976421736E-2</v>
      </c>
      <c r="BB176" s="18" cm="1">
        <f t="array" ref="BB176">(1+X176)*(1+INDEX(fx_rets,$AE176,INDEX(fx_ix,1,BB$3)))-1</f>
        <v>2.4309084100296641E-2</v>
      </c>
      <c r="BC176" s="18" cm="1">
        <f t="array" ref="BC176">(1+Y176)*(1+INDEX(fx_rets,$AE176,INDEX(fx_ix,1,BC$3)))-1</f>
        <v>1.5888030463899749E-3</v>
      </c>
      <c r="BD176" s="19">
        <v>171</v>
      </c>
      <c r="BE176" s="16">
        <f t="shared" si="63"/>
        <v>0</v>
      </c>
      <c r="BF176" s="19">
        <v>171</v>
      </c>
      <c r="BG176" s="18">
        <f t="shared" si="64"/>
        <v>5.7978170507992921E-3</v>
      </c>
      <c r="BH176" s="18">
        <f t="shared" si="65"/>
        <v>5.9266837674716299E-3</v>
      </c>
      <c r="BI176" s="18">
        <f t="shared" si="66"/>
        <v>2.9632656550109271E-3</v>
      </c>
      <c r="BJ176" s="18">
        <f t="shared" si="67"/>
        <v>5.9264125127147516E-3</v>
      </c>
      <c r="BK176" s="18">
        <f t="shared" si="68"/>
        <v>3.7819627134190181E-3</v>
      </c>
      <c r="BL176" s="18">
        <f t="shared" si="69"/>
        <v>1.6762977186183026E-2</v>
      </c>
      <c r="BM176" s="18">
        <f t="shared" si="70"/>
        <v>1.6385465653774745E-2</v>
      </c>
      <c r="BN176" s="18">
        <f t="shared" si="71"/>
        <v>1.3040723243308738E-2</v>
      </c>
      <c r="BO176" s="18">
        <f t="shared" si="72"/>
        <v>2.4954310715926464E-2</v>
      </c>
      <c r="BP176" s="18">
        <f t="shared" si="73"/>
        <v>2.6320164601789431E-2</v>
      </c>
      <c r="BQ176" s="18">
        <f t="shared" si="74"/>
        <v>2.691053854963843E-2</v>
      </c>
      <c r="BR176" s="18">
        <f t="shared" si="75"/>
        <v>2.6579123305678243E-2</v>
      </c>
      <c r="BS176" s="18">
        <f t="shared" si="76"/>
        <v>2.7821839843800378E-2</v>
      </c>
      <c r="BT176" s="18">
        <f t="shared" si="77"/>
        <v>1.4290055079366759E-3</v>
      </c>
      <c r="BU176" s="18">
        <f t="shared" si="78"/>
        <v>5.0185695796356455E-4</v>
      </c>
      <c r="BV176" s="18">
        <f t="shared" si="79"/>
        <v>-3.5522573454812578E-3</v>
      </c>
      <c r="BW176" s="18">
        <f t="shared" si="80"/>
        <v>-6.251965378773261E-3</v>
      </c>
      <c r="BX176" s="18">
        <f t="shared" si="81"/>
        <v>3.4145198612869576E-2</v>
      </c>
      <c r="BY176" s="18">
        <f t="shared" si="82"/>
        <v>4.1984030707699738E-2</v>
      </c>
      <c r="BZ176" s="18">
        <f t="shared" si="83"/>
        <v>-4.3643618480688762E-3</v>
      </c>
      <c r="CA176" s="18">
        <f t="shared" si="84"/>
        <v>5.1909537062382327E-3</v>
      </c>
      <c r="CB176" s="18">
        <f t="shared" si="85"/>
        <v>1.6844811976421736E-2</v>
      </c>
      <c r="CC176" s="18">
        <f t="shared" si="86"/>
        <v>2.4309084100296641E-2</v>
      </c>
      <c r="CD176" s="18">
        <f t="shared" si="87"/>
        <v>1.5888030463899749E-3</v>
      </c>
      <c r="CE176" s="19">
        <v>171</v>
      </c>
      <c r="CF176" s="18">
        <f t="shared" ref="CF176:CL185" si="92">SUMPRODUCT(INDEX(port_wts,CF$3,),$BG176:$CD176)</f>
        <v>5.9266837674716299E-3</v>
      </c>
      <c r="CG176" s="18">
        <f t="shared" si="92"/>
        <v>5.9266837674716299E-3</v>
      </c>
      <c r="CH176" s="18">
        <f t="shared" si="92"/>
        <v>5.9266837674716299E-3</v>
      </c>
      <c r="CI176" s="18">
        <f t="shared" si="92"/>
        <v>0</v>
      </c>
      <c r="CJ176" s="18">
        <f t="shared" si="92"/>
        <v>0</v>
      </c>
      <c r="CK176" s="24">
        <f t="shared" si="92"/>
        <v>5.9266837674716299E-3</v>
      </c>
      <c r="CL176" s="24">
        <f t="shared" si="92"/>
        <v>0</v>
      </c>
    </row>
    <row r="177" spans="1:90" x14ac:dyDescent="0.2">
      <c r="A177" s="19">
        <v>172</v>
      </c>
      <c r="B177" s="16" cm="1">
        <f t="array" ref="B177">INDEX(asset_mu,1,B$3)+INDEX(asset_rets_norm,$A177,B$3)</f>
        <v>4.7606485092896054E-3</v>
      </c>
      <c r="C177" s="16" cm="1">
        <f t="array" ref="C177">INDEX(asset_mu,1,C$3)+INDEX(asset_rets_norm,$A177,C$3)</f>
        <v>4.832133182801397E-3</v>
      </c>
      <c r="D177" s="16" cm="1">
        <f t="array" ref="D177">INDEX(asset_mu,1,D$3)+INDEX(asset_rets_norm,$A177,D$3)</f>
        <v>3.9079117908326338E-3</v>
      </c>
      <c r="E177" s="16" cm="1">
        <f t="array" ref="E177">INDEX(asset_mu,1,E$3)+INDEX(asset_rets_norm,$A177,E$3)</f>
        <v>6.0256725906671707E-3</v>
      </c>
      <c r="F177" s="16" cm="1">
        <f t="array" ref="F177">INDEX(asset_mu,1,F$3)+INDEX(asset_rets_norm,$A177,F$3)</f>
        <v>5.8067298101926613E-3</v>
      </c>
      <c r="G177" s="16" cm="1">
        <f t="array" ref="G177">INDEX(asset_mu,1,G$3)+INDEX(asset_rets_norm,$A177,G$3)</f>
        <v>3.7401013467564222E-3</v>
      </c>
      <c r="H177" s="16" cm="1">
        <f t="array" ref="H177">INDEX(asset_mu,1,H$3)+INDEX(asset_rets_norm,$A177,H$3)</f>
        <v>5.6945762897418137E-3</v>
      </c>
      <c r="I177" s="16" cm="1">
        <f t="array" ref="I177">INDEX(asset_mu,1,I$3)+INDEX(asset_rets_norm,$A177,I$3)</f>
        <v>8.1105575960120236E-3</v>
      </c>
      <c r="J177" s="16" cm="1">
        <f t="array" ref="J177">INDEX(asset_mu,1,J$3)+INDEX(asset_rets_norm,$A177,J$3)</f>
        <v>5.3789560787458317E-3</v>
      </c>
      <c r="K177" s="16" cm="1">
        <f t="array" ref="K177">INDEX(asset_mu,1,K$3)+INDEX(asset_rets_norm,$A177,K$3)</f>
        <v>7.8483491624036505E-3</v>
      </c>
      <c r="L177" s="16" cm="1">
        <f t="array" ref="L177">INDEX(asset_mu,1,L$3)+INDEX(asset_rets_norm,$A177,L$3)</f>
        <v>8.4363796864749142E-3</v>
      </c>
      <c r="M177" s="16" cm="1">
        <f t="array" ref="M177">INDEX(asset_mu,1,M$3)+INDEX(asset_rets_norm,$A177,M$3)</f>
        <v>7.3627475179274702E-3</v>
      </c>
      <c r="N177" s="16" cm="1">
        <f t="array" ref="N177">INDEX(asset_mu,1,N$3)+INDEX(asset_rets_norm,$A177,N$3)</f>
        <v>8.2274886519963005E-3</v>
      </c>
      <c r="O177" s="16" cm="1">
        <f t="array" ref="O177">INDEX(asset_mu,1,O$3)+INDEX(asset_rets_norm,$A177,O$3)</f>
        <v>1.6029097675155579E-3</v>
      </c>
      <c r="P177" s="16" cm="1">
        <f t="array" ref="P177">INDEX(asset_mu,1,P$3)+INDEX(asset_rets_norm,$A177,P$3)</f>
        <v>1.521966938632978E-3</v>
      </c>
      <c r="Q177" s="16" cm="1">
        <f t="array" ref="Q177">INDEX(asset_mu,1,Q$3)+INDEX(asset_rets_norm,$A177,Q$3)</f>
        <v>7.5470274981643843E-4</v>
      </c>
      <c r="R177" s="16" cm="1">
        <f t="array" ref="R177">INDEX(asset_mu,1,R$3)+INDEX(asset_rets_norm,$A177,R$3)</f>
        <v>7.7253217707108236E-3</v>
      </c>
      <c r="S177" s="16" cm="1">
        <f t="array" ref="S177">INDEX(asset_mu,1,S$3)+INDEX(asset_rets_norm,$A177,S$3)</f>
        <v>2.5753591732466163E-2</v>
      </c>
      <c r="T177" s="16" cm="1">
        <f t="array" ref="T177">INDEX(asset_mu,1,T$3)+INDEX(asset_rets_norm,$A177,T$3)</f>
        <v>3.0456395205170794E-2</v>
      </c>
      <c r="U177" s="16" cm="1">
        <f t="array" ref="U177">INDEX(asset_mu,1,U$3)+INDEX(asset_rets_norm,$A177,U$3)</f>
        <v>5.2974699740066092E-2</v>
      </c>
      <c r="V177" s="16" cm="1">
        <f t="array" ref="V177">INDEX(asset_mu,1,V$3)+INDEX(asset_rets_norm,$A177,V$3)</f>
        <v>5.0437370395716571E-3</v>
      </c>
      <c r="W177" s="16" cm="1">
        <f t="array" ref="W177">INDEX(asset_mu,1,W$3)+INDEX(asset_rets_norm,$A177,W$3)</f>
        <v>3.4991731941196548E-3</v>
      </c>
      <c r="X177" s="16" cm="1">
        <f t="array" ref="X177">INDEX(asset_mu,1,X$3)+INDEX(asset_rets_norm,$A177,X$3)</f>
        <v>5.2690435105639307E-3</v>
      </c>
      <c r="Y177" s="16" cm="1">
        <f t="array" ref="Y177">INDEX(asset_mu,1,Y$3)+INDEX(asset_rets_norm,$A177,Y$3)</f>
        <v>1.6480188861378664E-3</v>
      </c>
      <c r="Z177" s="19">
        <v>172</v>
      </c>
      <c r="AA177" s="16" cm="1">
        <f t="array" ref="AA177">INDEX(fx_mu,1,AA$3)+INDEX(fx_rets_norm,$A177,AA$3)</f>
        <v>0</v>
      </c>
      <c r="AB177" s="16" cm="1">
        <f t="array" ref="AB177">INDEX(fx_mu,1,AB$3)+INDEX(fx_rets_norm,$A177,AB$3)</f>
        <v>9.702363980822918E-3</v>
      </c>
      <c r="AC177" s="16" cm="1">
        <f t="array" ref="AC177">INDEX(fx_mu,1,AC$3)+INDEX(fx_rets_norm,$A177,AC$3)</f>
        <v>1.6234143793527209E-2</v>
      </c>
      <c r="AD177" s="16" cm="1">
        <f t="array" ref="AD177">INDEX(fx_mu,1,AD$3)+INDEX(fx_rets_norm,$A177,AD$3)</f>
        <v>1.6075582797779972E-2</v>
      </c>
      <c r="AE177" s="19">
        <v>172</v>
      </c>
      <c r="AF177" s="18" cm="1">
        <f t="array" ref="AF177">(1+B177)*(1+INDEX(fx_rets,$AE177,INDEX(fx_ix,1,AF$3)))-1</f>
        <v>4.7606485092897E-3</v>
      </c>
      <c r="AG177" s="18" cm="1">
        <f t="array" ref="AG177">(1+C177)*(1+INDEX(fx_rets,$AE177,INDEX(fx_ix,1,AG$3)))-1</f>
        <v>4.8321331828014014E-3</v>
      </c>
      <c r="AH177" s="18" cm="1">
        <f t="array" ref="AH177">(1+D177)*(1+INDEX(fx_rets,$AE177,INDEX(fx_ix,1,AH$3)))-1</f>
        <v>3.9079117908327188E-3</v>
      </c>
      <c r="AI177" s="18" cm="1">
        <f t="array" ref="AI177">(1+E177)*(1+INDEX(fx_rets,$AE177,INDEX(fx_ix,1,AI$3)))-1</f>
        <v>6.0256725906671083E-3</v>
      </c>
      <c r="AJ177" s="18" cm="1">
        <f t="array" ref="AJ177">(1+F177)*(1+INDEX(fx_rets,$AE177,INDEX(fx_ix,1,AJ$3)))-1</f>
        <v>5.8067298101927012E-3</v>
      </c>
      <c r="AK177" s="18" cm="1">
        <f t="array" ref="AK177">(1+G177)*(1+INDEX(fx_rets,$AE177,INDEX(fx_ix,1,AK$3)))-1</f>
        <v>1.347875315217073E-2</v>
      </c>
      <c r="AL177" s="18" cm="1">
        <f t="array" ref="AL177">(1+H177)*(1+INDEX(fx_rets,$AE177,INDEX(fx_ix,1,AL$3)))-1</f>
        <v>1.5452191122444336E-2</v>
      </c>
      <c r="AM177" s="18" cm="1">
        <f t="array" ref="AM177">(1+I177)*(1+INDEX(fx_rets,$AE177,INDEX(fx_ix,1,AM$3)))-1</f>
        <v>1.7891613158719011E-2</v>
      </c>
      <c r="AN177" s="18" cm="1">
        <f t="array" ref="AN177">(1+J177)*(1+INDEX(fx_rets,$AE177,INDEX(fx_ix,1,AN$3)))-1</f>
        <v>2.1700422618714521E-2</v>
      </c>
      <c r="AO177" s="18" cm="1">
        <f t="array" ref="AO177">(1+K177)*(1+INDEX(fx_rets,$AE177,INDEX(fx_ix,1,AO$3)))-1</f>
        <v>2.4209904184775199E-2</v>
      </c>
      <c r="AP177" s="18" cm="1">
        <f t="array" ref="AP177">(1+L177)*(1+INDEX(fx_rets,$AE177,INDEX(fx_ix,1,AP$3)))-1</f>
        <v>2.48074808809291E-2</v>
      </c>
      <c r="AQ177" s="18" cm="1">
        <f t="array" ref="AQ177">(1+M177)*(1+INDEX(fx_rets,$AE177,INDEX(fx_ix,1,AQ$3)))-1</f>
        <v>2.3716419213376083E-2</v>
      </c>
      <c r="AR177" s="18" cm="1">
        <f t="array" ref="AR177">(1+N177)*(1+INDEX(fx_rets,$AE177,INDEX(fx_ix,1,AR$3)))-1</f>
        <v>2.4595198679359775E-2</v>
      </c>
      <c r="AS177" s="18" cm="1">
        <f t="array" ref="AS177">(1+O177)*(1+INDEX(fx_rets,$AE177,INDEX(fx_ix,1,AS$3)))-1</f>
        <v>1.7704260273980532E-2</v>
      </c>
      <c r="AT177" s="18" cm="1">
        <f t="array" ref="AT177">(1+P177)*(1+INDEX(fx_rets,$AE177,INDEX(fx_ix,1,AT$3)))-1</f>
        <v>1.7622016241950478E-2</v>
      </c>
      <c r="AU177" s="18" cm="1">
        <f t="array" ref="AU177">(1+Q177)*(1+INDEX(fx_rets,$AE177,INDEX(fx_ix,1,AU$3)))-1</f>
        <v>1.6842417834138645E-2</v>
      </c>
      <c r="AV177" s="18" cm="1">
        <f t="array" ref="AV177">(1+R177)*(1+INDEX(fx_rets,$AE177,INDEX(fx_ix,1,AV$3)))-1</f>
        <v>7.7253217707107247E-3</v>
      </c>
      <c r="AW177" s="18" cm="1">
        <f t="array" ref="AW177">(1+S177)*(1+INDEX(fx_rets,$AE177,INDEX(fx_ix,1,AW$3)))-1</f>
        <v>3.5705826434090815E-2</v>
      </c>
      <c r="AX177" s="18" cm="1">
        <f t="array" ref="AX177">(1+T177)*(1+INDEX(fx_rets,$AE177,INDEX(fx_ix,1,AX$3)))-1</f>
        <v>4.718497249789122E-2</v>
      </c>
      <c r="AY177" s="18" cm="1">
        <f t="array" ref="AY177">(1+U177)*(1+INDEX(fx_rets,$AE177,INDEX(fx_ix,1,AY$3)))-1</f>
        <v>6.9901881709705016E-2</v>
      </c>
      <c r="AZ177" s="18" cm="1">
        <f t="array" ref="AZ177">(1+V177)*(1+INDEX(fx_rets,$AE177,INDEX(fx_ix,1,AZ$3)))-1</f>
        <v>5.0437370395717274E-3</v>
      </c>
      <c r="BA177" s="18" cm="1">
        <f t="array" ref="BA177">(1+W177)*(1+INDEX(fx_rets,$AE177,INDEX(fx_ix,1,BA$3)))-1</f>
        <v>1.3235487426903836E-2</v>
      </c>
      <c r="BB177" s="18" cm="1">
        <f t="array" ref="BB177">(1+X177)*(1+INDEX(fx_rets,$AE177,INDEX(fx_ix,1,BB$3)))-1</f>
        <v>2.1588725714096091E-2</v>
      </c>
      <c r="BC177" s="18" cm="1">
        <f t="array" ref="BC177">(1+Y177)*(1+INDEX(fx_rets,$AE177,INDEX(fx_ix,1,BC$3)))-1</f>
        <v>1.7750094547974049E-2</v>
      </c>
      <c r="BD177" s="19">
        <v>172</v>
      </c>
      <c r="BE177" s="16">
        <f t="shared" si="63"/>
        <v>0</v>
      </c>
      <c r="BF177" s="19">
        <v>172</v>
      </c>
      <c r="BG177" s="18">
        <f t="shared" si="64"/>
        <v>4.7606485092897E-3</v>
      </c>
      <c r="BH177" s="18">
        <f t="shared" si="65"/>
        <v>4.8321331828014014E-3</v>
      </c>
      <c r="BI177" s="18">
        <f t="shared" si="66"/>
        <v>3.9079117908327188E-3</v>
      </c>
      <c r="BJ177" s="18">
        <f t="shared" si="67"/>
        <v>6.0256725906671083E-3</v>
      </c>
      <c r="BK177" s="18">
        <f t="shared" si="68"/>
        <v>5.8067298101927012E-3</v>
      </c>
      <c r="BL177" s="18">
        <f t="shared" si="69"/>
        <v>1.347875315217073E-2</v>
      </c>
      <c r="BM177" s="18">
        <f t="shared" si="70"/>
        <v>1.5452191122444336E-2</v>
      </c>
      <c r="BN177" s="18">
        <f t="shared" si="71"/>
        <v>1.7891613158719011E-2</v>
      </c>
      <c r="BO177" s="18">
        <f t="shared" si="72"/>
        <v>2.1700422618714521E-2</v>
      </c>
      <c r="BP177" s="18">
        <f t="shared" si="73"/>
        <v>2.4209904184775199E-2</v>
      </c>
      <c r="BQ177" s="18">
        <f t="shared" si="74"/>
        <v>2.48074808809291E-2</v>
      </c>
      <c r="BR177" s="18">
        <f t="shared" si="75"/>
        <v>2.3716419213376083E-2</v>
      </c>
      <c r="BS177" s="18">
        <f t="shared" si="76"/>
        <v>2.4595198679359775E-2</v>
      </c>
      <c r="BT177" s="18">
        <f t="shared" si="77"/>
        <v>1.7704260273980532E-2</v>
      </c>
      <c r="BU177" s="18">
        <f t="shared" si="78"/>
        <v>1.7622016241950478E-2</v>
      </c>
      <c r="BV177" s="18">
        <f t="shared" si="79"/>
        <v>1.6842417834138645E-2</v>
      </c>
      <c r="BW177" s="18">
        <f t="shared" si="80"/>
        <v>7.7253217707107247E-3</v>
      </c>
      <c r="BX177" s="18">
        <f t="shared" si="81"/>
        <v>3.5705826434090815E-2</v>
      </c>
      <c r="BY177" s="18">
        <f t="shared" si="82"/>
        <v>4.718497249789122E-2</v>
      </c>
      <c r="BZ177" s="18">
        <f t="shared" si="83"/>
        <v>6.9901881709705016E-2</v>
      </c>
      <c r="CA177" s="18">
        <f t="shared" si="84"/>
        <v>5.0437370395717274E-3</v>
      </c>
      <c r="CB177" s="18">
        <f t="shared" si="85"/>
        <v>1.3235487426903836E-2</v>
      </c>
      <c r="CC177" s="18">
        <f t="shared" si="86"/>
        <v>2.1588725714096091E-2</v>
      </c>
      <c r="CD177" s="18">
        <f t="shared" si="87"/>
        <v>1.7750094547974049E-2</v>
      </c>
      <c r="CE177" s="19">
        <v>172</v>
      </c>
      <c r="CF177" s="18">
        <f t="shared" si="92"/>
        <v>4.8321331828014014E-3</v>
      </c>
      <c r="CG177" s="18">
        <f t="shared" si="92"/>
        <v>4.8321331828014014E-3</v>
      </c>
      <c r="CH177" s="18">
        <f t="shared" si="92"/>
        <v>4.8321331828014014E-3</v>
      </c>
      <c r="CI177" s="18">
        <f t="shared" si="92"/>
        <v>0</v>
      </c>
      <c r="CJ177" s="18">
        <f t="shared" si="92"/>
        <v>0</v>
      </c>
      <c r="CK177" s="24">
        <f t="shared" si="92"/>
        <v>4.8321331828014014E-3</v>
      </c>
      <c r="CL177" s="24">
        <f t="shared" si="92"/>
        <v>0</v>
      </c>
    </row>
    <row r="178" spans="1:90" x14ac:dyDescent="0.2">
      <c r="A178" s="19">
        <v>173</v>
      </c>
      <c r="B178" s="16" cm="1">
        <f t="array" ref="B178">INDEX(asset_mu,1,B$3)+INDEX(asset_rets_norm,$A178,B$3)</f>
        <v>4.7413575224598712E-3</v>
      </c>
      <c r="C178" s="16" cm="1">
        <f t="array" ref="C178">INDEX(asset_mu,1,C$3)+INDEX(asset_rets_norm,$A178,C$3)</f>
        <v>7.9869968870722695E-3</v>
      </c>
      <c r="D178" s="16" cm="1">
        <f t="array" ref="D178">INDEX(asset_mu,1,D$3)+INDEX(asset_rets_norm,$A178,D$3)</f>
        <v>1.5207984777587362E-2</v>
      </c>
      <c r="E178" s="16" cm="1">
        <f t="array" ref="E178">INDEX(asset_mu,1,E$3)+INDEX(asset_rets_norm,$A178,E$3)</f>
        <v>6.3977585774631154E-3</v>
      </c>
      <c r="F178" s="16" cm="1">
        <f t="array" ref="F178">INDEX(asset_mu,1,F$3)+INDEX(asset_rets_norm,$A178,F$3)</f>
        <v>1.0760253415519743E-2</v>
      </c>
      <c r="G178" s="16" cm="1">
        <f t="array" ref="G178">INDEX(asset_mu,1,G$3)+INDEX(asset_rets_norm,$A178,G$3)</f>
        <v>3.4478841559060476E-3</v>
      </c>
      <c r="H178" s="16" cm="1">
        <f t="array" ref="H178">INDEX(asset_mu,1,H$3)+INDEX(asset_rets_norm,$A178,H$3)</f>
        <v>5.7717420458574184E-3</v>
      </c>
      <c r="I178" s="16" cm="1">
        <f t="array" ref="I178">INDEX(asset_mu,1,I$3)+INDEX(asset_rets_norm,$A178,I$3)</f>
        <v>1.0756476568844974E-2</v>
      </c>
      <c r="J178" s="16" cm="1">
        <f t="array" ref="J178">INDEX(asset_mu,1,J$3)+INDEX(asset_rets_norm,$A178,J$3)</f>
        <v>5.337461106723838E-3</v>
      </c>
      <c r="K178" s="16" cm="1">
        <f t="array" ref="K178">INDEX(asset_mu,1,K$3)+INDEX(asset_rets_norm,$A178,K$3)</f>
        <v>1.1031422832038867E-2</v>
      </c>
      <c r="L178" s="16" cm="1">
        <f t="array" ref="L178">INDEX(asset_mu,1,L$3)+INDEX(asset_rets_norm,$A178,L$3)</f>
        <v>1.8537115181172723E-2</v>
      </c>
      <c r="M178" s="16" cm="1">
        <f t="array" ref="M178">INDEX(asset_mu,1,M$3)+INDEX(asset_rets_norm,$A178,M$3)</f>
        <v>8.2480374568186139E-3</v>
      </c>
      <c r="N178" s="16" cm="1">
        <f t="array" ref="N178">INDEX(asset_mu,1,N$3)+INDEX(asset_rets_norm,$A178,N$3)</f>
        <v>1.2700912555905336E-2</v>
      </c>
      <c r="O178" s="16" cm="1">
        <f t="array" ref="O178">INDEX(asset_mu,1,O$3)+INDEX(asset_rets_norm,$A178,O$3)</f>
        <v>1.5832486081445373E-3</v>
      </c>
      <c r="P178" s="16" cm="1">
        <f t="array" ref="P178">INDEX(asset_mu,1,P$3)+INDEX(asset_rets_norm,$A178,P$3)</f>
        <v>3.2398679624794802E-3</v>
      </c>
      <c r="Q178" s="16" cm="1">
        <f t="array" ref="Q178">INDEX(asset_mu,1,Q$3)+INDEX(asset_rets_norm,$A178,Q$3)</f>
        <v>7.0009092948235098E-3</v>
      </c>
      <c r="R178" s="16" cm="1">
        <f t="array" ref="R178">INDEX(asset_mu,1,R$3)+INDEX(asset_rets_norm,$A178,R$3)</f>
        <v>-1.4444169146923161E-2</v>
      </c>
      <c r="S178" s="16" cm="1">
        <f t="array" ref="S178">INDEX(asset_mu,1,S$3)+INDEX(asset_rets_norm,$A178,S$3)</f>
        <v>3.0793486704558171E-2</v>
      </c>
      <c r="T178" s="16" cm="1">
        <f t="array" ref="T178">INDEX(asset_mu,1,T$3)+INDEX(asset_rets_norm,$A178,T$3)</f>
        <v>6.8237367006227456E-2</v>
      </c>
      <c r="U178" s="16" cm="1">
        <f t="array" ref="U178">INDEX(asset_mu,1,U$3)+INDEX(asset_rets_norm,$A178,U$3)</f>
        <v>9.736918605146129E-2</v>
      </c>
      <c r="V178" s="16" cm="1">
        <f t="array" ref="V178">INDEX(asset_mu,1,V$3)+INDEX(asset_rets_norm,$A178,V$3)</f>
        <v>5.0281203729049895E-3</v>
      </c>
      <c r="W178" s="16" cm="1">
        <f t="array" ref="W178">INDEX(asset_mu,1,W$3)+INDEX(asset_rets_norm,$A178,W$3)</f>
        <v>3.5010898607863213E-3</v>
      </c>
      <c r="X178" s="16" cm="1">
        <f t="array" ref="X178">INDEX(asset_mu,1,X$3)+INDEX(asset_rets_norm,$A178,X$3)</f>
        <v>5.2593768438972642E-3</v>
      </c>
      <c r="Y178" s="16" cm="1">
        <f t="array" ref="Y178">INDEX(asset_mu,1,Y$3)+INDEX(asset_rets_norm,$A178,Y$3)</f>
        <v>1.7476855528045332E-3</v>
      </c>
      <c r="Z178" s="19">
        <v>173</v>
      </c>
      <c r="AA178" s="16" cm="1">
        <f t="array" ref="AA178">INDEX(fx_mu,1,AA$3)+INDEX(fx_rets_norm,$A178,AA$3)</f>
        <v>0</v>
      </c>
      <c r="AB178" s="16" cm="1">
        <f t="array" ref="AB178">INDEX(fx_mu,1,AB$3)+INDEX(fx_rets_norm,$A178,AB$3)</f>
        <v>-2.6118567211224041E-3</v>
      </c>
      <c r="AC178" s="16" cm="1">
        <f t="array" ref="AC178">INDEX(fx_mu,1,AC$3)+INDEX(fx_rets_norm,$A178,AC$3)</f>
        <v>-1.4198128362846354E-2</v>
      </c>
      <c r="AD178" s="16" cm="1">
        <f t="array" ref="AD178">INDEX(fx_mu,1,AD$3)+INDEX(fx_rets_norm,$A178,AD$3)</f>
        <v>-4.5321456567300059E-3</v>
      </c>
      <c r="AE178" s="19">
        <v>173</v>
      </c>
      <c r="AF178" s="18" cm="1">
        <f t="array" ref="AF178">(1+B178)*(1+INDEX(fx_rets,$AE178,INDEX(fx_ix,1,AF$3)))-1</f>
        <v>4.7413575224599658E-3</v>
      </c>
      <c r="AG178" s="18" cm="1">
        <f t="array" ref="AG178">(1+C178)*(1+INDEX(fx_rets,$AE178,INDEX(fx_ix,1,AG$3)))-1</f>
        <v>7.986996887072273E-3</v>
      </c>
      <c r="AH178" s="18" cm="1">
        <f t="array" ref="AH178">(1+D178)*(1+INDEX(fx_rets,$AE178,INDEX(fx_ix,1,AH$3)))-1</f>
        <v>1.5207984777587447E-2</v>
      </c>
      <c r="AI178" s="18" cm="1">
        <f t="array" ref="AI178">(1+E178)*(1+INDEX(fx_rets,$AE178,INDEX(fx_ix,1,AI$3)))-1</f>
        <v>6.397758577463053E-3</v>
      </c>
      <c r="AJ178" s="18" cm="1">
        <f t="array" ref="AJ178">(1+F178)*(1+INDEX(fx_rets,$AE178,INDEX(fx_ix,1,AJ$3)))-1</f>
        <v>1.0760253415519783E-2</v>
      </c>
      <c r="AK178" s="18" cm="1">
        <f t="array" ref="AK178">(1+G178)*(1+INDEX(fx_rets,$AE178,INDEX(fx_ix,1,AK$3)))-1</f>
        <v>8.2702205537743545E-4</v>
      </c>
      <c r="AL178" s="18" cm="1">
        <f t="array" ref="AL178">(1+H178)*(1+INDEX(fx_rets,$AE178,INDEX(fx_ix,1,AL$3)))-1</f>
        <v>3.144810361479955E-3</v>
      </c>
      <c r="AM178" s="18" cm="1">
        <f t="array" ref="AM178">(1+I178)*(1+INDEX(fx_rets,$AE178,INDEX(fx_ix,1,AM$3)))-1</f>
        <v>8.1165254721007329E-3</v>
      </c>
      <c r="AN178" s="18" cm="1">
        <f t="array" ref="AN178">(1+J178)*(1+INDEX(fx_rets,$AE178,INDEX(fx_ix,1,AN$3)))-1</f>
        <v>-8.9364492140475704E-3</v>
      </c>
      <c r="AO178" s="18" cm="1">
        <f t="array" ref="AO178">(1+K178)*(1+INDEX(fx_rets,$AE178,INDEX(fx_ix,1,AO$3)))-1</f>
        <v>-3.3233310882015976E-3</v>
      </c>
      <c r="AP178" s="18" cm="1">
        <f t="array" ref="AP178">(1+L178)*(1+INDEX(fx_rets,$AE178,INDEX(fx_ix,1,AP$3)))-1</f>
        <v>4.0757944775071664E-3</v>
      </c>
      <c r="AQ178" s="18" cm="1">
        <f t="array" ref="AQ178">(1+M178)*(1+INDEX(fx_rets,$AE178,INDEX(fx_ix,1,AQ$3)))-1</f>
        <v>-6.0671976005812756E-3</v>
      </c>
      <c r="AR178" s="18" cm="1">
        <f t="array" ref="AR178">(1+N178)*(1+INDEX(fx_rets,$AE178,INDEX(fx_ix,1,AR$3)))-1</f>
        <v>-1.6775449937349585E-3</v>
      </c>
      <c r="AS178" s="18" cm="1">
        <f t="array" ref="AS178">(1+O178)*(1+INDEX(fx_rets,$AE178,INDEX(fx_ix,1,AS$3)))-1</f>
        <v>-2.9560725618883454E-3</v>
      </c>
      <c r="AT178" s="18" cm="1">
        <f t="array" ref="AT178">(1+P178)*(1+INDEX(fx_rets,$AE178,INDEX(fx_ix,1,AT$3)))-1</f>
        <v>-1.3069612477650816E-3</v>
      </c>
      <c r="AU178" s="18" cm="1">
        <f t="array" ref="AU178">(1+Q178)*(1+INDEX(fx_rets,$AE178,INDEX(fx_ix,1,AU$3)))-1</f>
        <v>2.4370344974398161E-3</v>
      </c>
      <c r="AV178" s="18" cm="1">
        <f t="array" ref="AV178">(1+R178)*(1+INDEX(fx_rets,$AE178,INDEX(fx_ix,1,AV$3)))-1</f>
        <v>-1.4444169146923147E-2</v>
      </c>
      <c r="AW178" s="18" cm="1">
        <f t="array" ref="AW178">(1+S178)*(1+INDEX(fx_rets,$AE178,INDEX(fx_ix,1,AW$3)))-1</f>
        <v>2.8101201808219622E-2</v>
      </c>
      <c r="AX178" s="18" cm="1">
        <f t="array" ref="AX178">(1+T178)*(1+INDEX(fx_rets,$AE178,INDEX(fx_ix,1,AX$3)))-1</f>
        <v>5.3070395747484067E-2</v>
      </c>
      <c r="AY178" s="18" cm="1">
        <f t="array" ref="AY178">(1+U178)*(1+INDEX(fx_rets,$AE178,INDEX(fx_ix,1,AY$3)))-1</f>
        <v>9.2395749061068955E-2</v>
      </c>
      <c r="AZ178" s="18" cm="1">
        <f t="array" ref="AZ178">(1+V178)*(1+INDEX(fx_rets,$AE178,INDEX(fx_ix,1,AZ$3)))-1</f>
        <v>5.0281203729050095E-3</v>
      </c>
      <c r="BA178" s="18" cm="1">
        <f t="array" ref="BA178">(1+W178)*(1+INDEX(fx_rets,$AE178,INDEX(fx_ix,1,BA$3)))-1</f>
        <v>8.8008879457968092E-4</v>
      </c>
      <c r="BB178" s="18" cm="1">
        <f t="array" ref="BB178">(1+X178)*(1+INDEX(fx_rets,$AE178,INDEX(fx_ix,1,BB$3)))-1</f>
        <v>-9.0134248264872596E-3</v>
      </c>
      <c r="BC178" s="18" cm="1">
        <f t="array" ref="BC178">(1+Y178)*(1+INDEX(fx_rets,$AE178,INDEX(fx_ix,1,BC$3)))-1</f>
        <v>-2.7923808694130248E-3</v>
      </c>
      <c r="BD178" s="19">
        <v>173</v>
      </c>
      <c r="BE178" s="16">
        <f t="shared" si="63"/>
        <v>0</v>
      </c>
      <c r="BF178" s="19">
        <v>173</v>
      </c>
      <c r="BG178" s="18">
        <f t="shared" si="64"/>
        <v>4.7413575224599658E-3</v>
      </c>
      <c r="BH178" s="18">
        <f t="shared" si="65"/>
        <v>7.986996887072273E-3</v>
      </c>
      <c r="BI178" s="18">
        <f t="shared" si="66"/>
        <v>1.5207984777587447E-2</v>
      </c>
      <c r="BJ178" s="18">
        <f t="shared" si="67"/>
        <v>6.397758577463053E-3</v>
      </c>
      <c r="BK178" s="18">
        <f t="shared" si="68"/>
        <v>1.0760253415519783E-2</v>
      </c>
      <c r="BL178" s="18">
        <f t="shared" si="69"/>
        <v>8.2702205537743545E-4</v>
      </c>
      <c r="BM178" s="18">
        <f t="shared" si="70"/>
        <v>3.144810361479955E-3</v>
      </c>
      <c r="BN178" s="18">
        <f t="shared" si="71"/>
        <v>8.1165254721007329E-3</v>
      </c>
      <c r="BO178" s="18">
        <f t="shared" si="72"/>
        <v>-8.9364492140475704E-3</v>
      </c>
      <c r="BP178" s="18">
        <f t="shared" si="73"/>
        <v>-3.3233310882015976E-3</v>
      </c>
      <c r="BQ178" s="18">
        <f t="shared" si="74"/>
        <v>4.0757944775071664E-3</v>
      </c>
      <c r="BR178" s="18">
        <f t="shared" si="75"/>
        <v>-6.0671976005812756E-3</v>
      </c>
      <c r="BS178" s="18">
        <f t="shared" si="76"/>
        <v>-1.6775449937349585E-3</v>
      </c>
      <c r="BT178" s="18">
        <f t="shared" si="77"/>
        <v>-2.9560725618883454E-3</v>
      </c>
      <c r="BU178" s="18">
        <f t="shared" si="78"/>
        <v>-1.3069612477650816E-3</v>
      </c>
      <c r="BV178" s="18">
        <f t="shared" si="79"/>
        <v>2.4370344974398161E-3</v>
      </c>
      <c r="BW178" s="18">
        <f t="shared" si="80"/>
        <v>-1.4444169146923147E-2</v>
      </c>
      <c r="BX178" s="18">
        <f t="shared" si="81"/>
        <v>2.8101201808219622E-2</v>
      </c>
      <c r="BY178" s="18">
        <f t="shared" si="82"/>
        <v>5.3070395747484067E-2</v>
      </c>
      <c r="BZ178" s="18">
        <f t="shared" si="83"/>
        <v>9.2395749061068955E-2</v>
      </c>
      <c r="CA178" s="18">
        <f t="shared" si="84"/>
        <v>5.0281203729050095E-3</v>
      </c>
      <c r="CB178" s="18">
        <f t="shared" si="85"/>
        <v>8.8008879457968092E-4</v>
      </c>
      <c r="CC178" s="18">
        <f t="shared" si="86"/>
        <v>-9.0134248264872596E-3</v>
      </c>
      <c r="CD178" s="18">
        <f t="shared" si="87"/>
        <v>-2.7923808694130248E-3</v>
      </c>
      <c r="CE178" s="19">
        <v>173</v>
      </c>
      <c r="CF178" s="18">
        <f t="shared" si="92"/>
        <v>7.986996887072273E-3</v>
      </c>
      <c r="CG178" s="18">
        <f t="shared" si="92"/>
        <v>7.986996887072273E-3</v>
      </c>
      <c r="CH178" s="18">
        <f t="shared" si="92"/>
        <v>7.986996887072273E-3</v>
      </c>
      <c r="CI178" s="18">
        <f t="shared" si="92"/>
        <v>0</v>
      </c>
      <c r="CJ178" s="18">
        <f t="shared" si="92"/>
        <v>0</v>
      </c>
      <c r="CK178" s="24">
        <f t="shared" si="92"/>
        <v>7.986996887072273E-3</v>
      </c>
      <c r="CL178" s="24">
        <f t="shared" si="92"/>
        <v>0</v>
      </c>
    </row>
    <row r="179" spans="1:90" x14ac:dyDescent="0.2">
      <c r="A179" s="19">
        <v>174</v>
      </c>
      <c r="B179" s="16" cm="1">
        <f t="array" ref="B179">INDEX(asset_mu,1,B$3)+INDEX(asset_rets_norm,$A179,B$3)</f>
        <v>4.3935266163334262E-3</v>
      </c>
      <c r="C179" s="16" cm="1">
        <f t="array" ref="C179">INDEX(asset_mu,1,C$3)+INDEX(asset_rets_norm,$A179,C$3)</f>
        <v>-1.6465829750288473E-3</v>
      </c>
      <c r="D179" s="16" cm="1">
        <f t="array" ref="D179">INDEX(asset_mu,1,D$3)+INDEX(asset_rets_norm,$A179,D$3)</f>
        <v>-9.5021754397544862E-3</v>
      </c>
      <c r="E179" s="16" cm="1">
        <f t="array" ref="E179">INDEX(asset_mu,1,E$3)+INDEX(asset_rets_norm,$A179,E$3)</f>
        <v>-3.0608726662970029E-3</v>
      </c>
      <c r="F179" s="16" cm="1">
        <f t="array" ref="F179">INDEX(asset_mu,1,F$3)+INDEX(asset_rets_norm,$A179,F$3)</f>
        <v>-1.1990615581567925E-2</v>
      </c>
      <c r="G179" s="16" cm="1">
        <f t="array" ref="G179">INDEX(asset_mu,1,G$3)+INDEX(asset_rets_norm,$A179,G$3)</f>
        <v>2.0358691192248453E-3</v>
      </c>
      <c r="H179" s="16" cm="1">
        <f t="array" ref="H179">INDEX(asset_mu,1,H$3)+INDEX(asset_rets_norm,$A179,H$3)</f>
        <v>-6.1308754512541044E-3</v>
      </c>
      <c r="I179" s="16" cm="1">
        <f t="array" ref="I179">INDEX(asset_mu,1,I$3)+INDEX(asset_rets_norm,$A179,I$3)</f>
        <v>-1.4687750644481534E-2</v>
      </c>
      <c r="J179" s="16" cm="1">
        <f t="array" ref="J179">INDEX(asset_mu,1,J$3)+INDEX(asset_rets_norm,$A179,J$3)</f>
        <v>1.7430307493427875E-3</v>
      </c>
      <c r="K179" s="16" cm="1">
        <f t="array" ref="K179">INDEX(asset_mu,1,K$3)+INDEX(asset_rets_norm,$A179,K$3)</f>
        <v>-8.4896099764059929E-3</v>
      </c>
      <c r="L179" s="16" cm="1">
        <f t="array" ref="L179">INDEX(asset_mu,1,L$3)+INDEX(asset_rets_norm,$A179,L$3)</f>
        <v>-1.7298038640562799E-2</v>
      </c>
      <c r="M179" s="16" cm="1">
        <f t="array" ref="M179">INDEX(asset_mu,1,M$3)+INDEX(asset_rets_norm,$A179,M$3)</f>
        <v>-9.5793320645420448E-3</v>
      </c>
      <c r="N179" s="16" cm="1">
        <f t="array" ref="N179">INDEX(asset_mu,1,N$3)+INDEX(asset_rets_norm,$A179,N$3)</f>
        <v>-1.9242080582433926E-2</v>
      </c>
      <c r="O179" s="16" cm="1">
        <f t="array" ref="O179">INDEX(asset_mu,1,O$3)+INDEX(asset_rets_norm,$A179,O$3)</f>
        <v>1.670404065154861E-3</v>
      </c>
      <c r="P179" s="16" cm="1">
        <f t="array" ref="P179">INDEX(asset_mu,1,P$3)+INDEX(asset_rets_norm,$A179,P$3)</f>
        <v>1.0893812206640861E-3</v>
      </c>
      <c r="Q179" s="16" cm="1">
        <f t="array" ref="Q179">INDEX(asset_mu,1,Q$3)+INDEX(asset_rets_norm,$A179,Q$3)</f>
        <v>-2.2484871646889946E-3</v>
      </c>
      <c r="R179" s="16" cm="1">
        <f t="array" ref="R179">INDEX(asset_mu,1,R$3)+INDEX(asset_rets_norm,$A179,R$3)</f>
        <v>-5.666011122445215E-2</v>
      </c>
      <c r="S179" s="16" cm="1">
        <f t="array" ref="S179">INDEX(asset_mu,1,S$3)+INDEX(asset_rets_norm,$A179,S$3)</f>
        <v>-9.3894804697266743E-2</v>
      </c>
      <c r="T179" s="16" cm="1">
        <f t="array" ref="T179">INDEX(asset_mu,1,T$3)+INDEX(asset_rets_norm,$A179,T$3)</f>
        <v>-6.6244971018915078E-2</v>
      </c>
      <c r="U179" s="16" cm="1">
        <f t="array" ref="U179">INDEX(asset_mu,1,U$3)+INDEX(asset_rets_norm,$A179,U$3)</f>
        <v>-0.13860151716950675</v>
      </c>
      <c r="V179" s="16" cm="1">
        <f t="array" ref="V179">INDEX(asset_mu,1,V$3)+INDEX(asset_rets_norm,$A179,V$3)</f>
        <v>5.02687037290499E-3</v>
      </c>
      <c r="W179" s="16" cm="1">
        <f t="array" ref="W179">INDEX(asset_mu,1,W$3)+INDEX(asset_rets_norm,$A179,W$3)</f>
        <v>3.4717565274529879E-3</v>
      </c>
      <c r="X179" s="16" cm="1">
        <f t="array" ref="X179">INDEX(asset_mu,1,X$3)+INDEX(asset_rets_norm,$A179,X$3)</f>
        <v>5.1366268438972646E-3</v>
      </c>
      <c r="Y179" s="16" cm="1">
        <f t="array" ref="Y179">INDEX(asset_mu,1,Y$3)+INDEX(asset_rets_norm,$A179,Y$3)</f>
        <v>1.7164355528045331E-3</v>
      </c>
      <c r="Z179" s="19">
        <v>174</v>
      </c>
      <c r="AA179" s="16" cm="1">
        <f t="array" ref="AA179">INDEX(fx_mu,1,AA$3)+INDEX(fx_rets_norm,$A179,AA$3)</f>
        <v>0</v>
      </c>
      <c r="AB179" s="16" cm="1">
        <f t="array" ref="AB179">INDEX(fx_mu,1,AB$3)+INDEX(fx_rets_norm,$A179,AB$3)</f>
        <v>-2.1254602107364514E-2</v>
      </c>
      <c r="AC179" s="16" cm="1">
        <f t="array" ref="AC179">INDEX(fx_mu,1,AC$3)+INDEX(fx_rets_norm,$A179,AC$3)</f>
        <v>-1.8282678156577761E-2</v>
      </c>
      <c r="AD179" s="16" cm="1">
        <f t="array" ref="AD179">INDEX(fx_mu,1,AD$3)+INDEX(fx_rets_norm,$A179,AD$3)</f>
        <v>-1.321580509565036E-2</v>
      </c>
      <c r="AE179" s="19">
        <v>174</v>
      </c>
      <c r="AF179" s="18" cm="1">
        <f t="array" ref="AF179">(1+B179)*(1+INDEX(fx_rets,$AE179,INDEX(fx_ix,1,AF$3)))-1</f>
        <v>4.3935266163335207E-3</v>
      </c>
      <c r="AG179" s="18" cm="1">
        <f t="array" ref="AG179">(1+C179)*(1+INDEX(fx_rets,$AE179,INDEX(fx_ix,1,AG$3)))-1</f>
        <v>-1.646582975028843E-3</v>
      </c>
      <c r="AH179" s="18" cm="1">
        <f t="array" ref="AH179">(1+D179)*(1+INDEX(fx_rets,$AE179,INDEX(fx_ix,1,AH$3)))-1</f>
        <v>-9.5021754397545122E-3</v>
      </c>
      <c r="AI179" s="18" cm="1">
        <f t="array" ref="AI179">(1+E179)*(1+INDEX(fx_rets,$AE179,INDEX(fx_ix,1,AI$3)))-1</f>
        <v>-3.0608726662969543E-3</v>
      </c>
      <c r="AJ179" s="18" cm="1">
        <f t="array" ref="AJ179">(1+F179)*(1+INDEX(fx_rets,$AE179,INDEX(fx_ix,1,AJ$3)))-1</f>
        <v>-1.1990615581567887E-2</v>
      </c>
      <c r="AK179" s="18" cm="1">
        <f t="array" ref="AK179">(1+G179)*(1+INDEX(fx_rets,$AE179,INDEX(fx_ix,1,AK$3)))-1</f>
        <v>-1.9262004576211522E-2</v>
      </c>
      <c r="AL179" s="18" cm="1">
        <f t="array" ref="AL179">(1+H179)*(1+INDEX(fx_rets,$AE179,INDEX(fx_ix,1,AL$3)))-1</f>
        <v>-2.7255168240332472E-2</v>
      </c>
      <c r="AM179" s="18" cm="1">
        <f t="array" ref="AM179">(1+I179)*(1+INDEX(fx_rets,$AE179,INDEX(fx_ix,1,AM$3)))-1</f>
        <v>-3.563017045604544E-2</v>
      </c>
      <c r="AN179" s="18" cm="1">
        <f t="array" ref="AN179">(1+J179)*(1+INDEX(fx_rets,$AE179,INDEX(fx_ix,1,AN$3)))-1</f>
        <v>-1.6571514677442334E-2</v>
      </c>
      <c r="AO179" s="18" cm="1">
        <f t="array" ref="AO179">(1+K179)*(1+INDEX(fx_rets,$AE179,INDEX(fx_ix,1,AO$3)))-1</f>
        <v>-2.6617075326110351E-2</v>
      </c>
      <c r="AP179" s="18" cm="1">
        <f t="array" ref="AP179">(1+L179)*(1+INDEX(fx_rets,$AE179,INDEX(fx_ix,1,AP$3)))-1</f>
        <v>-3.5264462323935097E-2</v>
      </c>
      <c r="AQ179" s="18" cm="1">
        <f t="array" ref="AQ179">(1+M179)*(1+INDEX(fx_rets,$AE179,INDEX(fx_ix,1,AQ$3)))-1</f>
        <v>-2.7686874376028903E-2</v>
      </c>
      <c r="AR179" s="18" cm="1">
        <f t="array" ref="AR179">(1+N179)*(1+INDEX(fx_rets,$AE179,INDEX(fx_ix,1,AR$3)))-1</f>
        <v>-3.7172961972660179E-2</v>
      </c>
      <c r="AS179" s="18" cm="1">
        <f t="array" ref="AS179">(1+O179)*(1+INDEX(fx_rets,$AE179,INDEX(fx_ix,1,AS$3)))-1</f>
        <v>-1.1567476765051432E-2</v>
      </c>
      <c r="AT179" s="18" cm="1">
        <f t="array" ref="AT179">(1+P179)*(1+INDEX(fx_rets,$AE179,INDEX(fx_ix,1,AT$3)))-1</f>
        <v>-1.2140820924873452E-2</v>
      </c>
      <c r="AU179" s="18" cm="1">
        <f t="array" ref="AU179">(1+Q179)*(1+INDEX(fx_rets,$AE179,INDEX(fx_ix,1,AU$3)))-1</f>
        <v>-1.5434576692210711E-2</v>
      </c>
      <c r="AV179" s="18" cm="1">
        <f t="array" ref="AV179">(1+R179)*(1+INDEX(fx_rets,$AE179,INDEX(fx_ix,1,AV$3)))-1</f>
        <v>-5.6660111224452137E-2</v>
      </c>
      <c r="AW179" s="18" cm="1">
        <f t="array" ref="AW179">(1+S179)*(1+INDEX(fx_rets,$AE179,INDEX(fx_ix,1,AW$3)))-1</f>
        <v>-0.11315371009084219</v>
      </c>
      <c r="AX179" s="18" cm="1">
        <f t="array" ref="AX179">(1+T179)*(1+INDEX(fx_rets,$AE179,INDEX(fx_ix,1,AX$3)))-1</f>
        <v>-8.3316513690862126E-2</v>
      </c>
      <c r="AY179" s="18" cm="1">
        <f t="array" ref="AY179">(1+U179)*(1+INDEX(fx_rets,$AE179,INDEX(fx_ix,1,AY$3)))-1</f>
        <v>-0.14998559162828351</v>
      </c>
      <c r="AZ179" s="18" cm="1">
        <f t="array" ref="AZ179">(1+V179)*(1+INDEX(fx_rets,$AE179,INDEX(fx_ix,1,AZ$3)))-1</f>
        <v>5.0268703729050568E-3</v>
      </c>
      <c r="BA179" s="18" cm="1">
        <f t="array" ref="BA179">(1+W179)*(1+INDEX(fx_rets,$AE179,INDEX(fx_ix,1,BA$3)))-1</f>
        <v>-1.7856636383516311E-2</v>
      </c>
      <c r="BB179" s="18" cm="1">
        <f t="array" ref="BB179">(1+X179)*(1+INDEX(fx_rets,$AE179,INDEX(fx_ix,1,BB$3)))-1</f>
        <v>-1.3239962608077915E-2</v>
      </c>
      <c r="BC179" s="18" cm="1">
        <f t="array" ref="BC179">(1+Y179)*(1+INDEX(fx_rets,$AE179,INDEX(fx_ix,1,BC$3)))-1</f>
        <v>-1.1522053620570905E-2</v>
      </c>
      <c r="BD179" s="19">
        <v>174</v>
      </c>
      <c r="BE179" s="16">
        <f t="shared" si="63"/>
        <v>0</v>
      </c>
      <c r="BF179" s="19">
        <v>174</v>
      </c>
      <c r="BG179" s="18">
        <f t="shared" si="64"/>
        <v>4.3935266163335207E-3</v>
      </c>
      <c r="BH179" s="18">
        <f t="shared" si="65"/>
        <v>-1.646582975028843E-3</v>
      </c>
      <c r="BI179" s="18">
        <f t="shared" si="66"/>
        <v>-9.5021754397545122E-3</v>
      </c>
      <c r="BJ179" s="18">
        <f t="shared" si="67"/>
        <v>-3.0608726662969543E-3</v>
      </c>
      <c r="BK179" s="18">
        <f t="shared" si="68"/>
        <v>-1.1990615581567887E-2</v>
      </c>
      <c r="BL179" s="18">
        <f t="shared" si="69"/>
        <v>-1.9262004576211522E-2</v>
      </c>
      <c r="BM179" s="18">
        <f t="shared" si="70"/>
        <v>-2.7255168240332472E-2</v>
      </c>
      <c r="BN179" s="18">
        <f t="shared" si="71"/>
        <v>-3.563017045604544E-2</v>
      </c>
      <c r="BO179" s="18">
        <f t="shared" si="72"/>
        <v>-1.6571514677442334E-2</v>
      </c>
      <c r="BP179" s="18">
        <f t="shared" si="73"/>
        <v>-2.6617075326110351E-2</v>
      </c>
      <c r="BQ179" s="18">
        <f t="shared" si="74"/>
        <v>-3.5264462323935097E-2</v>
      </c>
      <c r="BR179" s="18">
        <f t="shared" si="75"/>
        <v>-2.7686874376028903E-2</v>
      </c>
      <c r="BS179" s="18">
        <f t="shared" si="76"/>
        <v>-3.7172961972660179E-2</v>
      </c>
      <c r="BT179" s="18">
        <f t="shared" si="77"/>
        <v>-1.1567476765051432E-2</v>
      </c>
      <c r="BU179" s="18">
        <f t="shared" si="78"/>
        <v>-1.2140820924873452E-2</v>
      </c>
      <c r="BV179" s="18">
        <f t="shared" si="79"/>
        <v>-1.5434576692210711E-2</v>
      </c>
      <c r="BW179" s="18">
        <f t="shared" si="80"/>
        <v>-5.6660111224452137E-2</v>
      </c>
      <c r="BX179" s="18">
        <f t="shared" si="81"/>
        <v>-0.11315371009084219</v>
      </c>
      <c r="BY179" s="18">
        <f t="shared" si="82"/>
        <v>-8.3316513690862126E-2</v>
      </c>
      <c r="BZ179" s="18">
        <f t="shared" si="83"/>
        <v>-0.14998559162828351</v>
      </c>
      <c r="CA179" s="18">
        <f t="shared" si="84"/>
        <v>5.0268703729050568E-3</v>
      </c>
      <c r="CB179" s="18">
        <f t="shared" si="85"/>
        <v>-1.7856636383516311E-2</v>
      </c>
      <c r="CC179" s="18">
        <f t="shared" si="86"/>
        <v>-1.3239962608077915E-2</v>
      </c>
      <c r="CD179" s="18">
        <f t="shared" si="87"/>
        <v>-1.1522053620570905E-2</v>
      </c>
      <c r="CE179" s="19">
        <v>174</v>
      </c>
      <c r="CF179" s="18">
        <f t="shared" si="92"/>
        <v>-1.646582975028843E-3</v>
      </c>
      <c r="CG179" s="18">
        <f t="shared" si="92"/>
        <v>-1.646582975028843E-3</v>
      </c>
      <c r="CH179" s="18">
        <f t="shared" si="92"/>
        <v>-1.646582975028843E-3</v>
      </c>
      <c r="CI179" s="18">
        <f t="shared" si="92"/>
        <v>0</v>
      </c>
      <c r="CJ179" s="18">
        <f t="shared" si="92"/>
        <v>0</v>
      </c>
      <c r="CK179" s="24">
        <f t="shared" si="92"/>
        <v>-1.646582975028843E-3</v>
      </c>
      <c r="CL179" s="24">
        <f t="shared" si="92"/>
        <v>0</v>
      </c>
    </row>
    <row r="180" spans="1:90" x14ac:dyDescent="0.2">
      <c r="A180" s="19">
        <v>175</v>
      </c>
      <c r="B180" s="16" cm="1">
        <f t="array" ref="B180">INDEX(asset_mu,1,B$3)+INDEX(asset_rets_norm,$A180,B$3)</f>
        <v>5.1646840554983196E-3</v>
      </c>
      <c r="C180" s="16" cm="1">
        <f t="array" ref="C180">INDEX(asset_mu,1,C$3)+INDEX(asset_rets_norm,$A180,C$3)</f>
        <v>4.7935926233932903E-3</v>
      </c>
      <c r="D180" s="16" cm="1">
        <f t="array" ref="D180">INDEX(asset_mu,1,D$3)+INDEX(asset_rets_norm,$A180,D$3)</f>
        <v>3.5161691681847838E-3</v>
      </c>
      <c r="E180" s="16" cm="1">
        <f t="array" ref="E180">INDEX(asset_mu,1,E$3)+INDEX(asset_rets_norm,$A180,E$3)</f>
        <v>5.9646398035156437E-3</v>
      </c>
      <c r="F180" s="16" cm="1">
        <f t="array" ref="F180">INDEX(asset_mu,1,F$3)+INDEX(asset_rets_norm,$A180,F$3)</f>
        <v>6.9328506212349029E-3</v>
      </c>
      <c r="G180" s="16" cm="1">
        <f t="array" ref="G180">INDEX(asset_mu,1,G$3)+INDEX(asset_rets_norm,$A180,G$3)</f>
        <v>4.1035207609339238E-3</v>
      </c>
      <c r="H180" s="16" cm="1">
        <f t="array" ref="H180">INDEX(asset_mu,1,H$3)+INDEX(asset_rets_norm,$A180,H$3)</f>
        <v>4.9673549737723408E-3</v>
      </c>
      <c r="I180" s="16" cm="1">
        <f t="array" ref="I180">INDEX(asset_mu,1,I$3)+INDEX(asset_rets_norm,$A180,I$3)</f>
        <v>5.3896574021964783E-3</v>
      </c>
      <c r="J180" s="16" cm="1">
        <f t="array" ref="J180">INDEX(asset_mu,1,J$3)+INDEX(asset_rets_norm,$A180,J$3)</f>
        <v>5.7910401351122225E-3</v>
      </c>
      <c r="K180" s="16" cm="1">
        <f t="array" ref="K180">INDEX(asset_mu,1,K$3)+INDEX(asset_rets_norm,$A180,K$3)</f>
        <v>7.1548831485054578E-3</v>
      </c>
      <c r="L180" s="16" cm="1">
        <f t="array" ref="L180">INDEX(asset_mu,1,L$3)+INDEX(asset_rets_norm,$A180,L$3)</f>
        <v>7.9003800295899141E-3</v>
      </c>
      <c r="M180" s="16" cm="1">
        <f t="array" ref="M180">INDEX(asset_mu,1,M$3)+INDEX(asset_rets_norm,$A180,M$3)</f>
        <v>7.9809007219087576E-3</v>
      </c>
      <c r="N180" s="16" cm="1">
        <f t="array" ref="N180">INDEX(asset_mu,1,N$3)+INDEX(asset_rets_norm,$A180,N$3)</f>
        <v>8.9892736995201891E-3</v>
      </c>
      <c r="O180" s="16" cm="1">
        <f t="array" ref="O180">INDEX(asset_mu,1,O$3)+INDEX(asset_rets_norm,$A180,O$3)</f>
        <v>2.126125349544282E-3</v>
      </c>
      <c r="P180" s="16" cm="1">
        <f t="array" ref="P180">INDEX(asset_mu,1,P$3)+INDEX(asset_rets_norm,$A180,P$3)</f>
        <v>2.9785125931201407E-3</v>
      </c>
      <c r="Q180" s="16" cm="1">
        <f t="array" ref="Q180">INDEX(asset_mu,1,Q$3)+INDEX(asset_rets_norm,$A180,Q$3)</f>
        <v>1.5719198640215648E-3</v>
      </c>
      <c r="R180" s="16" cm="1">
        <f t="array" ref="R180">INDEX(asset_mu,1,R$3)+INDEX(asset_rets_norm,$A180,R$3)</f>
        <v>9.8195415604402578E-2</v>
      </c>
      <c r="S180" s="16" cm="1">
        <f t="array" ref="S180">INDEX(asset_mu,1,S$3)+INDEX(asset_rets_norm,$A180,S$3)</f>
        <v>5.4725657200044853E-2</v>
      </c>
      <c r="T180" s="16" cm="1">
        <f t="array" ref="T180">INDEX(asset_mu,1,T$3)+INDEX(asset_rets_norm,$A180,T$3)</f>
        <v>2.0924639409023837E-2</v>
      </c>
      <c r="U180" s="16" cm="1">
        <f t="array" ref="U180">INDEX(asset_mu,1,U$3)+INDEX(asset_rets_norm,$A180,U$3)</f>
        <v>0.15470853162839948</v>
      </c>
      <c r="V180" s="16" cm="1">
        <f t="array" ref="V180">INDEX(asset_mu,1,V$3)+INDEX(asset_rets_norm,$A180,V$3)</f>
        <v>5.0248453729049899E-3</v>
      </c>
      <c r="W180" s="16" cm="1">
        <f t="array" ref="W180">INDEX(asset_mu,1,W$3)+INDEX(asset_rets_norm,$A180,W$3)</f>
        <v>3.482589860786321E-3</v>
      </c>
      <c r="X180" s="16" cm="1">
        <f t="array" ref="X180">INDEX(asset_mu,1,X$3)+INDEX(asset_rets_norm,$A180,X$3)</f>
        <v>5.2560435105639307E-3</v>
      </c>
      <c r="Y180" s="16" cm="1">
        <f t="array" ref="Y180">INDEX(asset_mu,1,Y$3)+INDEX(asset_rets_norm,$A180,Y$3)</f>
        <v>1.7483522194711998E-3</v>
      </c>
      <c r="Z180" s="19">
        <v>175</v>
      </c>
      <c r="AA180" s="16" cm="1">
        <f t="array" ref="AA180">INDEX(fx_mu,1,AA$3)+INDEX(fx_rets_norm,$A180,AA$3)</f>
        <v>0</v>
      </c>
      <c r="AB180" s="16" cm="1">
        <f t="array" ref="AB180">INDEX(fx_mu,1,AB$3)+INDEX(fx_rets_norm,$A180,AB$3)</f>
        <v>1.6181177784748261E-2</v>
      </c>
      <c r="AC180" s="16" cm="1">
        <f t="array" ref="AC180">INDEX(fx_mu,1,AC$3)+INDEX(fx_rets_norm,$A180,AC$3)</f>
        <v>2.9064171676328507E-2</v>
      </c>
      <c r="AD180" s="16" cm="1">
        <f t="array" ref="AD180">INDEX(fx_mu,1,AD$3)+INDEX(fx_rets_norm,$A180,AD$3)</f>
        <v>1.7208672692295854E-2</v>
      </c>
      <c r="AE180" s="19">
        <v>175</v>
      </c>
      <c r="AF180" s="18" cm="1">
        <f t="array" ref="AF180">(1+B180)*(1+INDEX(fx_rets,$AE180,INDEX(fx_ix,1,AF$3)))-1</f>
        <v>5.1646840554984141E-3</v>
      </c>
      <c r="AG180" s="18" cm="1">
        <f t="array" ref="AG180">(1+C180)*(1+INDEX(fx_rets,$AE180,INDEX(fx_ix,1,AG$3)))-1</f>
        <v>4.7935926233932946E-3</v>
      </c>
      <c r="AH180" s="18" cm="1">
        <f t="array" ref="AH180">(1+D180)*(1+INDEX(fx_rets,$AE180,INDEX(fx_ix,1,AH$3)))-1</f>
        <v>3.5161691681848684E-3</v>
      </c>
      <c r="AI180" s="18" cm="1">
        <f t="array" ref="AI180">(1+E180)*(1+INDEX(fx_rets,$AE180,INDEX(fx_ix,1,AI$3)))-1</f>
        <v>5.9646398035155812E-3</v>
      </c>
      <c r="AJ180" s="18" cm="1">
        <f t="array" ref="AJ180">(1+F180)*(1+INDEX(fx_rets,$AE180,INDEX(fx_ix,1,AJ$3)))-1</f>
        <v>6.9328506212349428E-3</v>
      </c>
      <c r="AK180" s="18" cm="1">
        <f t="array" ref="AK180">(1+G180)*(1+INDEX(fx_rets,$AE180,INDEX(fx_ix,1,AK$3)))-1</f>
        <v>2.0351098344658203E-2</v>
      </c>
      <c r="AL180" s="18" cm="1">
        <f t="array" ref="AL180">(1+H180)*(1+INDEX(fx_rets,$AE180,INDEX(fx_ix,1,AL$3)))-1</f>
        <v>2.1228910412471214E-2</v>
      </c>
      <c r="AM180" s="18" cm="1">
        <f t="array" ref="AM180">(1+I180)*(1+INDEX(fx_rets,$AE180,INDEX(fx_ix,1,AM$3)))-1</f>
        <v>2.1658046191568525E-2</v>
      </c>
      <c r="AN180" s="18" cm="1">
        <f t="array" ref="AN180">(1+J180)*(1+INDEX(fx_rets,$AE180,INDEX(fx_ix,1,AN$3)))-1</f>
        <v>3.5023523596112049E-2</v>
      </c>
      <c r="AO180" s="18" cm="1">
        <f t="array" ref="AO180">(1+K180)*(1+INDEX(fx_rets,$AE180,INDEX(fx_ix,1,AO$3)))-1</f>
        <v>3.6427005576986193E-2</v>
      </c>
      <c r="AP180" s="18" cm="1">
        <f t="array" ref="AP180">(1+L180)*(1+INDEX(fx_rets,$AE180,INDEX(fx_ix,1,AP$3)))-1</f>
        <v>3.7194169707406521E-2</v>
      </c>
      <c r="AQ180" s="18" cm="1">
        <f t="array" ref="AQ180">(1+M180)*(1+INDEX(fx_rets,$AE180,INDEX(fx_ix,1,AQ$3)))-1</f>
        <v>3.7277030666950539E-2</v>
      </c>
      <c r="AR180" s="18" cm="1">
        <f t="array" ref="AR180">(1+N180)*(1+INDEX(fx_rets,$AE180,INDEX(fx_ix,1,AR$3)))-1</f>
        <v>3.8314711169897153E-2</v>
      </c>
      <c r="AS180" s="18" cm="1">
        <f t="array" ref="AS180">(1+O180)*(1+INDEX(fx_rets,$AE180,INDEX(fx_ix,1,AS$3)))-1</f>
        <v>1.9371385837083199E-2</v>
      </c>
      <c r="AT180" s="18" cm="1">
        <f t="array" ref="AT180">(1+P180)*(1+INDEX(fx_rets,$AE180,INDEX(fx_ix,1,AT$3)))-1</f>
        <v>2.0238441533740659E-2</v>
      </c>
      <c r="AU180" s="18" cm="1">
        <f t="array" ref="AU180">(1+Q180)*(1+INDEX(fx_rets,$AE180,INDEX(fx_ix,1,AU$3)))-1</f>
        <v>1.8807643210755787E-2</v>
      </c>
      <c r="AV180" s="18" cm="1">
        <f t="array" ref="AV180">(1+R180)*(1+INDEX(fx_rets,$AE180,INDEX(fx_ix,1,AV$3)))-1</f>
        <v>9.8195415604402481E-2</v>
      </c>
      <c r="AW180" s="18" cm="1">
        <f t="array" ref="AW180">(1+S180)*(1+INDEX(fx_rets,$AE180,INDEX(fx_ix,1,AW$3)))-1</f>
        <v>7.1792360573334379E-2</v>
      </c>
      <c r="AX180" s="18" cm="1">
        <f t="array" ref="AX180">(1+T180)*(1+INDEX(fx_rets,$AE180,INDEX(fx_ix,1,AX$3)))-1</f>
        <v>5.0596968397401465E-2</v>
      </c>
      <c r="AY180" s="18" cm="1">
        <f t="array" ref="AY180">(1+U180)*(1+INDEX(fx_rets,$AE180,INDEX(fx_ix,1,AY$3)))-1</f>
        <v>0.17457953280419392</v>
      </c>
      <c r="AZ180" s="18" cm="1">
        <f t="array" ref="AZ180">(1+V180)*(1+INDEX(fx_rets,$AE180,INDEX(fx_ix,1,AZ$3)))-1</f>
        <v>5.0248453729049292E-3</v>
      </c>
      <c r="BA180" s="18" cm="1">
        <f t="array" ref="BA180">(1+W180)*(1+INDEX(fx_rets,$AE180,INDEX(fx_ix,1,BA$3)))-1</f>
        <v>1.9720120051223367E-2</v>
      </c>
      <c r="BB180" s="18" cm="1">
        <f t="array" ref="BB180">(1+X180)*(1+INDEX(fx_rets,$AE180,INDEX(fx_ix,1,BB$3)))-1</f>
        <v>3.4472977737821653E-2</v>
      </c>
      <c r="BC180" s="18" cm="1">
        <f t="array" ref="BC180">(1+Y180)*(1+INDEX(fx_rets,$AE180,INDEX(fx_ix,1,BC$3)))-1</f>
        <v>1.8987111732862605E-2</v>
      </c>
      <c r="BD180" s="19">
        <v>175</v>
      </c>
      <c r="BE180" s="16">
        <f t="shared" si="63"/>
        <v>0</v>
      </c>
      <c r="BF180" s="19">
        <v>175</v>
      </c>
      <c r="BG180" s="18">
        <f t="shared" si="64"/>
        <v>5.1646840554984141E-3</v>
      </c>
      <c r="BH180" s="18">
        <f t="shared" si="65"/>
        <v>4.7935926233932946E-3</v>
      </c>
      <c r="BI180" s="18">
        <f t="shared" si="66"/>
        <v>3.5161691681848684E-3</v>
      </c>
      <c r="BJ180" s="18">
        <f t="shared" si="67"/>
        <v>5.9646398035155812E-3</v>
      </c>
      <c r="BK180" s="18">
        <f t="shared" si="68"/>
        <v>6.9328506212349428E-3</v>
      </c>
      <c r="BL180" s="18">
        <f t="shared" si="69"/>
        <v>2.0351098344658203E-2</v>
      </c>
      <c r="BM180" s="18">
        <f t="shared" si="70"/>
        <v>2.1228910412471214E-2</v>
      </c>
      <c r="BN180" s="18">
        <f t="shared" si="71"/>
        <v>2.1658046191568525E-2</v>
      </c>
      <c r="BO180" s="18">
        <f t="shared" si="72"/>
        <v>3.5023523596112049E-2</v>
      </c>
      <c r="BP180" s="18">
        <f t="shared" si="73"/>
        <v>3.6427005576986193E-2</v>
      </c>
      <c r="BQ180" s="18">
        <f t="shared" si="74"/>
        <v>3.7194169707406521E-2</v>
      </c>
      <c r="BR180" s="18">
        <f t="shared" si="75"/>
        <v>3.7277030666950539E-2</v>
      </c>
      <c r="BS180" s="18">
        <f t="shared" si="76"/>
        <v>3.8314711169897153E-2</v>
      </c>
      <c r="BT180" s="18">
        <f t="shared" si="77"/>
        <v>1.9371385837083199E-2</v>
      </c>
      <c r="BU180" s="18">
        <f t="shared" si="78"/>
        <v>2.0238441533740659E-2</v>
      </c>
      <c r="BV180" s="18">
        <f t="shared" si="79"/>
        <v>1.8807643210755787E-2</v>
      </c>
      <c r="BW180" s="18">
        <f t="shared" si="80"/>
        <v>9.8195415604402481E-2</v>
      </c>
      <c r="BX180" s="18">
        <f t="shared" si="81"/>
        <v>7.1792360573334379E-2</v>
      </c>
      <c r="BY180" s="18">
        <f t="shared" si="82"/>
        <v>5.0596968397401465E-2</v>
      </c>
      <c r="BZ180" s="18">
        <f t="shared" si="83"/>
        <v>0.17457953280419392</v>
      </c>
      <c r="CA180" s="18">
        <f t="shared" si="84"/>
        <v>5.0248453729049292E-3</v>
      </c>
      <c r="CB180" s="18">
        <f t="shared" si="85"/>
        <v>1.9720120051223367E-2</v>
      </c>
      <c r="CC180" s="18">
        <f t="shared" si="86"/>
        <v>3.4472977737821653E-2</v>
      </c>
      <c r="CD180" s="18">
        <f t="shared" si="87"/>
        <v>1.8987111732862605E-2</v>
      </c>
      <c r="CE180" s="19">
        <v>175</v>
      </c>
      <c r="CF180" s="18">
        <f t="shared" si="92"/>
        <v>4.7935926233932946E-3</v>
      </c>
      <c r="CG180" s="18">
        <f t="shared" si="92"/>
        <v>4.7935926233932946E-3</v>
      </c>
      <c r="CH180" s="18">
        <f t="shared" si="92"/>
        <v>4.7935926233932946E-3</v>
      </c>
      <c r="CI180" s="18">
        <f t="shared" si="92"/>
        <v>0</v>
      </c>
      <c r="CJ180" s="18">
        <f t="shared" si="92"/>
        <v>0</v>
      </c>
      <c r="CK180" s="24">
        <f t="shared" si="92"/>
        <v>4.7935926233932946E-3</v>
      </c>
      <c r="CL180" s="24">
        <f t="shared" si="92"/>
        <v>0</v>
      </c>
    </row>
    <row r="181" spans="1:90" x14ac:dyDescent="0.2">
      <c r="A181" s="19">
        <v>176</v>
      </c>
      <c r="B181" s="16" cm="1">
        <f t="array" ref="B181">INDEX(asset_mu,1,B$3)+INDEX(asset_rets_norm,$A181,B$3)</f>
        <v>4.8824023122017333E-3</v>
      </c>
      <c r="C181" s="16" cm="1">
        <f t="array" ref="C181">INDEX(asset_mu,1,C$3)+INDEX(asset_rets_norm,$A181,C$3)</f>
        <v>3.9484446281006181E-3</v>
      </c>
      <c r="D181" s="16" cm="1">
        <f t="array" ref="D181">INDEX(asset_mu,1,D$3)+INDEX(asset_rets_norm,$A181,D$3)</f>
        <v>1.9283531070037039E-3</v>
      </c>
      <c r="E181" s="16" cm="1">
        <f t="array" ref="E181">INDEX(asset_mu,1,E$3)+INDEX(asset_rets_norm,$A181,E$3)</f>
        <v>5.2766470473198449E-3</v>
      </c>
      <c r="F181" s="16" cm="1">
        <f t="array" ref="F181">INDEX(asset_mu,1,F$3)+INDEX(asset_rets_norm,$A181,F$3)</f>
        <v>4.3532300433414984E-3</v>
      </c>
      <c r="G181" s="16" cm="1">
        <f t="array" ref="G181">INDEX(asset_mu,1,G$3)+INDEX(asset_rets_norm,$A181,G$3)</f>
        <v>4.1391951443543714E-3</v>
      </c>
      <c r="H181" s="16" cm="1">
        <f t="array" ref="H181">INDEX(asset_mu,1,H$3)+INDEX(asset_rets_norm,$A181,H$3)</f>
        <v>7.1039009756974835E-3</v>
      </c>
      <c r="I181" s="16" cm="1">
        <f t="array" ref="I181">INDEX(asset_mu,1,I$3)+INDEX(asset_rets_norm,$A181,I$3)</f>
        <v>9.9312704380831052E-3</v>
      </c>
      <c r="J181" s="16" cm="1">
        <f t="array" ref="J181">INDEX(asset_mu,1,J$3)+INDEX(asset_rets_norm,$A181,J$3)</f>
        <v>6.8486763131532218E-3</v>
      </c>
      <c r="K181" s="16" cm="1">
        <f t="array" ref="K181">INDEX(asset_mu,1,K$3)+INDEX(asset_rets_norm,$A181,K$3)</f>
        <v>1.2411315119443739E-2</v>
      </c>
      <c r="L181" s="16" cm="1">
        <f t="array" ref="L181">INDEX(asset_mu,1,L$3)+INDEX(asset_rets_norm,$A181,L$3)</f>
        <v>1.6613773154363284E-2</v>
      </c>
      <c r="M181" s="16" cm="1">
        <f t="array" ref="M181">INDEX(asset_mu,1,M$3)+INDEX(asset_rets_norm,$A181,M$3)</f>
        <v>1.3082806658514957E-2</v>
      </c>
      <c r="N181" s="16" cm="1">
        <f t="array" ref="N181">INDEX(asset_mu,1,N$3)+INDEX(asset_rets_norm,$A181,N$3)</f>
        <v>1.8278031553334302E-2</v>
      </c>
      <c r="O181" s="16" cm="1">
        <f t="array" ref="O181">INDEX(asset_mu,1,O$3)+INDEX(asset_rets_norm,$A181,O$3)</f>
        <v>1.9506354253379307E-3</v>
      </c>
      <c r="P181" s="16" cm="1">
        <f t="array" ref="P181">INDEX(asset_mu,1,P$3)+INDEX(asset_rets_norm,$A181,P$3)</f>
        <v>3.6870313363513308E-3</v>
      </c>
      <c r="Q181" s="16" cm="1">
        <f t="array" ref="Q181">INDEX(asset_mu,1,Q$3)+INDEX(asset_rets_norm,$A181,Q$3)</f>
        <v>5.1977985471851175E-3</v>
      </c>
      <c r="R181" s="16" cm="1">
        <f t="array" ref="R181">INDEX(asset_mu,1,R$3)+INDEX(asset_rets_norm,$A181,R$3)</f>
        <v>4.5759771379463174E-2</v>
      </c>
      <c r="S181" s="16" cm="1">
        <f t="array" ref="S181">INDEX(asset_mu,1,S$3)+INDEX(asset_rets_norm,$A181,S$3)</f>
        <v>2.7487296724595489E-2</v>
      </c>
      <c r="T181" s="16" cm="1">
        <f t="array" ref="T181">INDEX(asset_mu,1,T$3)+INDEX(asset_rets_norm,$A181,T$3)</f>
        <v>3.973352846680934E-3</v>
      </c>
      <c r="U181" s="16" cm="1">
        <f t="array" ref="U181">INDEX(asset_mu,1,U$3)+INDEX(asset_rets_norm,$A181,U$3)</f>
        <v>0.11253551842456989</v>
      </c>
      <c r="V181" s="16" cm="1">
        <f t="array" ref="V181">INDEX(asset_mu,1,V$3)+INDEX(asset_rets_norm,$A181,V$3)</f>
        <v>5.0108870395716562E-3</v>
      </c>
      <c r="W181" s="16" cm="1">
        <f t="array" ref="W181">INDEX(asset_mu,1,W$3)+INDEX(asset_rets_norm,$A181,W$3)</f>
        <v>3.4891731941196543E-3</v>
      </c>
      <c r="X181" s="16" cm="1">
        <f t="array" ref="X181">INDEX(asset_mu,1,X$3)+INDEX(asset_rets_norm,$A181,X$3)</f>
        <v>5.2361268438972644E-3</v>
      </c>
      <c r="Y181" s="16" cm="1">
        <f t="array" ref="Y181">INDEX(asset_mu,1,Y$3)+INDEX(asset_rets_norm,$A181,Y$3)</f>
        <v>1.7585188861378664E-3</v>
      </c>
      <c r="Z181" s="19">
        <v>176</v>
      </c>
      <c r="AA181" s="16" cm="1">
        <f t="array" ref="AA181">INDEX(fx_mu,1,AA$3)+INDEX(fx_rets_norm,$A181,AA$3)</f>
        <v>0</v>
      </c>
      <c r="AB181" s="16" cm="1">
        <f t="array" ref="AB181">INDEX(fx_mu,1,AB$3)+INDEX(fx_rets_norm,$A181,AB$3)</f>
        <v>-5.4838264633507681E-3</v>
      </c>
      <c r="AC181" s="16" cm="1">
        <f t="array" ref="AC181">INDEX(fx_mu,1,AC$3)+INDEX(fx_rets_norm,$A181,AC$3)</f>
        <v>-1.0266150172342628E-2</v>
      </c>
      <c r="AD181" s="16" cm="1">
        <f t="array" ref="AD181">INDEX(fx_mu,1,AD$3)+INDEX(fx_rets_norm,$A181,AD$3)</f>
        <v>-1.3220500630672163E-2</v>
      </c>
      <c r="AE181" s="19">
        <v>176</v>
      </c>
      <c r="AF181" s="18" cm="1">
        <f t="array" ref="AF181">(1+B181)*(1+INDEX(fx_rets,$AE181,INDEX(fx_ix,1,AF$3)))-1</f>
        <v>4.8824023122018279E-3</v>
      </c>
      <c r="AG181" s="18" cm="1">
        <f t="array" ref="AG181">(1+C181)*(1+INDEX(fx_rets,$AE181,INDEX(fx_ix,1,AG$3)))-1</f>
        <v>3.9484446281006225E-3</v>
      </c>
      <c r="AH181" s="18" cm="1">
        <f t="array" ref="AH181">(1+D181)*(1+INDEX(fx_rets,$AE181,INDEX(fx_ix,1,AH$3)))-1</f>
        <v>1.9283531070037885E-3</v>
      </c>
      <c r="AI181" s="18" cm="1">
        <f t="array" ref="AI181">(1+E181)*(1+INDEX(fx_rets,$AE181,INDEX(fx_ix,1,AI$3)))-1</f>
        <v>5.2766470473197824E-3</v>
      </c>
      <c r="AJ181" s="18" cm="1">
        <f t="array" ref="AJ181">(1+F181)*(1+INDEX(fx_rets,$AE181,INDEX(fx_ix,1,AJ$3)))-1</f>
        <v>4.3532300433415383E-3</v>
      </c>
      <c r="AK181" s="18" cm="1">
        <f t="array" ref="AK181">(1+G181)*(1+INDEX(fx_rets,$AE181,INDEX(fx_ix,1,AK$3)))-1</f>
        <v>-1.3673299468660582E-3</v>
      </c>
      <c r="AL181" s="18" cm="1">
        <f t="array" ref="AL181">(1+H181)*(1+INDEX(fx_rets,$AE181,INDEX(fx_ix,1,AL$3)))-1</f>
        <v>1.5811179521831864E-3</v>
      </c>
      <c r="AM181" s="18" cm="1">
        <f t="array" ref="AM181">(1+I181)*(1+INDEX(fx_rets,$AE181,INDEX(fx_ix,1,AM$3)))-1</f>
        <v>4.3929826110893355E-3</v>
      </c>
      <c r="AN181" s="18" cm="1">
        <f t="array" ref="AN181">(1+J181)*(1+INDEX(fx_rets,$AE181,INDEX(fx_ix,1,AN$3)))-1</f>
        <v>-3.4877833987020379E-3</v>
      </c>
      <c r="AO181" s="18" cm="1">
        <f t="array" ref="AO181">(1+K181)*(1+INDEX(fx_rets,$AE181,INDEX(fx_ix,1,AO$3)))-1</f>
        <v>2.0177485222487856E-3</v>
      </c>
      <c r="AP181" s="18" cm="1">
        <f t="array" ref="AP181">(1+L181)*(1+INDEX(fx_rets,$AE181,INDEX(fx_ix,1,AP$3)))-1</f>
        <v>6.1770634918885126E-3</v>
      </c>
      <c r="AQ181" s="18" cm="1">
        <f t="array" ref="AQ181">(1+M181)*(1+INDEX(fx_rets,$AE181,INDEX(fx_ix,1,AQ$3)))-1</f>
        <v>2.6823464283403098E-3</v>
      </c>
      <c r="AR181" s="18" cm="1">
        <f t="array" ref="AR181">(1+N181)*(1+INDEX(fx_rets,$AE181,INDEX(fx_ix,1,AR$3)))-1</f>
        <v>7.8242363642104795E-3</v>
      </c>
      <c r="AS181" s="18" cm="1">
        <f t="array" ref="AS181">(1+O181)*(1+INDEX(fx_rets,$AE181,INDEX(fx_ix,1,AS$3)))-1</f>
        <v>-1.1295653582204968E-2</v>
      </c>
      <c r="AT181" s="18" cm="1">
        <f t="array" ref="AT181">(1+P181)*(1+INDEX(fx_rets,$AE181,INDEX(fx_ix,1,AT$3)))-1</f>
        <v>-9.5822136944283542E-3</v>
      </c>
      <c r="AU181" s="18" cm="1">
        <f t="array" ref="AU181">(1+Q181)*(1+INDEX(fx_rets,$AE181,INDEX(fx_ix,1,AU$3)))-1</f>
        <v>-8.0914195824581814E-3</v>
      </c>
      <c r="AV181" s="18" cm="1">
        <f t="array" ref="AV181">(1+R181)*(1+INDEX(fx_rets,$AE181,INDEX(fx_ix,1,AV$3)))-1</f>
        <v>4.5759771379463077E-2</v>
      </c>
      <c r="AW181" s="18" cm="1">
        <f t="array" ref="AW181">(1+S181)*(1+INDEX(fx_rets,$AE181,INDEX(fx_ix,1,AW$3)))-1</f>
        <v>2.1852734696060194E-2</v>
      </c>
      <c r="AX181" s="18" cm="1">
        <f t="array" ref="AX181">(1+T181)*(1+INDEX(fx_rets,$AE181,INDEX(fx_ix,1,AX$3)))-1</f>
        <v>-6.3335883626733924E-3</v>
      </c>
      <c r="AY181" s="18" cm="1">
        <f t="array" ref="AY181">(1+U181)*(1+INDEX(fx_rets,$AE181,INDEX(fx_ix,1,AY$3)))-1</f>
        <v>9.7827241901592865E-2</v>
      </c>
      <c r="AZ181" s="18" cm="1">
        <f t="array" ref="AZ181">(1+V181)*(1+INDEX(fx_rets,$AE181,INDEX(fx_ix,1,AZ$3)))-1</f>
        <v>5.0108870395717542E-3</v>
      </c>
      <c r="BA181" s="18" cm="1">
        <f t="array" ref="BA181">(1+W181)*(1+INDEX(fx_rets,$AE181,INDEX(fx_ix,1,BA$3)))-1</f>
        <v>-2.0137872895282793E-3</v>
      </c>
      <c r="BB181" s="18" cm="1">
        <f t="array" ref="BB181">(1+X181)*(1+INDEX(fx_rets,$AE181,INDEX(fx_ix,1,BB$3)))-1</f>
        <v>-5.0837781929463643E-3</v>
      </c>
      <c r="BC181" s="18" cm="1">
        <f t="array" ref="BC181">(1+Y181)*(1+INDEX(fx_rets,$AE181,INDEX(fx_ix,1,BC$3)))-1</f>
        <v>-1.1485230244577593E-2</v>
      </c>
      <c r="BD181" s="19">
        <v>176</v>
      </c>
      <c r="BE181" s="16">
        <f t="shared" si="63"/>
        <v>0</v>
      </c>
      <c r="BF181" s="19">
        <v>176</v>
      </c>
      <c r="BG181" s="18">
        <f t="shared" si="64"/>
        <v>4.8824023122018279E-3</v>
      </c>
      <c r="BH181" s="18">
        <f t="shared" si="65"/>
        <v>3.9484446281006225E-3</v>
      </c>
      <c r="BI181" s="18">
        <f t="shared" si="66"/>
        <v>1.9283531070037885E-3</v>
      </c>
      <c r="BJ181" s="18">
        <f t="shared" si="67"/>
        <v>5.2766470473197824E-3</v>
      </c>
      <c r="BK181" s="18">
        <f t="shared" si="68"/>
        <v>4.3532300433415383E-3</v>
      </c>
      <c r="BL181" s="18">
        <f t="shared" si="69"/>
        <v>-1.3673299468660582E-3</v>
      </c>
      <c r="BM181" s="18">
        <f t="shared" si="70"/>
        <v>1.5811179521831864E-3</v>
      </c>
      <c r="BN181" s="18">
        <f t="shared" si="71"/>
        <v>4.3929826110893355E-3</v>
      </c>
      <c r="BO181" s="18">
        <f t="shared" si="72"/>
        <v>-3.4877833987020379E-3</v>
      </c>
      <c r="BP181" s="18">
        <f t="shared" si="73"/>
        <v>2.0177485222487856E-3</v>
      </c>
      <c r="BQ181" s="18">
        <f t="shared" si="74"/>
        <v>6.1770634918885126E-3</v>
      </c>
      <c r="BR181" s="18">
        <f t="shared" si="75"/>
        <v>2.6823464283403098E-3</v>
      </c>
      <c r="BS181" s="18">
        <f t="shared" si="76"/>
        <v>7.8242363642104795E-3</v>
      </c>
      <c r="BT181" s="18">
        <f t="shared" si="77"/>
        <v>-1.1295653582204968E-2</v>
      </c>
      <c r="BU181" s="18">
        <f t="shared" si="78"/>
        <v>-9.5822136944283542E-3</v>
      </c>
      <c r="BV181" s="18">
        <f t="shared" si="79"/>
        <v>-8.0914195824581814E-3</v>
      </c>
      <c r="BW181" s="18">
        <f t="shared" si="80"/>
        <v>4.5759771379463077E-2</v>
      </c>
      <c r="BX181" s="18">
        <f t="shared" si="81"/>
        <v>2.1852734696060194E-2</v>
      </c>
      <c r="BY181" s="18">
        <f t="shared" si="82"/>
        <v>-6.3335883626733924E-3</v>
      </c>
      <c r="BZ181" s="18">
        <f t="shared" si="83"/>
        <v>9.7827241901592865E-2</v>
      </c>
      <c r="CA181" s="18">
        <f t="shared" si="84"/>
        <v>5.0108870395717542E-3</v>
      </c>
      <c r="CB181" s="18">
        <f t="shared" si="85"/>
        <v>-2.0137872895282793E-3</v>
      </c>
      <c r="CC181" s="18">
        <f t="shared" si="86"/>
        <v>-5.0837781929463643E-3</v>
      </c>
      <c r="CD181" s="18">
        <f t="shared" si="87"/>
        <v>-1.1485230244577593E-2</v>
      </c>
      <c r="CE181" s="19">
        <v>176</v>
      </c>
      <c r="CF181" s="18">
        <f t="shared" si="92"/>
        <v>3.9484446281006225E-3</v>
      </c>
      <c r="CG181" s="18">
        <f t="shared" si="92"/>
        <v>3.9484446281006225E-3</v>
      </c>
      <c r="CH181" s="18">
        <f t="shared" si="92"/>
        <v>3.9484446281006225E-3</v>
      </c>
      <c r="CI181" s="18">
        <f t="shared" si="92"/>
        <v>0</v>
      </c>
      <c r="CJ181" s="18">
        <f t="shared" si="92"/>
        <v>0</v>
      </c>
      <c r="CK181" s="24">
        <f t="shared" si="92"/>
        <v>3.9484446281006225E-3</v>
      </c>
      <c r="CL181" s="24">
        <f t="shared" si="92"/>
        <v>0</v>
      </c>
    </row>
    <row r="182" spans="1:90" x14ac:dyDescent="0.2">
      <c r="A182" s="19">
        <v>177</v>
      </c>
      <c r="B182" s="16" cm="1">
        <f t="array" ref="B182">INDEX(asset_mu,1,B$3)+INDEX(asset_rets_norm,$A182,B$3)</f>
        <v>4.3891824030842961E-3</v>
      </c>
      <c r="C182" s="16" cm="1">
        <f t="array" ref="C182">INDEX(asset_mu,1,C$3)+INDEX(asset_rets_norm,$A182,C$3)</f>
        <v>3.3319499914805607E-3</v>
      </c>
      <c r="D182" s="16" cm="1">
        <f t="array" ref="D182">INDEX(asset_mu,1,D$3)+INDEX(asset_rets_norm,$A182,D$3)</f>
        <v>3.5186432121942211E-3</v>
      </c>
      <c r="E182" s="16" cm="1">
        <f t="array" ref="E182">INDEX(asset_mu,1,E$3)+INDEX(asset_rets_norm,$A182,E$3)</f>
        <v>3.5698374813598124E-3</v>
      </c>
      <c r="F182" s="16" cm="1">
        <f t="array" ref="F182">INDEX(asset_mu,1,F$3)+INDEX(asset_rets_norm,$A182,F$3)</f>
        <v>2.8404068100104812E-3</v>
      </c>
      <c r="G182" s="16" cm="1">
        <f t="array" ref="G182">INDEX(asset_mu,1,G$3)+INDEX(asset_rets_norm,$A182,G$3)</f>
        <v>3.6732965831121319E-3</v>
      </c>
      <c r="H182" s="16" cm="1">
        <f t="array" ref="H182">INDEX(asset_mu,1,H$3)+INDEX(asset_rets_norm,$A182,H$3)</f>
        <v>4.9576309079189182E-3</v>
      </c>
      <c r="I182" s="16" cm="1">
        <f t="array" ref="I182">INDEX(asset_mu,1,I$3)+INDEX(asset_rets_norm,$A182,I$3)</f>
        <v>6.3436122743327095E-3</v>
      </c>
      <c r="J182" s="16" cm="1">
        <f t="array" ref="J182">INDEX(asset_mu,1,J$3)+INDEX(asset_rets_norm,$A182,J$3)</f>
        <v>5.5497623022100467E-3</v>
      </c>
      <c r="K182" s="16" cm="1">
        <f t="array" ref="K182">INDEX(asset_mu,1,K$3)+INDEX(asset_rets_norm,$A182,K$3)</f>
        <v>8.6689101084779507E-3</v>
      </c>
      <c r="L182" s="16" cm="1">
        <f t="array" ref="L182">INDEX(asset_mu,1,L$3)+INDEX(asset_rets_norm,$A182,L$3)</f>
        <v>1.0947555694907339E-2</v>
      </c>
      <c r="M182" s="16" cm="1">
        <f t="array" ref="M182">INDEX(asset_mu,1,M$3)+INDEX(asset_rets_norm,$A182,M$3)</f>
        <v>8.1985409607554967E-3</v>
      </c>
      <c r="N182" s="16" cm="1">
        <f t="array" ref="N182">INDEX(asset_mu,1,N$3)+INDEX(asset_rets_norm,$A182,N$3)</f>
        <v>9.8672724865892566E-3</v>
      </c>
      <c r="O182" s="16" cm="1">
        <f t="array" ref="O182">INDEX(asset_mu,1,O$3)+INDEX(asset_rets_norm,$A182,O$3)</f>
        <v>1.601286355124819E-3</v>
      </c>
      <c r="P182" s="16" cm="1">
        <f t="array" ref="P182">INDEX(asset_mu,1,P$3)+INDEX(asset_rets_norm,$A182,P$3)</f>
        <v>3.0125383361628167E-3</v>
      </c>
      <c r="Q182" s="16" cm="1">
        <f t="array" ref="Q182">INDEX(asset_mu,1,Q$3)+INDEX(asset_rets_norm,$A182,Q$3)</f>
        <v>4.6339119192217561E-3</v>
      </c>
      <c r="R182" s="16" cm="1">
        <f t="array" ref="R182">INDEX(asset_mu,1,R$3)+INDEX(asset_rets_norm,$A182,R$3)</f>
        <v>-1.6382882550005209E-2</v>
      </c>
      <c r="S182" s="16" cm="1">
        <f t="array" ref="S182">INDEX(asset_mu,1,S$3)+INDEX(asset_rets_norm,$A182,S$3)</f>
        <v>4.4620017097600662E-2</v>
      </c>
      <c r="T182" s="16" cm="1">
        <f t="array" ref="T182">INDEX(asset_mu,1,T$3)+INDEX(asset_rets_norm,$A182,T$3)</f>
        <v>9.4771538098973873E-3</v>
      </c>
      <c r="U182" s="16" cm="1">
        <f t="array" ref="U182">INDEX(asset_mu,1,U$3)+INDEX(asset_rets_norm,$A182,U$3)</f>
        <v>4.9986606006438575E-2</v>
      </c>
      <c r="V182" s="16" cm="1">
        <f t="array" ref="V182">INDEX(asset_mu,1,V$3)+INDEX(asset_rets_norm,$A182,V$3)</f>
        <v>4.9874620395716565E-3</v>
      </c>
      <c r="W182" s="16" cm="1">
        <f t="array" ref="W182">INDEX(asset_mu,1,W$3)+INDEX(asset_rets_norm,$A182,W$3)</f>
        <v>3.560589860786321E-3</v>
      </c>
      <c r="X182" s="16" cm="1">
        <f t="array" ref="X182">INDEX(asset_mu,1,X$3)+INDEX(asset_rets_norm,$A182,X$3)</f>
        <v>5.2351268438972642E-3</v>
      </c>
      <c r="Y182" s="16" cm="1">
        <f t="array" ref="Y182">INDEX(asset_mu,1,Y$3)+INDEX(asset_rets_norm,$A182,Y$3)</f>
        <v>1.7845188861378663E-3</v>
      </c>
      <c r="Z182" s="19">
        <v>177</v>
      </c>
      <c r="AA182" s="16" cm="1">
        <f t="array" ref="AA182">INDEX(fx_mu,1,AA$3)+INDEX(fx_rets_norm,$A182,AA$3)</f>
        <v>0</v>
      </c>
      <c r="AB182" s="16" cm="1">
        <f t="array" ref="AB182">INDEX(fx_mu,1,AB$3)+INDEX(fx_rets_norm,$A182,AB$3)</f>
        <v>-1.9635748977755881E-2</v>
      </c>
      <c r="AC182" s="16" cm="1">
        <f t="array" ref="AC182">INDEX(fx_mu,1,AC$3)+INDEX(fx_rets_norm,$A182,AC$3)</f>
        <v>-1.3821650644893893E-2</v>
      </c>
      <c r="AD182" s="16" cm="1">
        <f t="array" ref="AD182">INDEX(fx_mu,1,AD$3)+INDEX(fx_rets_norm,$A182,AD$3)</f>
        <v>-1.6572135126856749E-2</v>
      </c>
      <c r="AE182" s="19">
        <v>177</v>
      </c>
      <c r="AF182" s="18" cm="1">
        <f t="array" ref="AF182">(1+B182)*(1+INDEX(fx_rets,$AE182,INDEX(fx_ix,1,AF$3)))-1</f>
        <v>4.3891824030843907E-3</v>
      </c>
      <c r="AG182" s="18" cm="1">
        <f t="array" ref="AG182">(1+C182)*(1+INDEX(fx_rets,$AE182,INDEX(fx_ix,1,AG$3)))-1</f>
        <v>3.331949991480565E-3</v>
      </c>
      <c r="AH182" s="18" cm="1">
        <f t="array" ref="AH182">(1+D182)*(1+INDEX(fx_rets,$AE182,INDEX(fx_ix,1,AH$3)))-1</f>
        <v>3.5186432121943056E-3</v>
      </c>
      <c r="AI182" s="18" cm="1">
        <f t="array" ref="AI182">(1+E182)*(1+INDEX(fx_rets,$AE182,INDEX(fx_ix,1,AI$3)))-1</f>
        <v>3.56983748135975E-3</v>
      </c>
      <c r="AJ182" s="18" cm="1">
        <f t="array" ref="AJ182">(1+F182)*(1+INDEX(fx_rets,$AE182,INDEX(fx_ix,1,AJ$3)))-1</f>
        <v>2.8404068100105206E-3</v>
      </c>
      <c r="AK182" s="18" cm="1">
        <f t="array" ref="AK182">(1+G182)*(1+INDEX(fx_rets,$AE182,INDEX(fx_ix,1,AK$3)))-1</f>
        <v>-1.6034580324270631E-2</v>
      </c>
      <c r="AL182" s="18" cm="1">
        <f t="array" ref="AL182">(1+H182)*(1+INDEX(fx_rets,$AE182,INDEX(fx_ix,1,AL$3)))-1</f>
        <v>-1.4775464865869226E-2</v>
      </c>
      <c r="AM182" s="18" cm="1">
        <f t="array" ref="AM182">(1+I182)*(1+INDEX(fx_rets,$AE182,INDEX(fx_ix,1,AM$3)))-1</f>
        <v>-1.3416698281654149E-2</v>
      </c>
      <c r="AN182" s="18" cm="1">
        <f t="array" ref="AN182">(1+J182)*(1+INDEX(fx_rets,$AE182,INDEX(fx_ix,1,AN$3)))-1</f>
        <v>-8.3485952183872669E-3</v>
      </c>
      <c r="AO182" s="18" cm="1">
        <f t="array" ref="AO182">(1+K182)*(1+INDEX(fx_rets,$AE182,INDEX(fx_ix,1,AO$3)))-1</f>
        <v>-5.2725591834072993E-3</v>
      </c>
      <c r="AP182" s="18" cm="1">
        <f t="array" ref="AP182">(1+L182)*(1+INDEX(fx_rets,$AE182,INDEX(fx_ix,1,AP$3)))-1</f>
        <v>-3.0254082402172422E-3</v>
      </c>
      <c r="AQ182" s="18" cm="1">
        <f t="array" ref="AQ182">(1+M182)*(1+INDEX(fx_rets,$AE182,INDEX(fx_ix,1,AQ$3)))-1</f>
        <v>-5.7364270530958494E-3</v>
      </c>
      <c r="AR182" s="18" cm="1">
        <f t="array" ref="AR182">(1+N182)*(1+INDEX(fx_rets,$AE182,INDEX(fx_ix,1,AR$3)))-1</f>
        <v>-4.0907601514321712E-3</v>
      </c>
      <c r="AS182" s="18" cm="1">
        <f t="array" ref="AS182">(1+O182)*(1+INDEX(fx_rets,$AE182,INDEX(fx_ix,1,AS$3)))-1</f>
        <v>-1.4997385505585714E-2</v>
      </c>
      <c r="AT182" s="18" cm="1">
        <f t="array" ref="AT182">(1+P182)*(1+INDEX(fx_rets,$AE182,INDEX(fx_ix,1,AT$3)))-1</f>
        <v>-1.3609520983075662E-2</v>
      </c>
      <c r="AU182" s="18" cm="1">
        <f t="array" ref="AU182">(1+Q182)*(1+INDEX(fx_rets,$AE182,INDEX(fx_ix,1,AU$3)))-1</f>
        <v>-1.2015017022126262E-2</v>
      </c>
      <c r="AV182" s="18" cm="1">
        <f t="array" ref="AV182">(1+R182)*(1+INDEX(fx_rets,$AE182,INDEX(fx_ix,1,AV$3)))-1</f>
        <v>-1.6382882550005196E-2</v>
      </c>
      <c r="AW182" s="18" cm="1">
        <f t="array" ref="AW182">(1+S182)*(1+INDEX(fx_rets,$AE182,INDEX(fx_ix,1,AW$3)))-1</f>
        <v>2.4108120664733113E-2</v>
      </c>
      <c r="AX182" s="18" cm="1">
        <f t="array" ref="AX182">(1+T182)*(1+INDEX(fx_rets,$AE182,INDEX(fx_ix,1,AX$3)))-1</f>
        <v>-4.4754867440648383E-3</v>
      </c>
      <c r="AY182" s="18" cm="1">
        <f t="array" ref="AY182">(1+U182)*(1+INDEX(fx_rets,$AE182,INDEX(fx_ix,1,AY$3)))-1</f>
        <v>3.2586086090310218E-2</v>
      </c>
      <c r="AZ182" s="18" cm="1">
        <f t="array" ref="AZ182">(1+V182)*(1+INDEX(fx_rets,$AE182,INDEX(fx_ix,1,AZ$3)))-1</f>
        <v>4.9874620395715663E-3</v>
      </c>
      <c r="BA182" s="18" cm="1">
        <f t="array" ref="BA182">(1+W182)*(1+INDEX(fx_rets,$AE182,INDEX(fx_ix,1,BA$3)))-1</f>
        <v>-1.6145073965688761E-2</v>
      </c>
      <c r="BB182" s="18" cm="1">
        <f t="array" ref="BB182">(1+X182)*(1+INDEX(fx_rets,$AE182,INDEX(fx_ix,1,BB$3)))-1</f>
        <v>-8.6588818953147184E-3</v>
      </c>
      <c r="BC182" s="18" cm="1">
        <f t="array" ref="BC182">(1+Y182)*(1+INDEX(fx_rets,$AE182,INDEX(fx_ix,1,BC$3)))-1</f>
        <v>-1.4817189528836372E-2</v>
      </c>
      <c r="BD182" s="19">
        <v>177</v>
      </c>
      <c r="BE182" s="16">
        <f t="shared" si="63"/>
        <v>0</v>
      </c>
      <c r="BF182" s="19">
        <v>177</v>
      </c>
      <c r="BG182" s="18">
        <f t="shared" si="64"/>
        <v>4.3891824030843907E-3</v>
      </c>
      <c r="BH182" s="18">
        <f t="shared" si="65"/>
        <v>3.331949991480565E-3</v>
      </c>
      <c r="BI182" s="18">
        <f t="shared" si="66"/>
        <v>3.5186432121943056E-3</v>
      </c>
      <c r="BJ182" s="18">
        <f t="shared" si="67"/>
        <v>3.56983748135975E-3</v>
      </c>
      <c r="BK182" s="18">
        <f t="shared" si="68"/>
        <v>2.8404068100105206E-3</v>
      </c>
      <c r="BL182" s="18">
        <f t="shared" si="69"/>
        <v>-1.6034580324270631E-2</v>
      </c>
      <c r="BM182" s="18">
        <f t="shared" si="70"/>
        <v>-1.4775464865869226E-2</v>
      </c>
      <c r="BN182" s="18">
        <f t="shared" si="71"/>
        <v>-1.3416698281654149E-2</v>
      </c>
      <c r="BO182" s="18">
        <f t="shared" si="72"/>
        <v>-8.3485952183872669E-3</v>
      </c>
      <c r="BP182" s="18">
        <f t="shared" si="73"/>
        <v>-5.2725591834072993E-3</v>
      </c>
      <c r="BQ182" s="18">
        <f t="shared" si="74"/>
        <v>-3.0254082402172422E-3</v>
      </c>
      <c r="BR182" s="18">
        <f t="shared" si="75"/>
        <v>-5.7364270530958494E-3</v>
      </c>
      <c r="BS182" s="18">
        <f t="shared" si="76"/>
        <v>-4.0907601514321712E-3</v>
      </c>
      <c r="BT182" s="18">
        <f t="shared" si="77"/>
        <v>-1.4997385505585714E-2</v>
      </c>
      <c r="BU182" s="18">
        <f t="shared" si="78"/>
        <v>-1.3609520983075662E-2</v>
      </c>
      <c r="BV182" s="18">
        <f t="shared" si="79"/>
        <v>-1.2015017022126262E-2</v>
      </c>
      <c r="BW182" s="18">
        <f t="shared" si="80"/>
        <v>-1.6382882550005196E-2</v>
      </c>
      <c r="BX182" s="18">
        <f t="shared" si="81"/>
        <v>2.4108120664733113E-2</v>
      </c>
      <c r="BY182" s="18">
        <f t="shared" si="82"/>
        <v>-4.4754867440648383E-3</v>
      </c>
      <c r="BZ182" s="18">
        <f t="shared" si="83"/>
        <v>3.2586086090310218E-2</v>
      </c>
      <c r="CA182" s="18">
        <f t="shared" si="84"/>
        <v>4.9874620395715663E-3</v>
      </c>
      <c r="CB182" s="18">
        <f t="shared" si="85"/>
        <v>-1.6145073965688761E-2</v>
      </c>
      <c r="CC182" s="18">
        <f t="shared" si="86"/>
        <v>-8.6588818953147184E-3</v>
      </c>
      <c r="CD182" s="18">
        <f t="shared" si="87"/>
        <v>-1.4817189528836372E-2</v>
      </c>
      <c r="CE182" s="19">
        <v>177</v>
      </c>
      <c r="CF182" s="18">
        <f t="shared" si="92"/>
        <v>3.331949991480565E-3</v>
      </c>
      <c r="CG182" s="18">
        <f t="shared" si="92"/>
        <v>3.331949991480565E-3</v>
      </c>
      <c r="CH182" s="18">
        <f t="shared" si="92"/>
        <v>3.331949991480565E-3</v>
      </c>
      <c r="CI182" s="18">
        <f t="shared" si="92"/>
        <v>0</v>
      </c>
      <c r="CJ182" s="18">
        <f t="shared" si="92"/>
        <v>0</v>
      </c>
      <c r="CK182" s="24">
        <f t="shared" si="92"/>
        <v>3.331949991480565E-3</v>
      </c>
      <c r="CL182" s="24">
        <f t="shared" si="92"/>
        <v>0</v>
      </c>
    </row>
    <row r="183" spans="1:90" x14ac:dyDescent="0.2">
      <c r="A183" s="19">
        <v>178</v>
      </c>
      <c r="B183" s="16" cm="1">
        <f t="array" ref="B183">INDEX(asset_mu,1,B$3)+INDEX(asset_rets_norm,$A183,B$3)</f>
        <v>5.324199524814238E-3</v>
      </c>
      <c r="C183" s="16" cm="1">
        <f t="array" ref="C183">INDEX(asset_mu,1,C$3)+INDEX(asset_rets_norm,$A183,C$3)</f>
        <v>4.3010090258557244E-3</v>
      </c>
      <c r="D183" s="16" cm="1">
        <f t="array" ref="D183">INDEX(asset_mu,1,D$3)+INDEX(asset_rets_norm,$A183,D$3)</f>
        <v>-6.2104238127000562E-4</v>
      </c>
      <c r="E183" s="16" cm="1">
        <f t="array" ref="E183">INDEX(asset_mu,1,E$3)+INDEX(asset_rets_norm,$A183,E$3)</f>
        <v>3.5453558456682369E-3</v>
      </c>
      <c r="F183" s="16" cm="1">
        <f t="array" ref="F183">INDEX(asset_mu,1,F$3)+INDEX(asset_rets_norm,$A183,F$3)</f>
        <v>-2.2848035234928465E-3</v>
      </c>
      <c r="G183" s="16" cm="1">
        <f t="array" ref="G183">INDEX(asset_mu,1,G$3)+INDEX(asset_rets_norm,$A183,G$3)</f>
        <v>3.5970144850723503E-3</v>
      </c>
      <c r="H183" s="16" cm="1">
        <f t="array" ref="H183">INDEX(asset_mu,1,H$3)+INDEX(asset_rets_norm,$A183,H$3)</f>
        <v>7.231703788240988E-4</v>
      </c>
      <c r="I183" s="16" cm="1">
        <f t="array" ref="I183">INDEX(asset_mu,1,I$3)+INDEX(asset_rets_norm,$A183,I$3)</f>
        <v>-5.4958290445449986E-3</v>
      </c>
      <c r="J183" s="16" cm="1">
        <f t="array" ref="J183">INDEX(asset_mu,1,J$3)+INDEX(asset_rets_norm,$A183,J$3)</f>
        <v>5.350347628474415E-3</v>
      </c>
      <c r="K183" s="16" cm="1">
        <f t="array" ref="K183">INDEX(asset_mu,1,K$3)+INDEX(asset_rets_norm,$A183,K$3)</f>
        <v>3.5226664523321507E-3</v>
      </c>
      <c r="L183" s="16" cm="1">
        <f t="array" ref="L183">INDEX(asset_mu,1,L$3)+INDEX(asset_rets_norm,$A183,L$3)</f>
        <v>-3.6518407909082E-4</v>
      </c>
      <c r="M183" s="16" cm="1">
        <f t="array" ref="M183">INDEX(asset_mu,1,M$3)+INDEX(asset_rets_norm,$A183,M$3)</f>
        <v>2.7809885261552035E-3</v>
      </c>
      <c r="N183" s="16" cm="1">
        <f t="array" ref="N183">INDEX(asset_mu,1,N$3)+INDEX(asset_rets_norm,$A183,N$3)</f>
        <v>-1.9785282514671546E-3</v>
      </c>
      <c r="O183" s="16" cm="1">
        <f t="array" ref="O183">INDEX(asset_mu,1,O$3)+INDEX(asset_rets_norm,$A183,O$3)</f>
        <v>1.8236958248737598E-3</v>
      </c>
      <c r="P183" s="16" cm="1">
        <f t="array" ref="P183">INDEX(asset_mu,1,P$3)+INDEX(asset_rets_norm,$A183,P$3)</f>
        <v>1.268741814578188E-3</v>
      </c>
      <c r="Q183" s="16" cm="1">
        <f t="array" ref="Q183">INDEX(asset_mu,1,Q$3)+INDEX(asset_rets_norm,$A183,Q$3)</f>
        <v>6.236167491650681E-4</v>
      </c>
      <c r="R183" s="16" cm="1">
        <f t="array" ref="R183">INDEX(asset_mu,1,R$3)+INDEX(asset_rets_norm,$A183,R$3)</f>
        <v>-7.3537209472519637E-3</v>
      </c>
      <c r="S183" s="16" cm="1">
        <f t="array" ref="S183">INDEX(asset_mu,1,S$3)+INDEX(asset_rets_norm,$A183,S$3)</f>
        <v>3.4762033106577883E-3</v>
      </c>
      <c r="T183" s="16" cm="1">
        <f t="array" ref="T183">INDEX(asset_mu,1,T$3)+INDEX(asset_rets_norm,$A183,T$3)</f>
        <v>3.6374888737963074E-2</v>
      </c>
      <c r="U183" s="16" cm="1">
        <f t="array" ref="U183">INDEX(asset_mu,1,U$3)+INDEX(asset_rets_norm,$A183,U$3)</f>
        <v>-8.7650737639564533E-2</v>
      </c>
      <c r="V183" s="16" cm="1">
        <f t="array" ref="V183">INDEX(asset_mu,1,V$3)+INDEX(asset_rets_norm,$A183,V$3)</f>
        <v>5.0141203729049903E-3</v>
      </c>
      <c r="W183" s="16" cm="1">
        <f t="array" ref="W183">INDEX(asset_mu,1,W$3)+INDEX(asset_rets_norm,$A183,W$3)</f>
        <v>3.6889231941196546E-3</v>
      </c>
      <c r="X183" s="16" cm="1">
        <f t="array" ref="X183">INDEX(asset_mu,1,X$3)+INDEX(asset_rets_norm,$A183,X$3)</f>
        <v>5.2359601772305978E-3</v>
      </c>
      <c r="Y183" s="16" cm="1">
        <f t="array" ref="Y183">INDEX(asset_mu,1,Y$3)+INDEX(asset_rets_norm,$A183,Y$3)</f>
        <v>1.9414355528045331E-3</v>
      </c>
      <c r="Z183" s="19">
        <v>178</v>
      </c>
      <c r="AA183" s="16" cm="1">
        <f t="array" ref="AA183">INDEX(fx_mu,1,AA$3)+INDEX(fx_rets_norm,$A183,AA$3)</f>
        <v>0</v>
      </c>
      <c r="AB183" s="16" cm="1">
        <f t="array" ref="AB183">INDEX(fx_mu,1,AB$3)+INDEX(fx_rets_norm,$A183,AB$3)</f>
        <v>9.917392331368239E-3</v>
      </c>
      <c r="AC183" s="16" cm="1">
        <f t="array" ref="AC183">INDEX(fx_mu,1,AC$3)+INDEX(fx_rets_norm,$A183,AC$3)</f>
        <v>1.7351015495856534E-2</v>
      </c>
      <c r="AD183" s="16" cm="1">
        <f t="array" ref="AD183">INDEX(fx_mu,1,AD$3)+INDEX(fx_rets_norm,$A183,AD$3)</f>
        <v>3.6325458302513311E-2</v>
      </c>
      <c r="AE183" s="19">
        <v>178</v>
      </c>
      <c r="AF183" s="18" cm="1">
        <f t="array" ref="AF183">(1+B183)*(1+INDEX(fx_rets,$AE183,INDEX(fx_ix,1,AF$3)))-1</f>
        <v>5.3241995248143326E-3</v>
      </c>
      <c r="AG183" s="18" cm="1">
        <f t="array" ref="AG183">(1+C183)*(1+INDEX(fx_rets,$AE183,INDEX(fx_ix,1,AG$3)))-1</f>
        <v>4.3010090258557288E-3</v>
      </c>
      <c r="AH183" s="18" cm="1">
        <f t="array" ref="AH183">(1+D183)*(1+INDEX(fx_rets,$AE183,INDEX(fx_ix,1,AH$3)))-1</f>
        <v>-6.2104238127003164E-4</v>
      </c>
      <c r="AI183" s="18" cm="1">
        <f t="array" ref="AI183">(1+E183)*(1+INDEX(fx_rets,$AE183,INDEX(fx_ix,1,AI$3)))-1</f>
        <v>3.5453558456681744E-3</v>
      </c>
      <c r="AJ183" s="18" cm="1">
        <f t="array" ref="AJ183">(1+F183)*(1+INDEX(fx_rets,$AE183,INDEX(fx_ix,1,AJ$3)))-1</f>
        <v>-2.2848035234928066E-3</v>
      </c>
      <c r="AK183" s="18" cm="1">
        <f t="array" ref="AK183">(1+G183)*(1+INDEX(fx_rets,$AE183,INDEX(fx_ix,1,AK$3)))-1</f>
        <v>1.3550079820310534E-2</v>
      </c>
      <c r="AL183" s="18" cm="1">
        <f t="array" ref="AL183">(1+H183)*(1+INDEX(fx_rets,$AE183,INDEX(fx_ix,1,AL$3)))-1</f>
        <v>1.0647734674561704E-2</v>
      </c>
      <c r="AM183" s="18" cm="1">
        <f t="array" ref="AM183">(1+I183)*(1+INDEX(fx_rets,$AE183,INDEX(fx_ix,1,AM$3)))-1</f>
        <v>4.3670589940023596E-3</v>
      </c>
      <c r="AN183" s="18" cm="1">
        <f t="array" ref="AN183">(1+J183)*(1+INDEX(fx_rets,$AE183,INDEX(fx_ix,1,AN$3)))-1</f>
        <v>2.2794197088940704E-2</v>
      </c>
      <c r="AO183" s="18" cm="1">
        <f t="array" ref="AO183">(1+K183)*(1+INDEX(fx_rets,$AE183,INDEX(fx_ix,1,AO$3)))-1</f>
        <v>2.0934803788389855E-2</v>
      </c>
      <c r="AP183" s="18" cm="1">
        <f t="array" ref="AP183">(1+L183)*(1+INDEX(fx_rets,$AE183,INDEX(fx_ix,1,AP$3)))-1</f>
        <v>1.6979495102150466E-2</v>
      </c>
      <c r="AQ183" s="18" cm="1">
        <f t="array" ref="AQ183">(1+M183)*(1+INDEX(fx_rets,$AE183,INDEX(fx_ix,1,AQ$3)))-1</f>
        <v>2.0180256997022861E-2</v>
      </c>
      <c r="AR183" s="18" cm="1">
        <f t="array" ref="AR183">(1+N183)*(1+INDEX(fx_rets,$AE183,INDEX(fx_ix,1,AR$3)))-1</f>
        <v>1.5338157770039107E-2</v>
      </c>
      <c r="AS183" s="18" cm="1">
        <f t="array" ref="AS183">(1+O183)*(1+INDEX(fx_rets,$AE183,INDEX(fx_ix,1,AS$3)))-1</f>
        <v>3.8215400714030068E-2</v>
      </c>
      <c r="AT183" s="18" cm="1">
        <f t="array" ref="AT183">(1+P183)*(1+INDEX(fx_rets,$AE183,INDEX(fx_ix,1,AT$3)))-1</f>
        <v>3.7640287744973522E-2</v>
      </c>
      <c r="AU183" s="18" cm="1">
        <f t="array" ref="AU183">(1+Q183)*(1+INDEX(fx_rets,$AE183,INDEX(fx_ix,1,AU$3)))-1</f>
        <v>3.6971728215896782E-2</v>
      </c>
      <c r="AV183" s="18" cm="1">
        <f t="array" ref="AV183">(1+R183)*(1+INDEX(fx_rets,$AE183,INDEX(fx_ix,1,AV$3)))-1</f>
        <v>-7.3537209472519516E-3</v>
      </c>
      <c r="AW183" s="18" cm="1">
        <f t="array" ref="AW183">(1+S183)*(1+INDEX(fx_rets,$AE183,INDEX(fx_ix,1,AW$3)))-1</f>
        <v>1.3428070514081236E-2</v>
      </c>
      <c r="AX183" s="18" cm="1">
        <f t="array" ref="AX183">(1+T183)*(1+INDEX(fx_rets,$AE183,INDEX(fx_ix,1,AX$3)))-1</f>
        <v>5.4357045491972178E-2</v>
      </c>
      <c r="AY183" s="18" cm="1">
        <f t="array" ref="AY183">(1+U183)*(1+INDEX(fx_rets,$AE183,INDEX(fx_ix,1,AY$3)))-1</f>
        <v>-5.4509232552361842E-2</v>
      </c>
      <c r="AZ183" s="18" cm="1">
        <f t="array" ref="AZ183">(1+V183)*(1+INDEX(fx_rets,$AE183,INDEX(fx_ix,1,AZ$3)))-1</f>
        <v>5.014120372905051E-3</v>
      </c>
      <c r="BA183" s="18" cm="1">
        <f t="array" ref="BA183">(1+W183)*(1+INDEX(fx_rets,$AE183,INDEX(fx_ix,1,BA$3)))-1</f>
        <v>1.3642900024084303E-2</v>
      </c>
      <c r="BB183" s="18" cm="1">
        <f t="array" ref="BB183">(1+X183)*(1+INDEX(fx_rets,$AE183,INDEX(fx_ix,1,BB$3)))-1</f>
        <v>2.2677824899257848E-2</v>
      </c>
      <c r="BC183" s="18" cm="1">
        <f t="array" ref="BC183">(1+Y183)*(1+INDEX(fx_rets,$AE183,INDEX(fx_ix,1,BC$3)))-1</f>
        <v>3.8337417391538064E-2</v>
      </c>
      <c r="BD183" s="19">
        <v>178</v>
      </c>
      <c r="BE183" s="16">
        <f t="shared" si="63"/>
        <v>0</v>
      </c>
      <c r="BF183" s="19">
        <v>178</v>
      </c>
      <c r="BG183" s="18">
        <f t="shared" si="64"/>
        <v>5.3241995248143326E-3</v>
      </c>
      <c r="BH183" s="18">
        <f t="shared" si="65"/>
        <v>4.3010090258557288E-3</v>
      </c>
      <c r="BI183" s="18">
        <f t="shared" si="66"/>
        <v>-6.2104238127003164E-4</v>
      </c>
      <c r="BJ183" s="18">
        <f t="shared" si="67"/>
        <v>3.5453558456681744E-3</v>
      </c>
      <c r="BK183" s="18">
        <f t="shared" si="68"/>
        <v>-2.2848035234928066E-3</v>
      </c>
      <c r="BL183" s="18">
        <f t="shared" si="69"/>
        <v>1.3550079820310534E-2</v>
      </c>
      <c r="BM183" s="18">
        <f t="shared" si="70"/>
        <v>1.0647734674561704E-2</v>
      </c>
      <c r="BN183" s="18">
        <f t="shared" si="71"/>
        <v>4.3670589940023596E-3</v>
      </c>
      <c r="BO183" s="18">
        <f t="shared" si="72"/>
        <v>2.2794197088940704E-2</v>
      </c>
      <c r="BP183" s="18">
        <f t="shared" si="73"/>
        <v>2.0934803788389855E-2</v>
      </c>
      <c r="BQ183" s="18">
        <f t="shared" si="74"/>
        <v>1.6979495102150466E-2</v>
      </c>
      <c r="BR183" s="18">
        <f t="shared" si="75"/>
        <v>2.0180256997022861E-2</v>
      </c>
      <c r="BS183" s="18">
        <f t="shared" si="76"/>
        <v>1.5338157770039107E-2</v>
      </c>
      <c r="BT183" s="18">
        <f t="shared" si="77"/>
        <v>3.8215400714030068E-2</v>
      </c>
      <c r="BU183" s="18">
        <f t="shared" si="78"/>
        <v>3.7640287744973522E-2</v>
      </c>
      <c r="BV183" s="18">
        <f t="shared" si="79"/>
        <v>3.6971728215896782E-2</v>
      </c>
      <c r="BW183" s="18">
        <f t="shared" si="80"/>
        <v>-7.3537209472519516E-3</v>
      </c>
      <c r="BX183" s="18">
        <f t="shared" si="81"/>
        <v>1.3428070514081236E-2</v>
      </c>
      <c r="BY183" s="18">
        <f t="shared" si="82"/>
        <v>5.4357045491972178E-2</v>
      </c>
      <c r="BZ183" s="18">
        <f t="shared" si="83"/>
        <v>-5.4509232552361842E-2</v>
      </c>
      <c r="CA183" s="18">
        <f t="shared" si="84"/>
        <v>5.014120372905051E-3</v>
      </c>
      <c r="CB183" s="18">
        <f t="shared" si="85"/>
        <v>1.3642900024084303E-2</v>
      </c>
      <c r="CC183" s="18">
        <f t="shared" si="86"/>
        <v>2.2677824899257848E-2</v>
      </c>
      <c r="CD183" s="18">
        <f t="shared" si="87"/>
        <v>3.8337417391538064E-2</v>
      </c>
      <c r="CE183" s="19">
        <v>178</v>
      </c>
      <c r="CF183" s="18">
        <f t="shared" si="92"/>
        <v>4.3010090258557288E-3</v>
      </c>
      <c r="CG183" s="18">
        <f t="shared" si="92"/>
        <v>4.3010090258557288E-3</v>
      </c>
      <c r="CH183" s="18">
        <f t="shared" si="92"/>
        <v>4.3010090258557288E-3</v>
      </c>
      <c r="CI183" s="18">
        <f t="shared" si="92"/>
        <v>0</v>
      </c>
      <c r="CJ183" s="18">
        <f t="shared" si="92"/>
        <v>0</v>
      </c>
      <c r="CK183" s="24">
        <f t="shared" si="92"/>
        <v>4.3010090258557288E-3</v>
      </c>
      <c r="CL183" s="24">
        <f t="shared" si="92"/>
        <v>0</v>
      </c>
    </row>
    <row r="184" spans="1:90" x14ac:dyDescent="0.2">
      <c r="A184" s="19">
        <v>179</v>
      </c>
      <c r="B184" s="16" cm="1">
        <f t="array" ref="B184">INDEX(asset_mu,1,B$3)+INDEX(asset_rets_norm,$A184,B$3)</f>
        <v>5.2515507361273915E-3</v>
      </c>
      <c r="C184" s="16" cm="1">
        <f t="array" ref="C184">INDEX(asset_mu,1,C$3)+INDEX(asset_rets_norm,$A184,C$3)</f>
        <v>5.1954991038312094E-3</v>
      </c>
      <c r="D184" s="16" cm="1">
        <f t="array" ref="D184">INDEX(asset_mu,1,D$3)+INDEX(asset_rets_norm,$A184,D$3)</f>
        <v>4.1954100805553767E-3</v>
      </c>
      <c r="E184" s="16" cm="1">
        <f t="array" ref="E184">INDEX(asset_mu,1,E$3)+INDEX(asset_rets_norm,$A184,E$3)</f>
        <v>5.2862597612753429E-3</v>
      </c>
      <c r="F184" s="16" cm="1">
        <f t="array" ref="F184">INDEX(asset_mu,1,F$3)+INDEX(asset_rets_norm,$A184,F$3)</f>
        <v>4.164318175018793E-3</v>
      </c>
      <c r="G184" s="16" cm="1">
        <f t="array" ref="G184">INDEX(asset_mu,1,G$3)+INDEX(asset_rets_norm,$A184,G$3)</f>
        <v>3.7609471097159982E-3</v>
      </c>
      <c r="H184" s="16" cm="1">
        <f t="array" ref="H184">INDEX(asset_mu,1,H$3)+INDEX(asset_rets_norm,$A184,H$3)</f>
        <v>3.566648796183645E-3</v>
      </c>
      <c r="I184" s="16" cm="1">
        <f t="array" ref="I184">INDEX(asset_mu,1,I$3)+INDEX(asset_rets_norm,$A184,I$3)</f>
        <v>1.4686066604215225E-3</v>
      </c>
      <c r="J184" s="16" cm="1">
        <f t="array" ref="J184">INDEX(asset_mu,1,J$3)+INDEX(asset_rets_norm,$A184,J$3)</f>
        <v>5.4977153464270661E-3</v>
      </c>
      <c r="K184" s="16" cm="1">
        <f t="array" ref="K184">INDEX(asset_mu,1,K$3)+INDEX(asset_rets_norm,$A184,K$3)</f>
        <v>7.7822611721555515E-3</v>
      </c>
      <c r="L184" s="16" cm="1">
        <f t="array" ref="L184">INDEX(asset_mu,1,L$3)+INDEX(asset_rets_norm,$A184,L$3)</f>
        <v>8.7899894500512599E-3</v>
      </c>
      <c r="M184" s="16" cm="1">
        <f t="array" ref="M184">INDEX(asset_mu,1,M$3)+INDEX(asset_rets_norm,$A184,M$3)</f>
        <v>7.709188088513219E-3</v>
      </c>
      <c r="N184" s="16" cm="1">
        <f t="array" ref="N184">INDEX(asset_mu,1,N$3)+INDEX(asset_rets_norm,$A184,N$3)</f>
        <v>8.846911388061934E-3</v>
      </c>
      <c r="O184" s="16" cm="1">
        <f t="array" ref="O184">INDEX(asset_mu,1,O$3)+INDEX(asset_rets_norm,$A184,O$3)</f>
        <v>1.2041035982527581E-3</v>
      </c>
      <c r="P184" s="16" cm="1">
        <f t="array" ref="P184">INDEX(asset_mu,1,P$3)+INDEX(asset_rets_norm,$A184,P$3)</f>
        <v>-6.8430534795711588E-4</v>
      </c>
      <c r="Q184" s="16" cm="1">
        <f t="array" ref="Q184">INDEX(asset_mu,1,Q$3)+INDEX(asset_rets_norm,$A184,Q$3)</f>
        <v>-2.9001468265283268E-3</v>
      </c>
      <c r="R184" s="16" cm="1">
        <f t="array" ref="R184">INDEX(asset_mu,1,R$3)+INDEX(asset_rets_norm,$A184,R$3)</f>
        <v>2.0406874276585593E-2</v>
      </c>
      <c r="S184" s="16" cm="1">
        <f t="array" ref="S184">INDEX(asset_mu,1,S$3)+INDEX(asset_rets_norm,$A184,S$3)</f>
        <v>8.523149525355822E-3</v>
      </c>
      <c r="T184" s="16" cm="1">
        <f t="array" ref="T184">INDEX(asset_mu,1,T$3)+INDEX(asset_rets_norm,$A184,T$3)</f>
        <v>-2.9907118634410756E-3</v>
      </c>
      <c r="U184" s="16" cm="1">
        <f t="array" ref="U184">INDEX(asset_mu,1,U$3)+INDEX(asset_rets_norm,$A184,U$3)</f>
        <v>2.4005658167877933E-2</v>
      </c>
      <c r="V184" s="16" cm="1">
        <f t="array" ref="V184">INDEX(asset_mu,1,V$3)+INDEX(asset_rets_norm,$A184,V$3)</f>
        <v>5.0181203729049899E-3</v>
      </c>
      <c r="W184" s="16" cm="1">
        <f t="array" ref="W184">INDEX(asset_mu,1,W$3)+INDEX(asset_rets_norm,$A184,W$3)</f>
        <v>3.7101731941196541E-3</v>
      </c>
      <c r="X184" s="16" cm="1">
        <f t="array" ref="X184">INDEX(asset_mu,1,X$3)+INDEX(asset_rets_norm,$A184,X$3)</f>
        <v>5.2367101772305977E-3</v>
      </c>
      <c r="Y184" s="16" cm="1">
        <f t="array" ref="Y184">INDEX(asset_mu,1,Y$3)+INDEX(asset_rets_norm,$A184,Y$3)</f>
        <v>1.9723522194712E-3</v>
      </c>
      <c r="Z184" s="19">
        <v>179</v>
      </c>
      <c r="AA184" s="16" cm="1">
        <f t="array" ref="AA184">INDEX(fx_mu,1,AA$3)+INDEX(fx_rets_norm,$A184,AA$3)</f>
        <v>0</v>
      </c>
      <c r="AB184" s="16" cm="1">
        <f t="array" ref="AB184">INDEX(fx_mu,1,AB$3)+INDEX(fx_rets_norm,$A184,AB$3)</f>
        <v>8.4789475631479351E-3</v>
      </c>
      <c r="AC184" s="16" cm="1">
        <f t="array" ref="AC184">INDEX(fx_mu,1,AC$3)+INDEX(fx_rets_norm,$A184,AC$3)</f>
        <v>5.646215894267434E-3</v>
      </c>
      <c r="AD184" s="16" cm="1">
        <f t="array" ref="AD184">INDEX(fx_mu,1,AD$3)+INDEX(fx_rets_norm,$A184,AD$3)</f>
        <v>-1.104253278974611E-2</v>
      </c>
      <c r="AE184" s="19">
        <v>179</v>
      </c>
      <c r="AF184" s="18" cm="1">
        <f t="array" ref="AF184">(1+B184)*(1+INDEX(fx_rets,$AE184,INDEX(fx_ix,1,AF$3)))-1</f>
        <v>5.251550736127486E-3</v>
      </c>
      <c r="AG184" s="18" cm="1">
        <f t="array" ref="AG184">(1+C184)*(1+INDEX(fx_rets,$AE184,INDEX(fx_ix,1,AG$3)))-1</f>
        <v>5.1954991038312137E-3</v>
      </c>
      <c r="AH184" s="18" cm="1">
        <f t="array" ref="AH184">(1+D184)*(1+INDEX(fx_rets,$AE184,INDEX(fx_ix,1,AH$3)))-1</f>
        <v>4.1954100805554617E-3</v>
      </c>
      <c r="AI184" s="18" cm="1">
        <f t="array" ref="AI184">(1+E184)*(1+INDEX(fx_rets,$AE184,INDEX(fx_ix,1,AI$3)))-1</f>
        <v>5.2862597612752804E-3</v>
      </c>
      <c r="AJ184" s="18" cm="1">
        <f t="array" ref="AJ184">(1+F184)*(1+INDEX(fx_rets,$AE184,INDEX(fx_ix,1,AJ$3)))-1</f>
        <v>4.1643181750188329E-3</v>
      </c>
      <c r="AK184" s="18" cm="1">
        <f t="array" ref="AK184">(1+G184)*(1+INDEX(fx_rets,$AE184,INDEX(fx_ix,1,AK$3)))-1</f>
        <v>1.2271783546194959E-2</v>
      </c>
      <c r="AL184" s="18" cm="1">
        <f t="array" ref="AL184">(1+H184)*(1+INDEX(fx_rets,$AE184,INDEX(fx_ix,1,AL$3)))-1</f>
        <v>1.2075837787450583E-2</v>
      </c>
      <c r="AM184" s="18" cm="1">
        <f t="array" ref="AM184">(1+I184)*(1+INDEX(fx_rets,$AE184,INDEX(fx_ix,1,AM$3)))-1</f>
        <v>9.9600064624341123E-3</v>
      </c>
      <c r="AN184" s="18" cm="1">
        <f t="array" ref="AN184">(1+J184)*(1+INDEX(fx_rets,$AE184,INDEX(fx_ix,1,AN$3)))-1</f>
        <v>1.1174972528465554E-2</v>
      </c>
      <c r="AO184" s="18" cm="1">
        <f t="array" ref="AO184">(1+K184)*(1+INDEX(fx_rets,$AE184,INDEX(fx_ix,1,AO$3)))-1</f>
        <v>1.3472417393146641E-2</v>
      </c>
      <c r="AP184" s="18" cm="1">
        <f t="array" ref="AP184">(1+L184)*(1+INDEX(fx_rets,$AE184,INDEX(fx_ix,1,AP$3)))-1</f>
        <v>1.4485835522461965E-2</v>
      </c>
      <c r="AQ184" s="18" cm="1">
        <f t="array" ref="AQ184">(1+M184)*(1+INDEX(fx_rets,$AE184,INDEX(fx_ix,1,AQ$3)))-1</f>
        <v>1.3398931723097807E-2</v>
      </c>
      <c r="AR184" s="18" cm="1">
        <f t="array" ref="AR184">(1+N184)*(1+INDEX(fx_rets,$AE184,INDEX(fx_ix,1,AR$3)))-1</f>
        <v>1.454307885402395E-2</v>
      </c>
      <c r="AS184" s="18" cm="1">
        <f t="array" ref="AS184">(1+O184)*(1+INDEX(fx_rets,$AE184,INDEX(fx_ix,1,AS$3)))-1</f>
        <v>-9.8517255449591667E-3</v>
      </c>
      <c r="AT184" s="18" cm="1">
        <f t="array" ref="AT184">(1+P184)*(1+INDEX(fx_rets,$AE184,INDEX(fx_ix,1,AT$3)))-1</f>
        <v>-1.1719281673460258E-2</v>
      </c>
      <c r="AU184" s="18" cm="1">
        <f t="array" ref="AU184">(1+Q184)*(1+INDEX(fx_rets,$AE184,INDEX(fx_ix,1,AU$3)))-1</f>
        <v>-1.3910654649847309E-2</v>
      </c>
      <c r="AV184" s="18" cm="1">
        <f t="array" ref="AV184">(1+R184)*(1+INDEX(fx_rets,$AE184,INDEX(fx_ix,1,AV$3)))-1</f>
        <v>2.0406874276585496E-2</v>
      </c>
      <c r="AW184" s="18" cm="1">
        <f t="array" ref="AW184">(1+S184)*(1+INDEX(fx_rets,$AE184,INDEX(fx_ix,1,AW$3)))-1</f>
        <v>1.70743644264022E-2</v>
      </c>
      <c r="AX184" s="18" cm="1">
        <f t="array" ref="AX184">(1+T184)*(1+INDEX(fx_rets,$AE184,INDEX(fx_ix,1,AX$3)))-1</f>
        <v>2.6386178259676374E-3</v>
      </c>
      <c r="AY184" s="18" cm="1">
        <f t="array" ref="AY184">(1+U184)*(1+INDEX(fx_rets,$AE184,INDEX(fx_ix,1,AY$3)))-1</f>
        <v>1.2698042110673713E-2</v>
      </c>
      <c r="AZ184" s="18" cm="1">
        <f t="array" ref="AZ184">(1+V184)*(1+INDEX(fx_rets,$AE184,INDEX(fx_ix,1,AZ$3)))-1</f>
        <v>5.0181203729049439E-3</v>
      </c>
      <c r="BA184" s="18" cm="1">
        <f t="array" ref="BA184">(1+W184)*(1+INDEX(fx_rets,$AE184,INDEX(fx_ix,1,BA$3)))-1</f>
        <v>1.2220579121230646E-2</v>
      </c>
      <c r="BB184" s="18" cm="1">
        <f t="array" ref="BB184">(1+X184)*(1+INDEX(fx_rets,$AE184,INDEX(fx_ix,1,BB$3)))-1</f>
        <v>1.091249366773428E-2</v>
      </c>
      <c r="BC184" s="18" cm="1">
        <f t="array" ref="BC184">(1+Y184)*(1+INDEX(fx_rets,$AE184,INDEX(fx_ix,1,BC$3)))-1</f>
        <v>-9.0919603343313504E-3</v>
      </c>
      <c r="BD184" s="19">
        <v>179</v>
      </c>
      <c r="BE184" s="16">
        <f t="shared" si="63"/>
        <v>0</v>
      </c>
      <c r="BF184" s="19">
        <v>179</v>
      </c>
      <c r="BG184" s="18">
        <f t="shared" si="64"/>
        <v>5.251550736127486E-3</v>
      </c>
      <c r="BH184" s="18">
        <f t="shared" si="65"/>
        <v>5.1954991038312137E-3</v>
      </c>
      <c r="BI184" s="18">
        <f t="shared" si="66"/>
        <v>4.1954100805554617E-3</v>
      </c>
      <c r="BJ184" s="18">
        <f t="shared" si="67"/>
        <v>5.2862597612752804E-3</v>
      </c>
      <c r="BK184" s="18">
        <f t="shared" si="68"/>
        <v>4.1643181750188329E-3</v>
      </c>
      <c r="BL184" s="18">
        <f t="shared" si="69"/>
        <v>1.2271783546194959E-2</v>
      </c>
      <c r="BM184" s="18">
        <f t="shared" si="70"/>
        <v>1.2075837787450583E-2</v>
      </c>
      <c r="BN184" s="18">
        <f t="shared" si="71"/>
        <v>9.9600064624341123E-3</v>
      </c>
      <c r="BO184" s="18">
        <f t="shared" si="72"/>
        <v>1.1174972528465554E-2</v>
      </c>
      <c r="BP184" s="18">
        <f t="shared" si="73"/>
        <v>1.3472417393146641E-2</v>
      </c>
      <c r="BQ184" s="18">
        <f t="shared" si="74"/>
        <v>1.4485835522461965E-2</v>
      </c>
      <c r="BR184" s="18">
        <f t="shared" si="75"/>
        <v>1.3398931723097807E-2</v>
      </c>
      <c r="BS184" s="18">
        <f t="shared" si="76"/>
        <v>1.454307885402395E-2</v>
      </c>
      <c r="BT184" s="18">
        <f t="shared" si="77"/>
        <v>-9.8517255449591667E-3</v>
      </c>
      <c r="BU184" s="18">
        <f t="shared" si="78"/>
        <v>-1.1719281673460258E-2</v>
      </c>
      <c r="BV184" s="18">
        <f t="shared" si="79"/>
        <v>-1.3910654649847309E-2</v>
      </c>
      <c r="BW184" s="18">
        <f t="shared" si="80"/>
        <v>2.0406874276585496E-2</v>
      </c>
      <c r="BX184" s="18">
        <f t="shared" si="81"/>
        <v>1.70743644264022E-2</v>
      </c>
      <c r="BY184" s="18">
        <f t="shared" si="82"/>
        <v>2.6386178259676374E-3</v>
      </c>
      <c r="BZ184" s="18">
        <f t="shared" si="83"/>
        <v>1.2698042110673713E-2</v>
      </c>
      <c r="CA184" s="18">
        <f t="shared" si="84"/>
        <v>5.0181203729049439E-3</v>
      </c>
      <c r="CB184" s="18">
        <f t="shared" si="85"/>
        <v>1.2220579121230646E-2</v>
      </c>
      <c r="CC184" s="18">
        <f t="shared" si="86"/>
        <v>1.091249366773428E-2</v>
      </c>
      <c r="CD184" s="18">
        <f t="shared" si="87"/>
        <v>-9.0919603343313504E-3</v>
      </c>
      <c r="CE184" s="19">
        <v>179</v>
      </c>
      <c r="CF184" s="18">
        <f t="shared" si="92"/>
        <v>5.1954991038312137E-3</v>
      </c>
      <c r="CG184" s="18">
        <f t="shared" si="92"/>
        <v>5.1954991038312137E-3</v>
      </c>
      <c r="CH184" s="18">
        <f t="shared" si="92"/>
        <v>5.1954991038312137E-3</v>
      </c>
      <c r="CI184" s="18">
        <f t="shared" si="92"/>
        <v>0</v>
      </c>
      <c r="CJ184" s="18">
        <f t="shared" si="92"/>
        <v>0</v>
      </c>
      <c r="CK184" s="24">
        <f t="shared" si="92"/>
        <v>5.1954991038312137E-3</v>
      </c>
      <c r="CL184" s="24">
        <f t="shared" si="92"/>
        <v>0</v>
      </c>
    </row>
    <row r="185" spans="1:90" x14ac:dyDescent="0.2">
      <c r="A185" s="19">
        <v>180</v>
      </c>
      <c r="B185" s="16" cm="1">
        <f t="array" ref="B185">INDEX(asset_mu,1,B$3)+INDEX(asset_rets_norm,$A185,B$3)</f>
        <v>4.0104695454282911E-3</v>
      </c>
      <c r="C185" s="16" cm="1">
        <f t="array" ref="C185">INDEX(asset_mu,1,C$3)+INDEX(asset_rets_norm,$A185,C$3)</f>
        <v>-2.5704972623426013E-3</v>
      </c>
      <c r="D185" s="16" cm="1">
        <f t="array" ref="D185">INDEX(asset_mu,1,D$3)+INDEX(asset_rets_norm,$A185,D$3)</f>
        <v>-1.3855249210664694E-2</v>
      </c>
      <c r="E185" s="16" cm="1">
        <f t="array" ref="E185">INDEX(asset_mu,1,E$3)+INDEX(asset_rets_norm,$A185,E$3)</f>
        <v>-4.3860402422718978E-3</v>
      </c>
      <c r="F185" s="16" cm="1">
        <f t="array" ref="F185">INDEX(asset_mu,1,F$3)+INDEX(asset_rets_norm,$A185,F$3)</f>
        <v>-1.5748918654014548E-2</v>
      </c>
      <c r="G185" s="16" cm="1">
        <f t="array" ref="G185">INDEX(asset_mu,1,G$3)+INDEX(asset_rets_norm,$A185,G$3)</f>
        <v>3.3720392845593391E-3</v>
      </c>
      <c r="H185" s="16" cm="1">
        <f t="array" ref="H185">INDEX(asset_mu,1,H$3)+INDEX(asset_rets_norm,$A185,H$3)</f>
        <v>4.2730225726419309E-4</v>
      </c>
      <c r="I185" s="16" cm="1">
        <f t="array" ref="I185">INDEX(asset_mu,1,I$3)+INDEX(asset_rets_norm,$A185,I$3)</f>
        <v>-5.6455259301843707E-3</v>
      </c>
      <c r="J185" s="16" cm="1">
        <f t="array" ref="J185">INDEX(asset_mu,1,J$3)+INDEX(asset_rets_norm,$A185,J$3)</f>
        <v>4.9794273481942302E-3</v>
      </c>
      <c r="K185" s="16" cm="1">
        <f t="array" ref="K185">INDEX(asset_mu,1,K$3)+INDEX(asset_rets_norm,$A185,K$3)</f>
        <v>1.9412746897439484E-3</v>
      </c>
      <c r="L185" s="16" cm="1">
        <f t="array" ref="L185">INDEX(asset_mu,1,L$3)+INDEX(asset_rets_norm,$A185,L$3)</f>
        <v>-2.6193812106152358E-3</v>
      </c>
      <c r="M185" s="16" cm="1">
        <f t="array" ref="M185">INDEX(asset_mu,1,M$3)+INDEX(asset_rets_norm,$A185,M$3)</f>
        <v>7.4370776818026823E-4</v>
      </c>
      <c r="N185" s="16" cm="1">
        <f t="array" ref="N185">INDEX(asset_mu,1,N$3)+INDEX(asset_rets_norm,$A185,N$3)</f>
        <v>-5.8170256531827561E-3</v>
      </c>
      <c r="O185" s="16" cm="1">
        <f t="array" ref="O185">INDEX(asset_mu,1,O$3)+INDEX(asset_rets_norm,$A185,O$3)</f>
        <v>1.5426331521589886E-3</v>
      </c>
      <c r="P185" s="16" cm="1">
        <f t="array" ref="P185">INDEX(asset_mu,1,P$3)+INDEX(asset_rets_norm,$A185,P$3)</f>
        <v>2.8976240361826429E-4</v>
      </c>
      <c r="Q185" s="16" cm="1">
        <f t="array" ref="Q185">INDEX(asset_mu,1,Q$3)+INDEX(asset_rets_norm,$A185,Q$3)</f>
        <v>-2.0241597322599334E-3</v>
      </c>
      <c r="R185" s="16" cm="1">
        <f t="array" ref="R185">INDEX(asset_mu,1,R$3)+INDEX(asset_rets_norm,$A185,R$3)</f>
        <v>-1.0293689648704155E-2</v>
      </c>
      <c r="S185" s="16" cm="1">
        <f t="array" ref="S185">INDEX(asset_mu,1,S$3)+INDEX(asset_rets_norm,$A185,S$3)</f>
        <v>-2.4793390976870833E-2</v>
      </c>
      <c r="T185" s="16" cm="1">
        <f t="array" ref="T185">INDEX(asset_mu,1,T$3)+INDEX(asset_rets_norm,$A185,T$3)</f>
        <v>-1.9125435206469199E-2</v>
      </c>
      <c r="U185" s="16" cm="1">
        <f t="array" ref="U185">INDEX(asset_mu,1,U$3)+INDEX(asset_rets_norm,$A185,U$3)</f>
        <v>3.7198591460331325E-4</v>
      </c>
      <c r="V185" s="16" cm="1">
        <f t="array" ref="V185">INDEX(asset_mu,1,V$3)+INDEX(asset_rets_norm,$A185,V$3)</f>
        <v>5.0608787062383235E-3</v>
      </c>
      <c r="W185" s="16" cm="1">
        <f t="array" ref="W185">INDEX(asset_mu,1,W$3)+INDEX(asset_rets_norm,$A185,W$3)</f>
        <v>3.7970898607863207E-3</v>
      </c>
      <c r="X185" s="16" cm="1">
        <f t="array" ref="X185">INDEX(asset_mu,1,X$3)+INDEX(asset_rets_norm,$A185,X$3)</f>
        <v>5.2404601772305971E-3</v>
      </c>
      <c r="Y185" s="16" cm="1">
        <f t="array" ref="Y185">INDEX(asset_mu,1,Y$3)+INDEX(asset_rets_norm,$A185,Y$3)</f>
        <v>1.968685552804533E-3</v>
      </c>
      <c r="Z185" s="19">
        <v>180</v>
      </c>
      <c r="AA185" s="16" cm="1">
        <f t="array" ref="AA185">INDEX(fx_mu,1,AA$3)+INDEX(fx_rets_norm,$A185,AA$3)</f>
        <v>0</v>
      </c>
      <c r="AB185" s="16" cm="1">
        <f t="array" ref="AB185">INDEX(fx_mu,1,AB$3)+INDEX(fx_rets_norm,$A185,AB$3)</f>
        <v>-2.4004260422383236E-2</v>
      </c>
      <c r="AC185" s="16" cm="1">
        <f t="array" ref="AC185">INDEX(fx_mu,1,AC$3)+INDEX(fx_rets_norm,$A185,AC$3)</f>
        <v>-2.0457664523764699E-2</v>
      </c>
      <c r="AD185" s="16" cm="1">
        <f t="array" ref="AD185">INDEX(fx_mu,1,AD$3)+INDEX(fx_rets_norm,$A185,AD$3)</f>
        <v>1.8408380658984633E-2</v>
      </c>
      <c r="AE185" s="19">
        <v>180</v>
      </c>
      <c r="AF185" s="18" cm="1">
        <f t="array" ref="AF185">(1+B185)*(1+INDEX(fx_rets,$AE185,INDEX(fx_ix,1,AF$3)))-1</f>
        <v>4.0104695454283856E-3</v>
      </c>
      <c r="AG185" s="18" cm="1">
        <f t="array" ref="AG185">(1+C185)*(1+INDEX(fx_rets,$AE185,INDEX(fx_ix,1,AG$3)))-1</f>
        <v>-2.570497262342597E-3</v>
      </c>
      <c r="AH185" s="18" cm="1">
        <f t="array" ref="AH185">(1+D185)*(1+INDEX(fx_rets,$AE185,INDEX(fx_ix,1,AH$3)))-1</f>
        <v>-1.3855249210664722E-2</v>
      </c>
      <c r="AI185" s="18" cm="1">
        <f t="array" ref="AI185">(1+E185)*(1+INDEX(fx_rets,$AE185,INDEX(fx_ix,1,AI$3)))-1</f>
        <v>-4.3860402422718492E-3</v>
      </c>
      <c r="AJ185" s="18" cm="1">
        <f t="array" ref="AJ185">(1+F185)*(1+INDEX(fx_rets,$AE185,INDEX(fx_ix,1,AJ$3)))-1</f>
        <v>-1.574891865401451E-2</v>
      </c>
      <c r="AK185" s="18" cm="1">
        <f t="array" ref="AK185">(1+G185)*(1+INDEX(fx_rets,$AE185,INDEX(fx_ix,1,AK$3)))-1</f>
        <v>-2.0713164446965027E-2</v>
      </c>
      <c r="AL185" s="18" cm="1">
        <f t="array" ref="AL185">(1+H185)*(1+INDEX(fx_rets,$AE185,INDEX(fx_ix,1,AL$3)))-1</f>
        <v>-2.3587215239781356E-2</v>
      </c>
      <c r="AM185" s="18" cm="1">
        <f t="array" ref="AM185">(1+I185)*(1+INDEX(fx_rets,$AE185,INDEX(fx_ix,1,AM$3)))-1</f>
        <v>-2.9514269677918148E-2</v>
      </c>
      <c r="AN185" s="18" cm="1">
        <f t="array" ref="AN185">(1+J185)*(1+INDEX(fx_rets,$AE185,INDEX(fx_ix,1,AN$3)))-1</f>
        <v>-1.5580104629780323E-2</v>
      </c>
      <c r="AO185" s="18" cm="1">
        <f t="array" ref="AO185">(1+K185)*(1+INDEX(fx_rets,$AE185,INDEX(fx_ix,1,AO$3)))-1</f>
        <v>-1.855610378037198E-2</v>
      </c>
      <c r="AP185" s="18" cm="1">
        <f t="array" ref="AP185">(1+L185)*(1+INDEX(fx_rets,$AE185,INDEX(fx_ix,1,AP$3)))-1</f>
        <v>-2.302345931231331E-2</v>
      </c>
      <c r="AQ185" s="18" cm="1">
        <f t="array" ref="AQ185">(1+M185)*(1+INDEX(fx_rets,$AE185,INDEX(fx_ix,1,AQ$3)))-1</f>
        <v>-1.9729171279609714E-2</v>
      </c>
      <c r="AR185" s="18" cm="1">
        <f t="array" ref="AR185">(1+N185)*(1+INDEX(fx_rets,$AE185,INDEX(fx_ix,1,AR$3)))-1</f>
        <v>-2.6155687417608542E-2</v>
      </c>
      <c r="AS185" s="18" cm="1">
        <f t="array" ref="AS185">(1+O185)*(1+INDEX(fx_rets,$AE185,INDEX(fx_ix,1,AS$3)))-1</f>
        <v>1.9979411189425811E-2</v>
      </c>
      <c r="AT185" s="18" cm="1">
        <f t="array" ref="AT185">(1+P185)*(1+INDEX(fx_rets,$AE185,INDEX(fx_ix,1,AT$3)))-1</f>
        <v>1.870347711922915E-2</v>
      </c>
      <c r="AU185" s="18" cm="1">
        <f t="array" ref="AU185">(1+Q185)*(1+INDEX(fx_rets,$AE185,INDEX(fx_ix,1,AU$3)))-1</f>
        <v>1.6346959423858554E-2</v>
      </c>
      <c r="AV185" s="18" cm="1">
        <f t="array" ref="AV185">(1+R185)*(1+INDEX(fx_rets,$AE185,INDEX(fx_ix,1,AV$3)))-1</f>
        <v>-1.0293689648704141E-2</v>
      </c>
      <c r="AW185" s="18" cm="1">
        <f t="array" ref="AW185">(1+S185)*(1+INDEX(fx_rets,$AE185,INDEX(fx_ix,1,AW$3)))-1</f>
        <v>-4.820250438549134E-2</v>
      </c>
      <c r="AX185" s="18" cm="1">
        <f t="array" ref="AX185">(1+T185)*(1+INDEX(fx_rets,$AE185,INDEX(fx_ix,1,AX$3)))-1</f>
        <v>-3.9191837992908929E-2</v>
      </c>
      <c r="AY185" s="18" cm="1">
        <f t="array" ref="AY185">(1+U185)*(1+INDEX(fx_rets,$AE185,INDEX(fx_ix,1,AY$3)))-1</f>
        <v>1.8787214231903659E-2</v>
      </c>
      <c r="AZ185" s="18" cm="1">
        <f t="array" ref="AZ185">(1+V185)*(1+INDEX(fx_rets,$AE185,INDEX(fx_ix,1,AZ$3)))-1</f>
        <v>5.060878706238281E-3</v>
      </c>
      <c r="BA185" s="18" cm="1">
        <f t="array" ref="BA185">(1+W185)*(1+INDEX(fx_rets,$AE185,INDEX(fx_ix,1,BA$3)))-1</f>
        <v>-2.0298316895462354E-2</v>
      </c>
      <c r="BB185" s="18" cm="1">
        <f t="array" ref="BB185">(1+X185)*(1+INDEX(fx_rets,$AE185,INDEX(fx_ix,1,BB$3)))-1</f>
        <v>-1.5324411922789993E-2</v>
      </c>
      <c r="BC185" s="18" cm="1">
        <f t="array" ref="BC185">(1+Y185)*(1+INDEX(fx_rets,$AE185,INDEX(fx_ix,1,BC$3)))-1</f>
        <v>2.0413306524842856E-2</v>
      </c>
      <c r="BD185" s="19">
        <v>180</v>
      </c>
      <c r="BE185" s="16">
        <f t="shared" si="63"/>
        <v>0</v>
      </c>
      <c r="BF185" s="19">
        <v>180</v>
      </c>
      <c r="BG185" s="18">
        <f t="shared" si="64"/>
        <v>4.0104695454283856E-3</v>
      </c>
      <c r="BH185" s="18">
        <f t="shared" si="65"/>
        <v>-2.570497262342597E-3</v>
      </c>
      <c r="BI185" s="18">
        <f t="shared" si="66"/>
        <v>-1.3855249210664722E-2</v>
      </c>
      <c r="BJ185" s="18">
        <f t="shared" si="67"/>
        <v>-4.3860402422718492E-3</v>
      </c>
      <c r="BK185" s="18">
        <f t="shared" si="68"/>
        <v>-1.574891865401451E-2</v>
      </c>
      <c r="BL185" s="18">
        <f t="shared" si="69"/>
        <v>-2.0713164446965027E-2</v>
      </c>
      <c r="BM185" s="18">
        <f t="shared" si="70"/>
        <v>-2.3587215239781356E-2</v>
      </c>
      <c r="BN185" s="18">
        <f t="shared" si="71"/>
        <v>-2.9514269677918148E-2</v>
      </c>
      <c r="BO185" s="18">
        <f t="shared" si="72"/>
        <v>-1.5580104629780323E-2</v>
      </c>
      <c r="BP185" s="18">
        <f t="shared" si="73"/>
        <v>-1.855610378037198E-2</v>
      </c>
      <c r="BQ185" s="18">
        <f t="shared" si="74"/>
        <v>-2.302345931231331E-2</v>
      </c>
      <c r="BR185" s="18">
        <f t="shared" si="75"/>
        <v>-1.9729171279609714E-2</v>
      </c>
      <c r="BS185" s="18">
        <f t="shared" si="76"/>
        <v>-2.6155687417608542E-2</v>
      </c>
      <c r="BT185" s="18">
        <f t="shared" si="77"/>
        <v>1.9979411189425811E-2</v>
      </c>
      <c r="BU185" s="18">
        <f t="shared" si="78"/>
        <v>1.870347711922915E-2</v>
      </c>
      <c r="BV185" s="18">
        <f t="shared" si="79"/>
        <v>1.6346959423858554E-2</v>
      </c>
      <c r="BW185" s="18">
        <f t="shared" si="80"/>
        <v>-1.0293689648704141E-2</v>
      </c>
      <c r="BX185" s="18">
        <f t="shared" si="81"/>
        <v>-4.820250438549134E-2</v>
      </c>
      <c r="BY185" s="18">
        <f t="shared" si="82"/>
        <v>-3.9191837992908929E-2</v>
      </c>
      <c r="BZ185" s="18">
        <f t="shared" si="83"/>
        <v>1.8787214231903659E-2</v>
      </c>
      <c r="CA185" s="18">
        <f t="shared" si="84"/>
        <v>5.060878706238281E-3</v>
      </c>
      <c r="CB185" s="18">
        <f t="shared" si="85"/>
        <v>-2.0298316895462354E-2</v>
      </c>
      <c r="CC185" s="18">
        <f t="shared" si="86"/>
        <v>-1.5324411922789993E-2</v>
      </c>
      <c r="CD185" s="18">
        <f t="shared" si="87"/>
        <v>2.0413306524842856E-2</v>
      </c>
      <c r="CE185" s="19">
        <v>180</v>
      </c>
      <c r="CF185" s="18">
        <f t="shared" si="92"/>
        <v>-2.570497262342597E-3</v>
      </c>
      <c r="CG185" s="18">
        <f t="shared" si="92"/>
        <v>-2.570497262342597E-3</v>
      </c>
      <c r="CH185" s="18">
        <f t="shared" si="92"/>
        <v>-2.570497262342597E-3</v>
      </c>
      <c r="CI185" s="18">
        <f t="shared" si="92"/>
        <v>0</v>
      </c>
      <c r="CJ185" s="18">
        <f t="shared" si="92"/>
        <v>0</v>
      </c>
      <c r="CK185" s="24">
        <f t="shared" si="92"/>
        <v>-2.570497262342597E-3</v>
      </c>
      <c r="CL185" s="24">
        <f t="shared" si="92"/>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I299"/>
  <sheetViews>
    <sheetView showGridLines="0" topLeftCell="Y1" workbookViewId="0">
      <selection activeCell="AD20" sqref="AD20"/>
    </sheetView>
  </sheetViews>
  <sheetFormatPr baseColWidth="10" defaultColWidth="10.83203125" defaultRowHeight="15" x14ac:dyDescent="0.2"/>
  <cols>
    <col min="1" max="1" width="10.83203125" style="20"/>
    <col min="2" max="2" width="10.83203125" style="21"/>
    <col min="3" max="16384" width="10.83203125" style="20"/>
  </cols>
  <sheetData>
    <row r="1" spans="1:87" x14ac:dyDescent="0.2">
      <c r="B1" s="21" t="s">
        <v>117</v>
      </c>
      <c r="C1" s="20">
        <v>4.3103590000000001</v>
      </c>
      <c r="D1" s="20">
        <v>4.6831680000000002</v>
      </c>
      <c r="E1" s="20">
        <v>4.8134560000000004</v>
      </c>
      <c r="F1" s="20">
        <v>5.2764990000000003</v>
      </c>
      <c r="G1" s="20">
        <v>5.6020180000000002</v>
      </c>
      <c r="H1" s="20">
        <v>2.7408839999999999</v>
      </c>
      <c r="I1" s="20">
        <v>3.0080309999999999</v>
      </c>
      <c r="J1" s="20">
        <v>3.1101359999999998</v>
      </c>
      <c r="K1" s="20">
        <v>4.2763049999999998</v>
      </c>
      <c r="L1" s="20">
        <v>4.7569920000000003</v>
      </c>
      <c r="M1" s="20">
        <v>4.9178730000000002</v>
      </c>
      <c r="N1" s="20">
        <v>5.4565619999999999</v>
      </c>
      <c r="O1" s="20">
        <v>5.8935409999999999</v>
      </c>
      <c r="P1" s="20">
        <v>1.42517</v>
      </c>
      <c r="Q1" s="20">
        <v>1.840109</v>
      </c>
      <c r="R1" s="20">
        <v>2.1342159999999999</v>
      </c>
      <c r="W1" s="20">
        <v>3.9325299999999999</v>
      </c>
      <c r="X1" s="20">
        <v>2.4592000000000001</v>
      </c>
      <c r="Y1" s="20">
        <v>3.9396</v>
      </c>
      <c r="Z1" s="20">
        <v>1.0803</v>
      </c>
    </row>
    <row r="2" spans="1:87" x14ac:dyDescent="0.2">
      <c r="B2" s="21" t="s">
        <v>116</v>
      </c>
      <c r="C2" s="20">
        <v>0.42662889999999998</v>
      </c>
      <c r="D2" s="20">
        <v>1.735889</v>
      </c>
      <c r="E2" s="20">
        <v>3.5973419999999998</v>
      </c>
      <c r="F2" s="20">
        <v>1.7871360000000001</v>
      </c>
      <c r="G2" s="20">
        <v>3.4832450000000001</v>
      </c>
      <c r="H2" s="20">
        <v>0.51989160000000001</v>
      </c>
      <c r="I2" s="20">
        <v>1.6619429999999999</v>
      </c>
      <c r="J2" s="20">
        <v>3.6630039999999999</v>
      </c>
      <c r="K2" s="20">
        <v>0.45526050000000001</v>
      </c>
      <c r="L2" s="20">
        <v>1.765563</v>
      </c>
      <c r="M2" s="20">
        <v>3.611059</v>
      </c>
      <c r="N2" s="20">
        <v>1.710561</v>
      </c>
      <c r="O2" s="20">
        <v>3.4595889999999998</v>
      </c>
      <c r="P2" s="20">
        <v>0.48535970000000001</v>
      </c>
      <c r="Q2" s="20">
        <v>1.862806</v>
      </c>
      <c r="R2" s="20">
        <v>3.8663419999999999</v>
      </c>
      <c r="S2" s="20">
        <v>0</v>
      </c>
      <c r="T2" s="20">
        <v>0</v>
      </c>
      <c r="U2" s="20">
        <v>0</v>
      </c>
      <c r="V2" s="20">
        <v>0</v>
      </c>
      <c r="W2" s="20">
        <v>8.3333333333333329E-2</v>
      </c>
      <c r="X2" s="20">
        <v>8.3333333333333329E-2</v>
      </c>
      <c r="Y2" s="20">
        <v>8.3333333333333329E-2</v>
      </c>
      <c r="Z2" s="20">
        <v>8.3333333333333329E-2</v>
      </c>
    </row>
    <row r="3" spans="1:87" x14ac:dyDescent="0.2">
      <c r="B3" s="21" t="s">
        <v>81</v>
      </c>
      <c r="C3" s="20">
        <v>1</v>
      </c>
      <c r="D3" s="20">
        <v>1</v>
      </c>
      <c r="E3" s="20">
        <v>1</v>
      </c>
      <c r="F3" s="20">
        <v>1</v>
      </c>
      <c r="G3" s="20">
        <v>1</v>
      </c>
      <c r="H3" s="20">
        <v>2</v>
      </c>
      <c r="I3" s="20">
        <v>2</v>
      </c>
      <c r="J3" s="20">
        <v>2</v>
      </c>
      <c r="K3" s="20">
        <v>3</v>
      </c>
      <c r="L3" s="20">
        <v>3</v>
      </c>
      <c r="M3" s="20">
        <v>3</v>
      </c>
      <c r="N3" s="20">
        <v>3</v>
      </c>
      <c r="O3" s="20">
        <v>3</v>
      </c>
      <c r="P3" s="20">
        <v>4</v>
      </c>
      <c r="Q3" s="20">
        <v>4</v>
      </c>
      <c r="R3" s="20">
        <v>4</v>
      </c>
      <c r="S3" s="20">
        <v>1</v>
      </c>
      <c r="T3" s="20">
        <v>2</v>
      </c>
      <c r="U3" s="20">
        <v>3</v>
      </c>
      <c r="V3" s="20">
        <v>4</v>
      </c>
      <c r="W3" s="20">
        <v>1</v>
      </c>
      <c r="X3" s="20">
        <v>2</v>
      </c>
      <c r="Y3" s="20">
        <v>3</v>
      </c>
      <c r="Z3" s="20">
        <v>4</v>
      </c>
      <c r="AA3" s="20">
        <v>1</v>
      </c>
      <c r="AB3" s="20">
        <v>2</v>
      </c>
      <c r="AC3" s="20">
        <v>3</v>
      </c>
      <c r="AD3" s="20">
        <v>4</v>
      </c>
      <c r="AF3" s="22">
        <f>(1+AF5)^12-1</f>
        <v>1.6878428661233347E-2</v>
      </c>
      <c r="AG3" s="22">
        <f t="shared" ref="AG3:BG3" si="0">(1+AG5)^12-1</f>
        <v>1.417042263539825E-2</v>
      </c>
      <c r="AH3" s="22">
        <f t="shared" si="0"/>
        <v>1.4424050875276873E-2</v>
      </c>
      <c r="AI3" s="22">
        <f t="shared" si="0"/>
        <v>2.5450765148070875E-2</v>
      </c>
      <c r="AJ3" s="22">
        <f t="shared" si="0"/>
        <v>3.2542233316188884E-2</v>
      </c>
      <c r="AK3" s="22">
        <f t="shared" si="0"/>
        <v>3.2637589807213985E-3</v>
      </c>
      <c r="AL3" s="22">
        <f t="shared" si="0"/>
        <v>9.7005135976258039E-4</v>
      </c>
      <c r="AM3" s="22">
        <f t="shared" si="0"/>
        <v>2.2205375198109945E-3</v>
      </c>
      <c r="AN3" s="22">
        <f t="shared" si="0"/>
        <v>1.3018662872440467E-2</v>
      </c>
      <c r="AO3" s="22">
        <f t="shared" si="0"/>
        <v>1.0238011386247026E-2</v>
      </c>
      <c r="AP3" s="22">
        <f t="shared" si="0"/>
        <v>1.1594498614300397E-2</v>
      </c>
      <c r="AQ3" s="22">
        <f t="shared" si="0"/>
        <v>2.8971918405990449E-2</v>
      </c>
      <c r="AR3" s="22">
        <f t="shared" si="0"/>
        <v>3.8348389924341753E-2</v>
      </c>
      <c r="AS3" s="22">
        <f t="shared" si="0"/>
        <v>1.2658895573336437E-5</v>
      </c>
      <c r="AT3" s="22">
        <f t="shared" si="0"/>
        <v>-7.2438427763255042E-4</v>
      </c>
      <c r="AU3" s="22">
        <f t="shared" si="0"/>
        <v>-1.60699051821378E-3</v>
      </c>
      <c r="AV3" s="22">
        <f t="shared" si="0"/>
        <v>0.16169554900520411</v>
      </c>
      <c r="AW3" s="22">
        <f t="shared" si="0"/>
        <v>8.6094193464795188E-2</v>
      </c>
      <c r="AX3" s="22">
        <f t="shared" si="0"/>
        <v>5.6815303834441222E-2</v>
      </c>
      <c r="AY3" s="22">
        <f t="shared" si="0"/>
        <v>0.16384461107931836</v>
      </c>
      <c r="AZ3" s="22">
        <f t="shared" si="0"/>
        <v>1.7411291123595518E-2</v>
      </c>
      <c r="BA3" s="22">
        <f t="shared" si="0"/>
        <v>4.6339853491847993E-3</v>
      </c>
      <c r="BB3" s="22">
        <f t="shared" si="0"/>
        <v>1.4853791711916475E-2</v>
      </c>
      <c r="BC3" s="22">
        <f t="shared" si="0"/>
        <v>-1.6607789325804312E-3</v>
      </c>
      <c r="BD3" s="22">
        <f t="shared" si="0"/>
        <v>0</v>
      </c>
      <c r="BE3" s="22">
        <f t="shared" si="0"/>
        <v>-8.3140330169023668E-3</v>
      </c>
      <c r="BF3" s="22">
        <f t="shared" si="0"/>
        <v>-7.5656271840605083E-3</v>
      </c>
      <c r="BG3" s="22">
        <f t="shared" si="0"/>
        <v>-4.242715020287291E-2</v>
      </c>
      <c r="BH3" s="22">
        <f t="shared" ref="BH3:BM3" si="1">(1+BH5)^12-1</f>
        <v>0</v>
      </c>
      <c r="BI3" s="22">
        <f t="shared" si="1"/>
        <v>0</v>
      </c>
      <c r="BJ3" s="22">
        <f t="shared" si="1"/>
        <v>0</v>
      </c>
      <c r="BK3" s="22">
        <f t="shared" si="1"/>
        <v>0</v>
      </c>
      <c r="BL3" s="22">
        <f t="shared" si="1"/>
        <v>0</v>
      </c>
      <c r="BM3" s="22">
        <f t="shared" si="1"/>
        <v>0</v>
      </c>
      <c r="BN3" s="22">
        <f t="shared" ref="BN3:CI3" si="2">(1+BN5)^12-1</f>
        <v>0</v>
      </c>
      <c r="BO3" s="22">
        <f t="shared" si="2"/>
        <v>0</v>
      </c>
      <c r="BP3" s="22">
        <f t="shared" si="2"/>
        <v>0</v>
      </c>
      <c r="BQ3" s="22">
        <f t="shared" si="2"/>
        <v>0</v>
      </c>
      <c r="BR3" s="22">
        <f t="shared" si="2"/>
        <v>0</v>
      </c>
      <c r="BS3" s="22">
        <f t="shared" si="2"/>
        <v>0</v>
      </c>
      <c r="BT3" s="22">
        <f t="shared" si="2"/>
        <v>0</v>
      </c>
      <c r="BU3" s="22">
        <f t="shared" si="2"/>
        <v>0</v>
      </c>
      <c r="BV3" s="22">
        <f t="shared" si="2"/>
        <v>0</v>
      </c>
      <c r="BW3" s="22">
        <f t="shared" si="2"/>
        <v>0</v>
      </c>
      <c r="BX3" s="22">
        <f t="shared" si="2"/>
        <v>0</v>
      </c>
      <c r="BY3" s="22">
        <f t="shared" si="2"/>
        <v>0</v>
      </c>
      <c r="BZ3" s="22">
        <f t="shared" si="2"/>
        <v>0</v>
      </c>
      <c r="CA3" s="22">
        <f t="shared" si="2"/>
        <v>0</v>
      </c>
      <c r="CB3" s="22">
        <f t="shared" si="2"/>
        <v>0</v>
      </c>
      <c r="CC3" s="22">
        <f t="shared" si="2"/>
        <v>0</v>
      </c>
      <c r="CD3" s="22">
        <f t="shared" si="2"/>
        <v>0</v>
      </c>
      <c r="CE3" s="22">
        <f t="shared" si="2"/>
        <v>0</v>
      </c>
      <c r="CF3" s="22">
        <f t="shared" si="2"/>
        <v>0</v>
      </c>
      <c r="CG3" s="22">
        <f t="shared" si="2"/>
        <v>0</v>
      </c>
      <c r="CH3" s="22">
        <f t="shared" si="2"/>
        <v>0</v>
      </c>
      <c r="CI3" s="22">
        <f t="shared" si="2"/>
        <v>0</v>
      </c>
    </row>
    <row r="4" spans="1:87" x14ac:dyDescent="0.2">
      <c r="B4" s="21" t="s">
        <v>135</v>
      </c>
      <c r="C4" s="20" t="s">
        <v>73</v>
      </c>
      <c r="D4" s="20" t="s">
        <v>73</v>
      </c>
      <c r="E4" s="20" t="s">
        <v>73</v>
      </c>
      <c r="F4" s="20" t="s">
        <v>73</v>
      </c>
      <c r="G4" s="20" t="s">
        <v>73</v>
      </c>
      <c r="H4" s="20" t="s">
        <v>73</v>
      </c>
      <c r="I4" s="20" t="s">
        <v>73</v>
      </c>
      <c r="J4" s="20" t="s">
        <v>73</v>
      </c>
      <c r="K4" s="20" t="s">
        <v>73</v>
      </c>
      <c r="L4" s="20" t="s">
        <v>73</v>
      </c>
      <c r="M4" s="20" t="s">
        <v>73</v>
      </c>
      <c r="N4" s="20" t="s">
        <v>73</v>
      </c>
      <c r="O4" s="20" t="s">
        <v>73</v>
      </c>
      <c r="P4" s="20" t="s">
        <v>73</v>
      </c>
      <c r="Q4" s="20" t="s">
        <v>73</v>
      </c>
      <c r="R4" s="20" t="s">
        <v>73</v>
      </c>
      <c r="S4" s="20" t="s">
        <v>73</v>
      </c>
      <c r="T4" s="20" t="s">
        <v>73</v>
      </c>
      <c r="U4" s="20" t="s">
        <v>73</v>
      </c>
      <c r="V4" s="20" t="s">
        <v>73</v>
      </c>
      <c r="W4" s="20" t="s">
        <v>72</v>
      </c>
      <c r="X4" s="20" t="s">
        <v>72</v>
      </c>
      <c r="Y4" s="20" t="s">
        <v>72</v>
      </c>
      <c r="Z4" s="20" t="s">
        <v>72</v>
      </c>
      <c r="AA4" s="20" t="s">
        <v>74</v>
      </c>
      <c r="AB4" s="20" t="s">
        <v>74</v>
      </c>
      <c r="AC4" s="20" t="s">
        <v>74</v>
      </c>
      <c r="AD4" s="20" t="s">
        <v>74</v>
      </c>
      <c r="AF4" s="22">
        <f>AF6*SQRT(12)</f>
        <v>5.7895350498949425E-3</v>
      </c>
      <c r="AG4" s="22">
        <f t="shared" ref="AG4:BG4" si="3">AG6*SQRT(12)</f>
        <v>1.3535687249572005E-2</v>
      </c>
      <c r="AH4" s="22">
        <f t="shared" si="3"/>
        <v>2.9940928925907603E-2</v>
      </c>
      <c r="AI4" s="22">
        <f t="shared" si="3"/>
        <v>1.8040996164024922E-2</v>
      </c>
      <c r="AJ4" s="22">
        <f t="shared" si="3"/>
        <v>3.632170655023105E-2</v>
      </c>
      <c r="AK4" s="22">
        <f t="shared" si="3"/>
        <v>4.2933936991379476E-3</v>
      </c>
      <c r="AL4" s="22">
        <f t="shared" si="3"/>
        <v>1.0529738961351405E-2</v>
      </c>
      <c r="AM4" s="22">
        <f t="shared" si="3"/>
        <v>2.4839912714640602E-2</v>
      </c>
      <c r="AN4" s="22">
        <f t="shared" si="3"/>
        <v>5.779566155434214E-3</v>
      </c>
      <c r="AO4" s="22">
        <f t="shared" si="3"/>
        <v>1.6372612551315634E-2</v>
      </c>
      <c r="AP4" s="22">
        <f t="shared" si="3"/>
        <v>3.3874999157743765E-2</v>
      </c>
      <c r="AQ4" s="22">
        <f t="shared" si="3"/>
        <v>2.2858692522027147E-2</v>
      </c>
      <c r="AR4" s="22">
        <f t="shared" si="3"/>
        <v>4.3550745718121939E-2</v>
      </c>
      <c r="AS4" s="22">
        <f t="shared" si="3"/>
        <v>9.0933707735448488E-4</v>
      </c>
      <c r="AT4" s="22">
        <f t="shared" si="3"/>
        <v>3.0360944443733454E-3</v>
      </c>
      <c r="AU4" s="22">
        <f t="shared" si="3"/>
        <v>8.1609142474008828E-3</v>
      </c>
      <c r="AV4" s="22">
        <f t="shared" si="3"/>
        <v>0.14055087717041875</v>
      </c>
      <c r="AW4" s="22">
        <f t="shared" si="3"/>
        <v>0.15689655072044809</v>
      </c>
      <c r="AX4" s="22">
        <f t="shared" si="3"/>
        <v>0.11687608667115651</v>
      </c>
      <c r="AY4" s="22">
        <f t="shared" si="3"/>
        <v>0.18039114075773313</v>
      </c>
      <c r="AZ4" s="22">
        <f t="shared" si="3"/>
        <v>5.3557452026134567E-3</v>
      </c>
      <c r="BA4" s="22">
        <f t="shared" si="3"/>
        <v>4.1757498334029051E-3</v>
      </c>
      <c r="BB4" s="22">
        <f t="shared" si="3"/>
        <v>5.1650955057117622E-3</v>
      </c>
      <c r="BC4" s="22">
        <f t="shared" si="3"/>
        <v>9.5722215402811175E-4</v>
      </c>
      <c r="BD4" s="22">
        <f t="shared" si="3"/>
        <v>0</v>
      </c>
      <c r="BE4" s="22">
        <f t="shared" si="3"/>
        <v>7.4778615827583883E-2</v>
      </c>
      <c r="BF4" s="22">
        <f t="shared" si="3"/>
        <v>7.93595407242286E-2</v>
      </c>
      <c r="BG4" s="22">
        <f t="shared" si="3"/>
        <v>9.2383115242339553E-2</v>
      </c>
      <c r="BH4" s="22">
        <f t="shared" ref="BH4:BM4" si="4">BH6*SQRT(12)</f>
        <v>5.7895350498949416E-3</v>
      </c>
      <c r="BI4" s="22">
        <f t="shared" si="4"/>
        <v>1.3535687249572005E-2</v>
      </c>
      <c r="BJ4" s="22">
        <f t="shared" si="4"/>
        <v>2.9940928925907603E-2</v>
      </c>
      <c r="BK4" s="22">
        <f t="shared" si="4"/>
        <v>1.8040996164024919E-2</v>
      </c>
      <c r="BL4" s="22">
        <f t="shared" si="4"/>
        <v>3.6321706550231071E-2</v>
      </c>
      <c r="BM4" s="22">
        <f t="shared" si="4"/>
        <v>4.2933936991379467E-3</v>
      </c>
      <c r="BN4" s="22">
        <f t="shared" ref="BN4:CI4" si="5">BN6*SQRT(12)</f>
        <v>1.0529738961351403E-2</v>
      </c>
      <c r="BO4" s="22">
        <f t="shared" si="5"/>
        <v>2.4839912714640609E-2</v>
      </c>
      <c r="BP4" s="22">
        <f t="shared" si="5"/>
        <v>5.7795661554342148E-3</v>
      </c>
      <c r="BQ4" s="22">
        <f t="shared" si="5"/>
        <v>1.6372612551315641E-2</v>
      </c>
      <c r="BR4" s="22">
        <f t="shared" si="5"/>
        <v>3.3874999157743765E-2</v>
      </c>
      <c r="BS4" s="22">
        <f t="shared" si="5"/>
        <v>2.2858692522027158E-2</v>
      </c>
      <c r="BT4" s="22">
        <f t="shared" si="5"/>
        <v>4.3550745718121925E-2</v>
      </c>
      <c r="BU4" s="22">
        <f t="shared" si="5"/>
        <v>9.0933707735448477E-4</v>
      </c>
      <c r="BV4" s="22">
        <f t="shared" si="5"/>
        <v>3.0360944443733467E-3</v>
      </c>
      <c r="BW4" s="22">
        <f t="shared" si="5"/>
        <v>8.160914247400881E-3</v>
      </c>
      <c r="BX4" s="22">
        <f t="shared" si="5"/>
        <v>0.14055087717041873</v>
      </c>
      <c r="BY4" s="22">
        <f t="shared" si="5"/>
        <v>0.15689655072044811</v>
      </c>
      <c r="BZ4" s="22">
        <f t="shared" si="5"/>
        <v>0.11687608667115648</v>
      </c>
      <c r="CA4" s="22">
        <f t="shared" si="5"/>
        <v>0.18039114075773305</v>
      </c>
      <c r="CB4" s="22">
        <f t="shared" si="5"/>
        <v>5.3557452026134593E-3</v>
      </c>
      <c r="CC4" s="22">
        <f t="shared" si="5"/>
        <v>4.1757498334029043E-3</v>
      </c>
      <c r="CD4" s="22">
        <f t="shared" si="5"/>
        <v>5.1650955057117613E-3</v>
      </c>
      <c r="CE4" s="22">
        <f t="shared" si="5"/>
        <v>9.5722215402811175E-4</v>
      </c>
      <c r="CF4" s="22">
        <f t="shared" si="5"/>
        <v>0</v>
      </c>
      <c r="CG4" s="22">
        <f t="shared" si="5"/>
        <v>7.4778615827583883E-2</v>
      </c>
      <c r="CH4" s="22">
        <f t="shared" si="5"/>
        <v>7.9359540724228614E-2</v>
      </c>
      <c r="CI4" s="22">
        <f t="shared" si="5"/>
        <v>9.2383115242339581E-2</v>
      </c>
    </row>
    <row r="5" spans="1:87" x14ac:dyDescent="0.2">
      <c r="B5" s="21" t="s">
        <v>130</v>
      </c>
      <c r="C5" s="20" t="s">
        <v>48</v>
      </c>
      <c r="D5" s="20" t="s">
        <v>52</v>
      </c>
      <c r="E5" s="20" t="s">
        <v>56</v>
      </c>
      <c r="F5" s="20" t="s">
        <v>131</v>
      </c>
      <c r="G5" s="20" t="s">
        <v>132</v>
      </c>
      <c r="H5" s="20" t="s">
        <v>49</v>
      </c>
      <c r="I5" s="20" t="s">
        <v>53</v>
      </c>
      <c r="J5" s="20" t="s">
        <v>57</v>
      </c>
      <c r="K5" s="20" t="s">
        <v>50</v>
      </c>
      <c r="L5" s="20" t="s">
        <v>54</v>
      </c>
      <c r="M5" s="20" t="s">
        <v>58</v>
      </c>
      <c r="N5" s="20" t="s">
        <v>133</v>
      </c>
      <c r="O5" s="20" t="s">
        <v>134</v>
      </c>
      <c r="P5" s="20" t="s">
        <v>51</v>
      </c>
      <c r="Q5" s="20" t="s">
        <v>55</v>
      </c>
      <c r="R5" s="20" t="s">
        <v>59</v>
      </c>
      <c r="S5" s="20" t="s">
        <v>60</v>
      </c>
      <c r="T5" s="20" t="s">
        <v>61</v>
      </c>
      <c r="U5" s="20" t="s">
        <v>62</v>
      </c>
      <c r="V5" s="20" t="s">
        <v>63</v>
      </c>
      <c r="W5" s="20" t="s">
        <v>64</v>
      </c>
      <c r="X5" s="20" t="s">
        <v>65</v>
      </c>
      <c r="Y5" s="20" t="s">
        <v>66</v>
      </c>
      <c r="Z5" s="20" t="s">
        <v>67</v>
      </c>
      <c r="AA5" s="20" t="s">
        <v>68</v>
      </c>
      <c r="AB5" s="20" t="s">
        <v>69</v>
      </c>
      <c r="AC5" s="20" t="s">
        <v>70</v>
      </c>
      <c r="AD5" s="20" t="s">
        <v>71</v>
      </c>
      <c r="AE5" s="20" t="s">
        <v>75</v>
      </c>
      <c r="AF5" s="23">
        <f>AVERAGE(AF$10:AF$189)</f>
        <v>1.3957707448831568E-3</v>
      </c>
      <c r="AG5" s="23">
        <f t="shared" ref="AG5:CI5" si="6">AVERAGE(AG$10:AG$189)</f>
        <v>1.1732677997000661E-3</v>
      </c>
      <c r="AH5" s="23">
        <f t="shared" si="6"/>
        <v>1.1941302296572822E-3</v>
      </c>
      <c r="AI5" s="23">
        <f t="shared" si="6"/>
        <v>2.0965519309749589E-3</v>
      </c>
      <c r="AJ5" s="23">
        <f t="shared" si="6"/>
        <v>2.6722264621386444E-3</v>
      </c>
      <c r="AK5" s="23">
        <f t="shared" si="6"/>
        <v>2.7157390949736598E-4</v>
      </c>
      <c r="AL5" s="23">
        <f t="shared" si="6"/>
        <v>8.0801694613865288E-5</v>
      </c>
      <c r="AM5" s="23">
        <f t="shared" si="6"/>
        <v>1.8485673139785391E-4</v>
      </c>
      <c r="AN5" s="23">
        <f t="shared" si="6"/>
        <v>1.0784685014959563E-3</v>
      </c>
      <c r="AO5" s="23">
        <f t="shared" si="6"/>
        <v>8.49190185391397E-4</v>
      </c>
      <c r="AP5" s="23">
        <f t="shared" si="6"/>
        <v>9.6111136325872774E-4</v>
      </c>
      <c r="AQ5" s="23">
        <f t="shared" si="6"/>
        <v>2.3828483396306057E-3</v>
      </c>
      <c r="AR5" s="23">
        <f t="shared" si="6"/>
        <v>3.140869242102546E-3</v>
      </c>
      <c r="AS5" s="23">
        <f t="shared" si="6"/>
        <v>1.0549018439677384E-6</v>
      </c>
      <c r="AT5" s="23">
        <f t="shared" si="6"/>
        <v>-6.0385407619144451E-5</v>
      </c>
      <c r="AU5" s="23">
        <f t="shared" si="6"/>
        <v>-1.3401461194391119E-4</v>
      </c>
      <c r="AV5" s="23">
        <f t="shared" si="6"/>
        <v>1.2568377960812683E-2</v>
      </c>
      <c r="AW5" s="23">
        <f t="shared" si="6"/>
        <v>6.9060669927963891E-3</v>
      </c>
      <c r="AX5" s="23">
        <f t="shared" si="6"/>
        <v>4.615615574556752E-3</v>
      </c>
      <c r="AY5" s="23">
        <f t="shared" si="6"/>
        <v>1.2724344629123073E-2</v>
      </c>
      <c r="AZ5" s="23">
        <f t="shared" si="6"/>
        <v>1.4394893518518525E-3</v>
      </c>
      <c r="BA5" s="23">
        <f t="shared" si="6"/>
        <v>3.853476851851852E-4</v>
      </c>
      <c r="BB5" s="23">
        <f t="shared" si="6"/>
        <v>1.2294680555555554E-3</v>
      </c>
      <c r="BC5" s="23">
        <f t="shared" si="6"/>
        <v>-1.3850370370370368E-4</v>
      </c>
      <c r="BD5" s="23">
        <f t="shared" si="6"/>
        <v>0</v>
      </c>
      <c r="BE5" s="23">
        <f t="shared" si="6"/>
        <v>-6.9549031407723319E-4</v>
      </c>
      <c r="BF5" s="23">
        <f t="shared" si="6"/>
        <v>-6.3266575876612418E-4</v>
      </c>
      <c r="BG5" s="23">
        <f t="shared" si="6"/>
        <v>-3.6062715172527756E-3</v>
      </c>
      <c r="BH5" s="23">
        <f t="shared" si="6"/>
        <v>-1.9925226592122491E-18</v>
      </c>
      <c r="BI5" s="23">
        <f t="shared" si="6"/>
        <v>8.1917497476682555E-20</v>
      </c>
      <c r="BJ5" s="23">
        <f t="shared" si="6"/>
        <v>3.4694469519536144E-19</v>
      </c>
      <c r="BK5" s="23">
        <f t="shared" si="6"/>
        <v>-5.0114233750441089E-19</v>
      </c>
      <c r="BL5" s="23">
        <f t="shared" si="6"/>
        <v>-1.0408340855860842E-18</v>
      </c>
      <c r="BM5" s="23">
        <f t="shared" si="6"/>
        <v>9.0591114856566598E-19</v>
      </c>
      <c r="BN5" s="23">
        <f t="shared" si="6"/>
        <v>9.8782864604234847E-20</v>
      </c>
      <c r="BO5" s="23">
        <f t="shared" si="6"/>
        <v>-1.4937896598689173E-18</v>
      </c>
      <c r="BP5" s="23">
        <f t="shared" si="6"/>
        <v>9.2277651569321821E-19</v>
      </c>
      <c r="BQ5" s="23">
        <f t="shared" si="6"/>
        <v>2.6020852139652105E-19</v>
      </c>
      <c r="BR5" s="23">
        <f t="shared" si="6"/>
        <v>-1.0890208488076622E-18</v>
      </c>
      <c r="BS5" s="23">
        <f t="shared" si="6"/>
        <v>-1.3588667228484989E-18</v>
      </c>
      <c r="BT5" s="23">
        <f t="shared" si="6"/>
        <v>-3.2863372517116178E-18</v>
      </c>
      <c r="BU5" s="23">
        <f t="shared" si="6"/>
        <v>-1.0239687184585319E-19</v>
      </c>
      <c r="BV5" s="23">
        <f t="shared" si="6"/>
        <v>1.5299297322851008E-19</v>
      </c>
      <c r="BW5" s="23">
        <f t="shared" si="6"/>
        <v>1.3010426069826053E-18</v>
      </c>
      <c r="BX5" s="23">
        <f t="shared" si="6"/>
        <v>5.2619945437963146E-18</v>
      </c>
      <c r="BY5" s="23">
        <f t="shared" si="6"/>
        <v>0</v>
      </c>
      <c r="BZ5" s="23">
        <f t="shared" si="6"/>
        <v>-6.167905692361981E-19</v>
      </c>
      <c r="CA5" s="23">
        <f t="shared" si="6"/>
        <v>-1.7829102391983849E-18</v>
      </c>
      <c r="CB5" s="23">
        <f t="shared" si="6"/>
        <v>-7.9749093131711544E-19</v>
      </c>
      <c r="CC5" s="23">
        <f t="shared" si="6"/>
        <v>1.4215095150365503E-19</v>
      </c>
      <c r="CD5" s="23">
        <f t="shared" si="6"/>
        <v>5.0596101382656874E-20</v>
      </c>
      <c r="CE5" s="23">
        <f t="shared" si="6"/>
        <v>-2.7105054312137611E-20</v>
      </c>
      <c r="CF5" s="23">
        <f t="shared" si="6"/>
        <v>0</v>
      </c>
      <c r="CG5" s="23">
        <f t="shared" si="6"/>
        <v>-1.7925475918427008E-18</v>
      </c>
      <c r="CH5" s="23">
        <f t="shared" si="6"/>
        <v>8.4808703269977233E-19</v>
      </c>
      <c r="CI5" s="23">
        <f t="shared" si="6"/>
        <v>2.2358658134812182E-18</v>
      </c>
    </row>
    <row r="6" spans="1:87" x14ac:dyDescent="0.2">
      <c r="C6" s="20" t="s">
        <v>25</v>
      </c>
      <c r="D6" s="20" t="s">
        <v>29</v>
      </c>
      <c r="E6" s="20" t="s">
        <v>33</v>
      </c>
      <c r="F6" s="20" t="s">
        <v>136</v>
      </c>
      <c r="G6" s="20" t="s">
        <v>137</v>
      </c>
      <c r="H6" s="20" t="s">
        <v>26</v>
      </c>
      <c r="I6" s="20" t="s">
        <v>30</v>
      </c>
      <c r="J6" s="20" t="s">
        <v>34</v>
      </c>
      <c r="K6" s="20" t="s">
        <v>27</v>
      </c>
      <c r="L6" s="20" t="s">
        <v>31</v>
      </c>
      <c r="M6" s="20" t="s">
        <v>35</v>
      </c>
      <c r="N6" s="20" t="s">
        <v>138</v>
      </c>
      <c r="O6" s="20" t="s">
        <v>139</v>
      </c>
      <c r="P6" s="20" t="s">
        <v>28</v>
      </c>
      <c r="Q6" s="20" t="s">
        <v>32</v>
      </c>
      <c r="R6" s="20" t="s">
        <v>36</v>
      </c>
      <c r="S6" s="20" t="s">
        <v>37</v>
      </c>
      <c r="T6" s="20" t="s">
        <v>38</v>
      </c>
      <c r="U6" s="20" t="s">
        <v>39</v>
      </c>
      <c r="V6" s="20" t="s">
        <v>40</v>
      </c>
      <c r="W6" s="20" t="s">
        <v>143</v>
      </c>
      <c r="X6" s="20" t="s">
        <v>41</v>
      </c>
      <c r="Y6" s="20" t="s">
        <v>42</v>
      </c>
      <c r="Z6" s="20" t="s">
        <v>43</v>
      </c>
      <c r="AA6" s="20" t="s">
        <v>44</v>
      </c>
      <c r="AB6" s="20" t="s">
        <v>45</v>
      </c>
      <c r="AC6" s="20" t="s">
        <v>46</v>
      </c>
      <c r="AD6" s="20" t="s">
        <v>47</v>
      </c>
      <c r="AE6" s="20" t="s">
        <v>76</v>
      </c>
      <c r="AF6" s="23">
        <f>_xlfn.STDEV.S(AF$10:AF$189)</f>
        <v>1.6712948097698094E-3</v>
      </c>
      <c r="AG6" s="23">
        <f t="shared" ref="AG6:CI6" si="7">_xlfn.STDEV.S(AG$10:AG$189)</f>
        <v>3.9074163386034911E-3</v>
      </c>
      <c r="AH6" s="23">
        <f t="shared" si="7"/>
        <v>8.6432016875801036E-3</v>
      </c>
      <c r="AI6" s="23">
        <f t="shared" si="7"/>
        <v>5.2079869958743972E-3</v>
      </c>
      <c r="AJ6" s="23">
        <f t="shared" si="7"/>
        <v>1.0485173527101245E-2</v>
      </c>
      <c r="AK6" s="23">
        <f t="shared" si="7"/>
        <v>1.2393960039671686E-3</v>
      </c>
      <c r="AL6" s="23">
        <f t="shared" si="7"/>
        <v>3.0396738119163624E-3</v>
      </c>
      <c r="AM6" s="23">
        <f t="shared" si="7"/>
        <v>7.1706651462222805E-3</v>
      </c>
      <c r="AN6" s="23">
        <f t="shared" si="7"/>
        <v>1.668417037819597E-3</v>
      </c>
      <c r="AO6" s="23">
        <f t="shared" si="7"/>
        <v>4.7263661319197634E-3</v>
      </c>
      <c r="AP6" s="23">
        <f t="shared" si="7"/>
        <v>9.7788699412608548E-3</v>
      </c>
      <c r="AQ6" s="23">
        <f t="shared" si="7"/>
        <v>6.5987361404576299E-3</v>
      </c>
      <c r="AR6" s="23">
        <f t="shared" si="7"/>
        <v>1.2572017381883323E-2</v>
      </c>
      <c r="AS6" s="23">
        <f t="shared" si="7"/>
        <v>2.6250300319735973E-4</v>
      </c>
      <c r="AT6" s="23">
        <f t="shared" si="7"/>
        <v>8.7644497237203921E-4</v>
      </c>
      <c r="AU6" s="23">
        <f t="shared" si="7"/>
        <v>2.3558530187851759E-3</v>
      </c>
      <c r="AV6" s="23">
        <f t="shared" si="7"/>
        <v>4.0573543384589648E-2</v>
      </c>
      <c r="AW6" s="23">
        <f t="shared" si="7"/>
        <v>4.5292132896687237E-2</v>
      </c>
      <c r="AX6" s="23">
        <f t="shared" si="7"/>
        <v>3.3739220050711123E-2</v>
      </c>
      <c r="AY6" s="23">
        <f t="shared" si="7"/>
        <v>5.2074436837950447E-2</v>
      </c>
      <c r="AZ6" s="23">
        <f t="shared" si="7"/>
        <v>1.5460704672199631E-3</v>
      </c>
      <c r="BA6" s="23">
        <f t="shared" si="7"/>
        <v>1.2054351451918511E-3</v>
      </c>
      <c r="BB6" s="23">
        <f t="shared" si="7"/>
        <v>1.4910346403064062E-3</v>
      </c>
      <c r="BC6" s="23">
        <f t="shared" si="7"/>
        <v>2.7632623415120187E-4</v>
      </c>
      <c r="BD6" s="23">
        <f t="shared" si="7"/>
        <v>0</v>
      </c>
      <c r="BE6" s="23">
        <f t="shared" si="7"/>
        <v>2.1586726988841582E-2</v>
      </c>
      <c r="BF6" s="23">
        <f t="shared" si="7"/>
        <v>2.2909126099949228E-2</v>
      </c>
      <c r="BG6" s="23">
        <f t="shared" si="7"/>
        <v>2.6668708226870484E-2</v>
      </c>
      <c r="BH6" s="23">
        <f t="shared" si="7"/>
        <v>1.671294809769809E-3</v>
      </c>
      <c r="BI6" s="23">
        <f t="shared" si="7"/>
        <v>3.9074163386034911E-3</v>
      </c>
      <c r="BJ6" s="23">
        <f t="shared" si="7"/>
        <v>8.6432016875801036E-3</v>
      </c>
      <c r="BK6" s="23">
        <f t="shared" si="7"/>
        <v>5.2079869958743964E-3</v>
      </c>
      <c r="BL6" s="23">
        <f t="shared" si="7"/>
        <v>1.0485173527101252E-2</v>
      </c>
      <c r="BM6" s="23">
        <f t="shared" si="7"/>
        <v>1.2393960039671684E-3</v>
      </c>
      <c r="BN6" s="23">
        <f t="shared" si="7"/>
        <v>3.0396738119163615E-3</v>
      </c>
      <c r="BO6" s="23">
        <f t="shared" si="7"/>
        <v>7.1706651462222822E-3</v>
      </c>
      <c r="BP6" s="23">
        <f t="shared" si="7"/>
        <v>1.6684170378195972E-3</v>
      </c>
      <c r="BQ6" s="23">
        <f t="shared" si="7"/>
        <v>4.7263661319197651E-3</v>
      </c>
      <c r="BR6" s="23">
        <f t="shared" si="7"/>
        <v>9.7788699412608548E-3</v>
      </c>
      <c r="BS6" s="23">
        <f t="shared" si="7"/>
        <v>6.5987361404576325E-3</v>
      </c>
      <c r="BT6" s="23">
        <f t="shared" si="7"/>
        <v>1.2572017381883318E-2</v>
      </c>
      <c r="BU6" s="23">
        <f t="shared" si="7"/>
        <v>2.6250300319735967E-4</v>
      </c>
      <c r="BV6" s="23">
        <f t="shared" si="7"/>
        <v>8.7644497237203954E-4</v>
      </c>
      <c r="BW6" s="23">
        <f t="shared" si="7"/>
        <v>2.3558530187851754E-3</v>
      </c>
      <c r="BX6" s="23">
        <f t="shared" si="7"/>
        <v>4.0573543384589641E-2</v>
      </c>
      <c r="BY6" s="23">
        <f t="shared" si="7"/>
        <v>4.5292132896687244E-2</v>
      </c>
      <c r="BZ6" s="23">
        <f t="shared" si="7"/>
        <v>3.3739220050711116E-2</v>
      </c>
      <c r="CA6" s="23">
        <f t="shared" si="7"/>
        <v>5.2074436837950426E-2</v>
      </c>
      <c r="CB6" s="23">
        <f t="shared" si="7"/>
        <v>1.5460704672199638E-3</v>
      </c>
      <c r="CC6" s="23">
        <f t="shared" si="7"/>
        <v>1.2054351451918509E-3</v>
      </c>
      <c r="CD6" s="23">
        <f t="shared" si="7"/>
        <v>1.4910346403064058E-3</v>
      </c>
      <c r="CE6" s="23">
        <f t="shared" si="7"/>
        <v>2.7632623415120187E-4</v>
      </c>
      <c r="CF6" s="23">
        <f t="shared" si="7"/>
        <v>0</v>
      </c>
      <c r="CG6" s="23">
        <f t="shared" si="7"/>
        <v>2.1586726988841582E-2</v>
      </c>
      <c r="CH6" s="23">
        <f t="shared" si="7"/>
        <v>2.2909126099949231E-2</v>
      </c>
      <c r="CI6" s="23">
        <f t="shared" si="7"/>
        <v>2.666870822687049E-2</v>
      </c>
    </row>
    <row r="7" spans="1:87" x14ac:dyDescent="0.2">
      <c r="C7" s="20" t="s">
        <v>0</v>
      </c>
      <c r="D7" s="20" t="s">
        <v>4</v>
      </c>
      <c r="E7" s="20" t="s">
        <v>8</v>
      </c>
      <c r="F7" s="20" t="s">
        <v>126</v>
      </c>
      <c r="G7" s="20" t="s">
        <v>127</v>
      </c>
      <c r="H7" s="20" t="s">
        <v>1</v>
      </c>
      <c r="I7" s="20" t="s">
        <v>5</v>
      </c>
      <c r="J7" s="20" t="s">
        <v>9</v>
      </c>
      <c r="K7" s="20" t="s">
        <v>2</v>
      </c>
      <c r="L7" s="20" t="s">
        <v>6</v>
      </c>
      <c r="M7" s="20" t="s">
        <v>10</v>
      </c>
      <c r="N7" s="20" t="s">
        <v>128</v>
      </c>
      <c r="O7" s="20" t="s">
        <v>129</v>
      </c>
      <c r="P7" s="20" t="s">
        <v>3</v>
      </c>
      <c r="Q7" s="20" t="s">
        <v>7</v>
      </c>
      <c r="R7" s="20" t="s">
        <v>11</v>
      </c>
      <c r="S7" s="20" t="s">
        <v>12</v>
      </c>
      <c r="T7" s="20" t="s">
        <v>13</v>
      </c>
      <c r="U7" s="20" t="s">
        <v>14</v>
      </c>
      <c r="V7" s="20" t="s">
        <v>15</v>
      </c>
      <c r="X7" s="20" t="s">
        <v>16</v>
      </c>
      <c r="Y7" s="20" t="s">
        <v>17</v>
      </c>
      <c r="Z7" s="20" t="s">
        <v>18</v>
      </c>
      <c r="AA7" s="20" t="s">
        <v>19</v>
      </c>
      <c r="AB7" s="20" t="s">
        <v>20</v>
      </c>
      <c r="AC7" s="20" t="s">
        <v>21</v>
      </c>
      <c r="AD7" s="20" t="s">
        <v>22</v>
      </c>
      <c r="AF7" s="20">
        <v>1</v>
      </c>
      <c r="AG7" s="20">
        <v>2</v>
      </c>
      <c r="AH7" s="20">
        <v>3</v>
      </c>
      <c r="AI7" s="20">
        <v>4</v>
      </c>
      <c r="AJ7" s="20">
        <v>5</v>
      </c>
      <c r="AK7" s="20">
        <v>6</v>
      </c>
      <c r="AL7" s="20">
        <v>7</v>
      </c>
      <c r="AM7" s="20">
        <v>8</v>
      </c>
      <c r="AN7" s="20">
        <v>9</v>
      </c>
      <c r="AO7" s="20">
        <v>10</v>
      </c>
      <c r="AP7" s="20">
        <v>11</v>
      </c>
      <c r="AQ7" s="20">
        <v>12</v>
      </c>
      <c r="AR7" s="20">
        <v>13</v>
      </c>
      <c r="AS7" s="20">
        <v>14</v>
      </c>
      <c r="AT7" s="20">
        <v>15</v>
      </c>
      <c r="AU7" s="20">
        <v>16</v>
      </c>
      <c r="AV7" s="20">
        <v>17</v>
      </c>
      <c r="AW7" s="20">
        <v>18</v>
      </c>
      <c r="AX7" s="20">
        <v>19</v>
      </c>
      <c r="AY7" s="20">
        <v>20</v>
      </c>
      <c r="AZ7" s="20">
        <v>21</v>
      </c>
      <c r="BA7" s="20">
        <v>22</v>
      </c>
      <c r="BB7" s="20">
        <v>23</v>
      </c>
      <c r="BC7" s="20">
        <v>24</v>
      </c>
      <c r="BD7" s="20">
        <v>25</v>
      </c>
      <c r="BE7" s="20">
        <v>26</v>
      </c>
      <c r="BF7" s="20">
        <v>27</v>
      </c>
      <c r="BG7" s="20">
        <v>28</v>
      </c>
    </row>
    <row r="8" spans="1:87" x14ac:dyDescent="0.2">
      <c r="B8" s="21" t="s">
        <v>23</v>
      </c>
      <c r="C8" s="20" t="s">
        <v>24</v>
      </c>
      <c r="D8" s="20" t="s">
        <v>24</v>
      </c>
      <c r="E8" s="20" t="s">
        <v>24</v>
      </c>
      <c r="F8" s="20" t="s">
        <v>24</v>
      </c>
      <c r="G8" s="20" t="s">
        <v>24</v>
      </c>
      <c r="H8" s="20" t="s">
        <v>24</v>
      </c>
      <c r="I8" s="20" t="s">
        <v>24</v>
      </c>
      <c r="J8" s="20" t="s">
        <v>24</v>
      </c>
      <c r="K8" s="20" t="s">
        <v>24</v>
      </c>
      <c r="L8" s="20" t="s">
        <v>24</v>
      </c>
      <c r="M8" s="20" t="s">
        <v>24</v>
      </c>
      <c r="N8" s="20" t="s">
        <v>24</v>
      </c>
      <c r="O8" s="20" t="s">
        <v>24</v>
      </c>
      <c r="P8" s="20" t="s">
        <v>24</v>
      </c>
      <c r="Q8" s="20" t="s">
        <v>24</v>
      </c>
      <c r="R8" s="20" t="s">
        <v>24</v>
      </c>
      <c r="S8" s="20" t="s">
        <v>24</v>
      </c>
      <c r="T8" s="20" t="s">
        <v>24</v>
      </c>
      <c r="U8" s="20" t="s">
        <v>24</v>
      </c>
      <c r="V8" s="20" t="s">
        <v>24</v>
      </c>
      <c r="W8" s="20" t="s">
        <v>24</v>
      </c>
      <c r="X8" s="20" t="s">
        <v>24</v>
      </c>
      <c r="Y8" s="20" t="s">
        <v>24</v>
      </c>
      <c r="Z8" s="20" t="s">
        <v>24</v>
      </c>
      <c r="AA8" s="20" t="s">
        <v>24</v>
      </c>
      <c r="AB8" s="20" t="s">
        <v>24</v>
      </c>
      <c r="AC8" s="20" t="s">
        <v>24</v>
      </c>
      <c r="AD8" s="20" t="s">
        <v>24</v>
      </c>
    </row>
    <row r="9" spans="1:87" x14ac:dyDescent="0.2">
      <c r="A9" s="20">
        <v>1</v>
      </c>
      <c r="B9" s="21">
        <v>38625</v>
      </c>
      <c r="C9" s="20">
        <v>202.749</v>
      </c>
      <c r="D9" s="20">
        <v>1127.673</v>
      </c>
      <c r="E9" s="20">
        <v>1834.78</v>
      </c>
      <c r="F9" s="20">
        <v>1484.277</v>
      </c>
      <c r="G9" s="20">
        <v>1736.8979999999999</v>
      </c>
      <c r="H9" s="20">
        <v>143.41300000000001</v>
      </c>
      <c r="I9" s="20">
        <v>360.15</v>
      </c>
      <c r="J9" s="20">
        <v>461.28800000000001</v>
      </c>
      <c r="K9" s="20">
        <v>105.711</v>
      </c>
      <c r="L9" s="20">
        <v>635.96799999999996</v>
      </c>
      <c r="M9" s="20">
        <v>755.62900000000002</v>
      </c>
      <c r="N9" s="20">
        <v>228.44399999999999</v>
      </c>
      <c r="O9" s="20">
        <v>229.68600000000001</v>
      </c>
      <c r="P9" s="20">
        <v>103.411</v>
      </c>
      <c r="Q9" s="20">
        <v>193.31100000000001</v>
      </c>
      <c r="R9" s="20">
        <v>251.84700000000001</v>
      </c>
      <c r="S9" s="20">
        <v>1801.3</v>
      </c>
      <c r="T9" s="20">
        <v>2179.66</v>
      </c>
      <c r="U9" s="20">
        <v>5128.4799999999996</v>
      </c>
      <c r="V9" s="20">
        <v>8700.2900000000009</v>
      </c>
      <c r="W9" s="20">
        <v>0.23943999999999999</v>
      </c>
      <c r="X9" s="20">
        <v>0.51019999999999999</v>
      </c>
      <c r="Y9" s="20">
        <v>0.59530000000000005</v>
      </c>
      <c r="Z9" s="20">
        <v>-0.23619999999999999</v>
      </c>
      <c r="AA9" s="20">
        <v>1</v>
      </c>
      <c r="AB9" s="20">
        <v>0.74680000000000002</v>
      </c>
      <c r="AC9" s="20">
        <v>0.64170000000000005</v>
      </c>
      <c r="AD9" s="20">
        <v>77.06</v>
      </c>
      <c r="AE9" s="21"/>
      <c r="AF9" s="20" t="str">
        <f t="array" ref="AF9:BC9">asset_names</f>
        <v>US.GOVT.01</v>
      </c>
      <c r="AG9" s="20" t="str">
        <v>US.GOVT.13</v>
      </c>
      <c r="AH9" s="20" t="str">
        <v>US.GOVT.35</v>
      </c>
      <c r="AI9" s="20" t="str">
        <v>US.CORP.13</v>
      </c>
      <c r="AJ9" s="20" t="str">
        <v>US.CORP.35</v>
      </c>
      <c r="AK9" s="20" t="str">
        <v>DE.GOVT.01</v>
      </c>
      <c r="AL9" s="20" t="str">
        <v>DE.GOVT.13</v>
      </c>
      <c r="AM9" s="20" t="str">
        <v>DE.GOVT.35</v>
      </c>
      <c r="AN9" s="20" t="str">
        <v>UK.GOVT.01</v>
      </c>
      <c r="AO9" s="20" t="str">
        <v>UK.GOVT.13</v>
      </c>
      <c r="AP9" s="20" t="str">
        <v>UK.GOVT.35</v>
      </c>
      <c r="AQ9" s="20" t="str">
        <v>UK.CORP.13</v>
      </c>
      <c r="AR9" s="20" t="str">
        <v>UK.CORP.35</v>
      </c>
      <c r="AS9" s="20" t="str">
        <v>JP.GOVT.01</v>
      </c>
      <c r="AT9" s="20" t="str">
        <v>JP.GOVT.13</v>
      </c>
      <c r="AU9" s="20" t="str">
        <v>JP.GOVT.35</v>
      </c>
      <c r="AV9" s="20" t="str">
        <v>US.EQ</v>
      </c>
      <c r="AW9" s="20" t="str">
        <v>EU.EQ</v>
      </c>
      <c r="AX9" s="20" t="str">
        <v>UK.EQ</v>
      </c>
      <c r="AY9" s="20" t="str">
        <v>JP.EQ</v>
      </c>
      <c r="AZ9" s="20" t="str">
        <v>USD.FWD</v>
      </c>
      <c r="BA9" s="20" t="str">
        <v>EUR.FWD</v>
      </c>
      <c r="BB9" s="20" t="str">
        <v>GBP.FWD</v>
      </c>
      <c r="BC9" s="20" t="str">
        <v>JPY.FWD</v>
      </c>
      <c r="BD9" s="20" t="str">
        <f t="array" ref="BD9:BG9">fx_names</f>
        <v>USD</v>
      </c>
      <c r="BE9" s="20" t="str">
        <v>EUR</v>
      </c>
      <c r="BF9" s="20" t="str">
        <v>GBP</v>
      </c>
      <c r="BG9" s="20" t="str">
        <v>JPY</v>
      </c>
      <c r="BH9" s="20" t="str">
        <f t="array" ref="BH9:CE9">asset_names</f>
        <v>US.GOVT.01</v>
      </c>
      <c r="BI9" s="20" t="str">
        <v>US.GOVT.13</v>
      </c>
      <c r="BJ9" s="20" t="str">
        <v>US.GOVT.35</v>
      </c>
      <c r="BK9" s="20" t="str">
        <v>US.CORP.13</v>
      </c>
      <c r="BL9" s="20" t="str">
        <v>US.CORP.35</v>
      </c>
      <c r="BM9" s="20" t="str">
        <v>DE.GOVT.01</v>
      </c>
      <c r="BN9" s="20" t="str">
        <v>DE.GOVT.13</v>
      </c>
      <c r="BO9" s="20" t="str">
        <v>DE.GOVT.35</v>
      </c>
      <c r="BP9" s="20" t="str">
        <v>UK.GOVT.01</v>
      </c>
      <c r="BQ9" s="20" t="str">
        <v>UK.GOVT.13</v>
      </c>
      <c r="BR9" s="20" t="str">
        <v>UK.GOVT.35</v>
      </c>
      <c r="BS9" s="20" t="str">
        <v>UK.CORP.13</v>
      </c>
      <c r="BT9" s="20" t="str">
        <v>UK.CORP.35</v>
      </c>
      <c r="BU9" s="20" t="str">
        <v>JP.GOVT.01</v>
      </c>
      <c r="BV9" s="20" t="str">
        <v>JP.GOVT.13</v>
      </c>
      <c r="BW9" s="20" t="str">
        <v>JP.GOVT.35</v>
      </c>
      <c r="BX9" s="20" t="str">
        <v>US.EQ</v>
      </c>
      <c r="BY9" s="20" t="str">
        <v>EU.EQ</v>
      </c>
      <c r="BZ9" s="20" t="str">
        <v>UK.EQ</v>
      </c>
      <c r="CA9" s="20" t="str">
        <v>JP.EQ</v>
      </c>
      <c r="CB9" s="20" t="str">
        <v>USD.FWD</v>
      </c>
      <c r="CC9" s="20" t="str">
        <v>EUR.FWD</v>
      </c>
      <c r="CD9" s="20" t="str">
        <v>GBP.FWD</v>
      </c>
      <c r="CE9" s="20" t="str">
        <v>JPY.FWD</v>
      </c>
      <c r="CF9" s="20" t="str">
        <f t="array" ref="CF9:CI9">fx_names</f>
        <v>USD</v>
      </c>
      <c r="CG9" s="20" t="str">
        <v>EUR</v>
      </c>
      <c r="CH9" s="20" t="str">
        <v>GBP</v>
      </c>
      <c r="CI9" s="20" t="str">
        <v>JPY</v>
      </c>
    </row>
    <row r="10" spans="1:87" x14ac:dyDescent="0.2">
      <c r="A10" s="20">
        <v>2</v>
      </c>
      <c r="B10" s="21">
        <v>38656</v>
      </c>
      <c r="C10" s="20">
        <v>202.81</v>
      </c>
      <c r="D10" s="20">
        <v>1128.703</v>
      </c>
      <c r="E10" s="20">
        <v>1837.1869999999999</v>
      </c>
      <c r="F10" s="20">
        <v>1495.721</v>
      </c>
      <c r="G10" s="20">
        <v>1761.704</v>
      </c>
      <c r="H10" s="20">
        <v>143.45599999999999</v>
      </c>
      <c r="I10" s="20">
        <v>360.32499999999999</v>
      </c>
      <c r="J10" s="20">
        <v>461.61799999999999</v>
      </c>
      <c r="K10" s="20">
        <v>105.81399999999999</v>
      </c>
      <c r="L10" s="20">
        <v>637.505</v>
      </c>
      <c r="M10" s="20">
        <v>758.98599999999999</v>
      </c>
      <c r="N10" s="20">
        <v>230.25700000000001</v>
      </c>
      <c r="O10" s="20">
        <v>235.22</v>
      </c>
      <c r="P10" s="20">
        <v>103.423</v>
      </c>
      <c r="Q10" s="20">
        <v>193.32400000000001</v>
      </c>
      <c r="R10" s="20">
        <v>251.86799999999999</v>
      </c>
      <c r="S10" s="20">
        <v>1997.32</v>
      </c>
      <c r="T10" s="20">
        <v>2385.2199999999998</v>
      </c>
      <c r="U10" s="20">
        <v>5544.22</v>
      </c>
      <c r="V10" s="20">
        <v>8988.39</v>
      </c>
      <c r="W10" s="20">
        <v>0.24528</v>
      </c>
      <c r="X10" s="20">
        <v>0.60709999999999997</v>
      </c>
      <c r="Y10" s="20">
        <v>0.60719999999999996</v>
      </c>
      <c r="Z10" s="20">
        <v>-0.38579999999999998</v>
      </c>
      <c r="AA10" s="20">
        <v>1</v>
      </c>
      <c r="AB10" s="20">
        <v>0.72160000000000002</v>
      </c>
      <c r="AC10" s="20">
        <v>0.62160000000000004</v>
      </c>
      <c r="AD10" s="20">
        <v>78.17</v>
      </c>
      <c r="AE10" s="21">
        <f t="shared" ref="AE10:AE73" si="8">B10</f>
        <v>38656</v>
      </c>
      <c r="AF10" s="22" cm="1">
        <f t="array" ref="AF10">IF(INDEX(calc_types,1,AF$7)="INDEX",C10/C9-1,IF(INDEX(calc_types,1,AF$7)="CASH", C9/1200,C9/C10-1))</f>
        <v>3.0086461585510094E-4</v>
      </c>
      <c r="AG10" s="22" cm="1">
        <f t="array" ref="AG10">IF(INDEX(calc_types,1,AG$7)="INDEX",D10/D9-1,IF(INDEX(calc_types,1,AG$7)="CASH", D9/1200,D9/D10-1))</f>
        <v>9.1338535195917281E-4</v>
      </c>
      <c r="AH10" s="22" cm="1">
        <f t="array" ref="AH10">IF(INDEX(calc_types,1,AH$7)="INDEX",E10/E9-1,IF(INDEX(calc_types,1,AH$7)="CASH", E9/1200,E9/E10-1))</f>
        <v>1.3118739031381388E-3</v>
      </c>
      <c r="AI10" s="22" cm="1">
        <f t="array" ref="AI10">IF(INDEX(calc_types,1,AI$7)="INDEX",F10/F9-1,IF(INDEX(calc_types,1,AI$7)="CASH", F9/1200,F9/F10-1))</f>
        <v>7.7101511375572418E-3</v>
      </c>
      <c r="AJ10" s="22" cm="1">
        <f t="array" ref="AJ10">IF(INDEX(calc_types,1,AJ$7)="INDEX",G10/G9-1,IF(INDEX(calc_types,1,AJ$7)="CASH", G9/1200,G9/G10-1))</f>
        <v>1.4281782810504629E-2</v>
      </c>
      <c r="AK10" s="22" cm="1">
        <f t="array" ref="AK10">IF(INDEX(calc_types,1,AK$7)="INDEX",H10/H9-1,IF(INDEX(calc_types,1,AK$7)="CASH", H9/1200,H9/H10-1))</f>
        <v>2.9983334844096987E-4</v>
      </c>
      <c r="AL10" s="22" cm="1">
        <f t="array" ref="AL10">IF(INDEX(calc_types,1,AL$7)="INDEX",I10/I9-1,IF(INDEX(calc_types,1,AL$7)="CASH", I9/1200,I9/I10-1))</f>
        <v>4.859086491739717E-4</v>
      </c>
      <c r="AM10" s="22" cm="1">
        <f t="array" ref="AM10">IF(INDEX(calc_types,1,AM$7)="INDEX",J10/J9-1,IF(INDEX(calc_types,1,AM$7)="CASH", J9/1200,J9/J10-1))</f>
        <v>7.1538821733918567E-4</v>
      </c>
      <c r="AN10" s="22" cm="1">
        <f t="array" ref="AN10">IF(INDEX(calc_types,1,AN$7)="INDEX",K10/K9-1,IF(INDEX(calc_types,1,AN$7)="CASH", K9/1200,K9/K10-1))</f>
        <v>9.7435460831896137E-4</v>
      </c>
      <c r="AO10" s="22" cm="1">
        <f t="array" ref="AO10">IF(INDEX(calc_types,1,AO$7)="INDEX",L10/L9-1,IF(INDEX(calc_types,1,AO$7)="CASH", L9/1200,L9/L10-1))</f>
        <v>2.4167882660763862E-3</v>
      </c>
      <c r="AP10" s="22" cm="1">
        <f t="array" ref="AP10">IF(INDEX(calc_types,1,AP$7)="INDEX",M10/M9-1,IF(INDEX(calc_types,1,AP$7)="CASH", M9/1200,M9/M10-1))</f>
        <v>4.4426563829604859E-3</v>
      </c>
      <c r="AQ10" s="22" cm="1">
        <f t="array" ref="AQ10">IF(INDEX(calc_types,1,AQ$7)="INDEX",N10/N9-1,IF(INDEX(calc_types,1,AQ$7)="CASH", N9/1200,N9/N10-1))</f>
        <v>7.9362994869640602E-3</v>
      </c>
      <c r="AR10" s="22" cm="1">
        <f t="array" ref="AR10">IF(INDEX(calc_types,1,AR$7)="INDEX",O10/O9-1,IF(INDEX(calc_types,1,AR$7)="CASH", O9/1200,O9/O10-1))</f>
        <v>2.4093762789199058E-2</v>
      </c>
      <c r="AS10" s="22" cm="1">
        <f t="array" ref="AS10">IF(INDEX(calc_types,1,AS$7)="INDEX",P10/P9-1,IF(INDEX(calc_types,1,AS$7)="CASH", P9/1200,P9/P10-1))</f>
        <v>1.1604181373359168E-4</v>
      </c>
      <c r="AT10" s="22" cm="1">
        <f t="array" ref="AT10">IF(INDEX(calc_types,1,AT$7)="INDEX",Q10/Q9-1,IF(INDEX(calc_types,1,AT$7)="CASH", Q9/1200,Q9/Q10-1))</f>
        <v>6.724914774647317E-5</v>
      </c>
      <c r="AU10" s="22" cm="1">
        <f t="array" ref="AU10">IF(INDEX(calc_types,1,AU$7)="INDEX",R10/R9-1,IF(INDEX(calc_types,1,AU$7)="CASH", R9/1200,R9/R10-1))</f>
        <v>8.3383959308624966E-5</v>
      </c>
      <c r="AV10" s="22" cm="1">
        <f t="array" ref="AV10">IF(INDEX(calc_types,1,AV$7)="INDEX",S10/S9-1,IF(INDEX(calc_types,1,AV$7)="CASH", S9/1200,S9/S10-1))</f>
        <v>0.1088214067617832</v>
      </c>
      <c r="AW10" s="22" cm="1">
        <f t="array" ref="AW10">IF(INDEX(calc_types,1,AW$7)="INDEX",T10/T9-1,IF(INDEX(calc_types,1,AW$7)="CASH", T9/1200,T9/T10-1))</f>
        <v>9.4308286613508541E-2</v>
      </c>
      <c r="AX10" s="22" cm="1">
        <f t="array" ref="AX10">IF(INDEX(calc_types,1,AX$7)="INDEX",U10/U9-1,IF(INDEX(calc_types,1,AX$7)="CASH", U9/1200,U9/U10-1))</f>
        <v>8.1064954918416587E-2</v>
      </c>
      <c r="AY10" s="22" cm="1">
        <f t="array" ref="AY10">IF(INDEX(calc_types,1,AY$7)="INDEX",V10/V9-1,IF(INDEX(calc_types,1,AY$7)="CASH", V9/1200,V9/V10-1))</f>
        <v>3.3113838734111001E-2</v>
      </c>
      <c r="AZ10" s="22" cm="1">
        <f t="array" ref="AZ10">IF(INDEX(calc_types,1,AZ$7)="INDEX",W10/W9-1,IF(INDEX(calc_types,1,AZ$7)="CASH", W9/1200,W9/W10-1))</f>
        <v>1.9953333333333332E-4</v>
      </c>
      <c r="BA10" s="22" cm="1">
        <f t="array" ref="BA10">IF(INDEX(calc_types,1,BA$7)="INDEX",X10/X9-1,IF(INDEX(calc_types,1,BA$7)="CASH", X9/1200,X9/X10-1))</f>
        <v>4.2516666666666663E-4</v>
      </c>
      <c r="BB10" s="22" cm="1">
        <f t="array" ref="BB10">IF(INDEX(calc_types,1,BB$7)="INDEX",Y10/Y9-1,IF(INDEX(calc_types,1,BB$7)="CASH", Y9/1200,Y9/Y10-1))</f>
        <v>4.960833333333334E-4</v>
      </c>
      <c r="BC10" s="22" cm="1">
        <f t="array" ref="BC10">IF(INDEX(calc_types,1,BC$7)="INDEX",Z10/Z9-1,IF(INDEX(calc_types,1,BC$7)="CASH", Z9/1200,Z9/Z10-1))</f>
        <v>-1.9683333333333334E-4</v>
      </c>
      <c r="BD10" s="22" cm="1">
        <f t="array" ref="BD10">IF(INDEX(calc_types,1,BD$7)="INDEX",AA10/AA9-1,IF(INDEX(calc_types,1,BD$7)="CASH", AA9/1200,AA9/AA10-1))</f>
        <v>0</v>
      </c>
      <c r="BE10" s="22" cm="1">
        <f t="array" ref="BE10">IF(INDEX(calc_types,1,BE$7)="INDEX",AB10/AB9-1,IF(INDEX(calc_types,1,BE$7)="CASH", AB9/1200,AB9/AB10-1))</f>
        <v>3.492239467849223E-2</v>
      </c>
      <c r="BF10" s="22" cm="1">
        <f t="array" ref="BF10">IF(INDEX(calc_types,1,BF$7)="INDEX",AC10/AC9-1,IF(INDEX(calc_types,1,BF$7)="CASH", AC9/1200,AC9/AC10-1))</f>
        <v>3.2335907335907299E-2</v>
      </c>
      <c r="BG10" s="22" cm="1">
        <f t="array" ref="BG10">IF(INDEX(calc_types,1,BG$7)="INDEX",AD10/AD9-1,IF(INDEX(calc_types,1,BG$7)="CASH", AD9/1200,AD9/AD10-1))</f>
        <v>-1.4199820903159743E-2</v>
      </c>
      <c r="BH10" s="23">
        <f>AF10-AF$5</f>
        <v>-1.0949061290280559E-3</v>
      </c>
      <c r="BI10" s="23">
        <f t="shared" ref="BI10:CI10" si="9">AG10-AG$5</f>
        <v>-2.5988244774089331E-4</v>
      </c>
      <c r="BJ10" s="23">
        <f t="shared" si="9"/>
        <v>1.177436734808566E-4</v>
      </c>
      <c r="BK10" s="23">
        <f t="shared" si="9"/>
        <v>5.6135992065822829E-3</v>
      </c>
      <c r="BL10" s="23">
        <f t="shared" si="9"/>
        <v>1.1609556348365984E-2</v>
      </c>
      <c r="BM10" s="23">
        <f t="shared" si="9"/>
        <v>2.8259438943603892E-5</v>
      </c>
      <c r="BN10" s="23">
        <f t="shared" si="9"/>
        <v>4.0510695456010644E-4</v>
      </c>
      <c r="BO10" s="23">
        <f t="shared" si="9"/>
        <v>5.3053148594133176E-4</v>
      </c>
      <c r="BP10" s="23">
        <f t="shared" si="9"/>
        <v>-1.041138931769949E-4</v>
      </c>
      <c r="BQ10" s="23">
        <f t="shared" si="9"/>
        <v>1.5675980806849892E-3</v>
      </c>
      <c r="BR10" s="23">
        <f t="shared" si="9"/>
        <v>3.4815450197017584E-3</v>
      </c>
      <c r="BS10" s="23">
        <f t="shared" si="9"/>
        <v>5.5534511473334545E-3</v>
      </c>
      <c r="BT10" s="23">
        <f t="shared" si="9"/>
        <v>2.0952893547096511E-2</v>
      </c>
      <c r="BU10" s="23">
        <f t="shared" si="9"/>
        <v>1.1498691188962394E-4</v>
      </c>
      <c r="BV10" s="23">
        <f t="shared" si="9"/>
        <v>1.2763455536561762E-4</v>
      </c>
      <c r="BW10" s="23">
        <f t="shared" si="9"/>
        <v>2.1739857125253615E-4</v>
      </c>
      <c r="BX10" s="23">
        <f t="shared" si="9"/>
        <v>9.6253028800970516E-2</v>
      </c>
      <c r="BY10" s="23">
        <f t="shared" si="9"/>
        <v>8.7402219620712152E-2</v>
      </c>
      <c r="BZ10" s="23">
        <f t="shared" si="9"/>
        <v>7.6449339343859835E-2</v>
      </c>
      <c r="CA10" s="23">
        <f t="shared" si="9"/>
        <v>2.0389494104987929E-2</v>
      </c>
      <c r="CB10" s="23">
        <f t="shared" si="9"/>
        <v>-1.2399560185185191E-3</v>
      </c>
      <c r="CC10" s="23">
        <f t="shared" si="9"/>
        <v>3.9818981481481433E-5</v>
      </c>
      <c r="CD10" s="23">
        <f t="shared" si="9"/>
        <v>-7.3338472222222203E-4</v>
      </c>
      <c r="CE10" s="23">
        <f t="shared" si="9"/>
        <v>-5.832962962962966E-5</v>
      </c>
      <c r="CF10" s="23">
        <f t="shared" si="9"/>
        <v>0</v>
      </c>
      <c r="CG10" s="23">
        <f t="shared" si="9"/>
        <v>3.5617884992569467E-2</v>
      </c>
      <c r="CH10" s="23">
        <f t="shared" si="9"/>
        <v>3.2968573094673423E-2</v>
      </c>
      <c r="CI10" s="23">
        <f t="shared" si="9"/>
        <v>-1.0593549385906967E-2</v>
      </c>
    </row>
    <row r="11" spans="1:87" x14ac:dyDescent="0.2">
      <c r="A11" s="20">
        <v>3</v>
      </c>
      <c r="B11" s="21">
        <v>38686</v>
      </c>
      <c r="C11" s="20">
        <v>202.851</v>
      </c>
      <c r="D11" s="20">
        <v>1129.2639999999999</v>
      </c>
      <c r="E11" s="20">
        <v>1842.3579999999999</v>
      </c>
      <c r="F11" s="20">
        <v>1489.075</v>
      </c>
      <c r="G11" s="20">
        <v>1738.194</v>
      </c>
      <c r="H11" s="20">
        <v>143.66900000000001</v>
      </c>
      <c r="I11" s="20">
        <v>362.26</v>
      </c>
      <c r="J11" s="20">
        <v>463.73</v>
      </c>
      <c r="K11" s="20">
        <v>105.873</v>
      </c>
      <c r="L11" s="20">
        <v>639.00400000000002</v>
      </c>
      <c r="M11" s="20">
        <v>763.73699999999997</v>
      </c>
      <c r="N11" s="20">
        <v>227.505</v>
      </c>
      <c r="O11" s="20">
        <v>230.137</v>
      </c>
      <c r="P11" s="20">
        <v>103.43</v>
      </c>
      <c r="Q11" s="20">
        <v>193.37</v>
      </c>
      <c r="R11" s="20">
        <v>251.91900000000001</v>
      </c>
      <c r="S11" s="20">
        <v>1991.2</v>
      </c>
      <c r="T11" s="20">
        <v>2330.4299999999998</v>
      </c>
      <c r="U11" s="20">
        <v>5505.42</v>
      </c>
      <c r="V11" s="20">
        <v>8434.61</v>
      </c>
      <c r="W11" s="20">
        <v>0.27144000000000001</v>
      </c>
      <c r="X11" s="20">
        <v>-8.8499999999999995E-2</v>
      </c>
      <c r="Y11" s="20">
        <v>0.59699999999999998</v>
      </c>
      <c r="Z11" s="20">
        <v>-0.70530000000000004</v>
      </c>
      <c r="AA11" s="20">
        <v>1</v>
      </c>
      <c r="AB11" s="20">
        <v>0.74380000000000002</v>
      </c>
      <c r="AC11" s="20">
        <v>0.63680000000000003</v>
      </c>
      <c r="AD11" s="20">
        <v>77.62</v>
      </c>
      <c r="AE11" s="21">
        <f t="shared" si="8"/>
        <v>38686</v>
      </c>
      <c r="AF11" s="22" cm="1">
        <f t="array" ref="AF11">IF(INDEX(calc_types,1,AF$7)="INDEX",C11/C10-1,IF(INDEX(calc_types,1,AF$7)="CASH", C10/1200,C10/C11-1))</f>
        <v>2.0215965682157666E-4</v>
      </c>
      <c r="AG11" s="22" cm="1">
        <f t="array" ref="AG11">IF(INDEX(calc_types,1,AG$7)="INDEX",D11/D10-1,IF(INDEX(calc_types,1,AG$7)="CASH", D10/1200,D10/D11-1))</f>
        <v>4.9703066262773987E-4</v>
      </c>
      <c r="AH11" s="22" cm="1">
        <f t="array" ref="AH11">IF(INDEX(calc_types,1,AH$7)="INDEX",E11/E10-1,IF(INDEX(calc_types,1,AH$7)="CASH", E10/1200,E10/E11-1))</f>
        <v>2.8146291041684091E-3</v>
      </c>
      <c r="AI11" s="22" cm="1">
        <f t="array" ref="AI11">IF(INDEX(calc_types,1,AI$7)="INDEX",F11/F10-1,IF(INDEX(calc_types,1,AI$7)="CASH", F10/1200,F10/F11-1))</f>
        <v>-4.4433420403938717E-3</v>
      </c>
      <c r="AJ11" s="22" cm="1">
        <f t="array" ref="AJ11">IF(INDEX(calc_types,1,AJ$7)="INDEX",G11/G10-1,IF(INDEX(calc_types,1,AJ$7)="CASH", G10/1200,G10/G11-1))</f>
        <v>-1.3345034126050703E-2</v>
      </c>
      <c r="AK11" s="22" cm="1">
        <f t="array" ref="AK11">IF(INDEX(calc_types,1,AK$7)="INDEX",H11/H10-1,IF(INDEX(calc_types,1,AK$7)="CASH", H10/1200,H10/H11-1))</f>
        <v>1.4847758197638061E-3</v>
      </c>
      <c r="AL11" s="22" cm="1">
        <f t="array" ref="AL11">IF(INDEX(calc_types,1,AL$7)="INDEX",I11/I10-1,IF(INDEX(calc_types,1,AL$7)="CASH", I10/1200,I10/I11-1))</f>
        <v>5.3701519461597513E-3</v>
      </c>
      <c r="AM11" s="22" cm="1">
        <f t="array" ref="AM11">IF(INDEX(calc_types,1,AM$7)="INDEX",J11/J10-1,IF(INDEX(calc_types,1,AM$7)="CASH", J10/1200,J10/J11-1))</f>
        <v>4.5752115385448988E-3</v>
      </c>
      <c r="AN11" s="22" cm="1">
        <f t="array" ref="AN11">IF(INDEX(calc_types,1,AN$7)="INDEX",K11/K10-1,IF(INDEX(calc_types,1,AN$7)="CASH", K10/1200,K10/K11-1))</f>
        <v>5.5758217249146647E-4</v>
      </c>
      <c r="AO11" s="22" cm="1">
        <f t="array" ref="AO11">IF(INDEX(calc_types,1,AO$7)="INDEX",L11/L10-1,IF(INDEX(calc_types,1,AO$7)="CASH", L10/1200,L10/L11-1))</f>
        <v>2.351354107026582E-3</v>
      </c>
      <c r="AP11" s="22" cm="1">
        <f t="array" ref="AP11">IF(INDEX(calc_types,1,AP$7)="INDEX",M11/M10-1,IF(INDEX(calc_types,1,AP$7)="CASH", M10/1200,M10/M11-1))</f>
        <v>6.2596675037482896E-3</v>
      </c>
      <c r="AQ11" s="22" cm="1">
        <f t="array" ref="AQ11">IF(INDEX(calc_types,1,AQ$7)="INDEX",N11/N10-1,IF(INDEX(calc_types,1,AQ$7)="CASH", N10/1200,N10/N11-1))</f>
        <v>-1.1951862484093856E-2</v>
      </c>
      <c r="AR11" s="22" cm="1">
        <f t="array" ref="AR11">IF(INDEX(calc_types,1,AR$7)="INDEX",O11/O10-1,IF(INDEX(calc_types,1,AR$7)="CASH", O10/1200,O10/O11-1))</f>
        <v>-2.1609557010458302E-2</v>
      </c>
      <c r="AS11" s="22" cm="1">
        <f t="array" ref="AS11">IF(INDEX(calc_types,1,AS$7)="INDEX",P11/P10-1,IF(INDEX(calc_types,1,AS$7)="CASH", P10/1200,P10/P11-1))</f>
        <v>6.7683203929469471E-5</v>
      </c>
      <c r="AT11" s="22" cm="1">
        <f t="array" ref="AT11">IF(INDEX(calc_types,1,AT$7)="INDEX",Q11/Q10-1,IF(INDEX(calc_types,1,AT$7)="CASH", Q10/1200,Q10/Q11-1))</f>
        <v>2.3794252136299932E-4</v>
      </c>
      <c r="AU11" s="22" cm="1">
        <f t="array" ref="AU11">IF(INDEX(calc_types,1,AU$7)="INDEX",R11/R10-1,IF(INDEX(calc_types,1,AU$7)="CASH", R10/1200,R10/R11-1))</f>
        <v>2.0248701700897875E-4</v>
      </c>
      <c r="AV11" s="22" cm="1">
        <f t="array" ref="AV11">IF(INDEX(calc_types,1,AV$7)="INDEX",S11/S10-1,IF(INDEX(calc_types,1,AV$7)="CASH", S10/1200,S10/S11-1))</f>
        <v>-3.0641059019085315E-3</v>
      </c>
      <c r="AW11" s="22" cm="1">
        <f t="array" ref="AW11">IF(INDEX(calc_types,1,AW$7)="INDEX",T11/T10-1,IF(INDEX(calc_types,1,AW$7)="CASH", T10/1200,T10/T11-1))</f>
        <v>-2.2970627447363334E-2</v>
      </c>
      <c r="AX11" s="22" cm="1">
        <f t="array" ref="AX11">IF(INDEX(calc_types,1,AX$7)="INDEX",U11/U10-1,IF(INDEX(calc_types,1,AX$7)="CASH", U10/1200,U10/U11-1))</f>
        <v>-6.9982792890613821E-3</v>
      </c>
      <c r="AY11" s="22" cm="1">
        <f t="array" ref="AY11">IF(INDEX(calc_types,1,AY$7)="INDEX",V11/V10-1,IF(INDEX(calc_types,1,AY$7)="CASH", V10/1200,V10/V11-1))</f>
        <v>-6.1610588770625085E-2</v>
      </c>
      <c r="AZ11" s="22" cm="1">
        <f t="array" ref="AZ11">IF(INDEX(calc_types,1,AZ$7)="INDEX",W11/W10-1,IF(INDEX(calc_types,1,AZ$7)="CASH", W10/1200,W10/W11-1))</f>
        <v>2.0440000000000001E-4</v>
      </c>
      <c r="BA11" s="22" cm="1">
        <f t="array" ref="BA11">IF(INDEX(calc_types,1,BA$7)="INDEX",X11/X10-1,IF(INDEX(calc_types,1,BA$7)="CASH", X10/1200,X10/X11-1))</f>
        <v>5.0591666666666667E-4</v>
      </c>
      <c r="BB11" s="22" cm="1">
        <f t="array" ref="BB11">IF(INDEX(calc_types,1,BB$7)="INDEX",Y11/Y10-1,IF(INDEX(calc_types,1,BB$7)="CASH", Y10/1200,Y10/Y11-1))</f>
        <v>5.0599999999999994E-4</v>
      </c>
      <c r="BC11" s="22" cm="1">
        <f t="array" ref="BC11">IF(INDEX(calc_types,1,BC$7)="INDEX",Z11/Z10-1,IF(INDEX(calc_types,1,BC$7)="CASH", Z10/1200,Z10/Z11-1))</f>
        <v>-3.2149999999999995E-4</v>
      </c>
      <c r="BD11" s="22" cm="1">
        <f t="array" ref="BD11">IF(INDEX(calc_types,1,BD$7)="INDEX",AA11/AA10-1,IF(INDEX(calc_types,1,BD$7)="CASH", AA10/1200,AA10/AA11-1))</f>
        <v>0</v>
      </c>
      <c r="BE11" s="22" cm="1">
        <f t="array" ref="BE11">IF(INDEX(calc_types,1,BE$7)="INDEX",AB11/AB10-1,IF(INDEX(calc_types,1,BE$7)="CASH", AB10/1200,AB10/AB11-1))</f>
        <v>-2.9846732992739988E-2</v>
      </c>
      <c r="BF11" s="22" cm="1">
        <f t="array" ref="BF11">IF(INDEX(calc_types,1,BF$7)="INDEX",AC11/AC10-1,IF(INDEX(calc_types,1,BF$7)="CASH", AC10/1200,AC10/AC11-1))</f>
        <v>-2.3869346733668362E-2</v>
      </c>
      <c r="BG11" s="22" cm="1">
        <f t="array" ref="BG11">IF(INDEX(calc_types,1,BG$7)="INDEX",AD11/AD10-1,IF(INDEX(calc_types,1,BG$7)="CASH", AD10/1200,AD10/AD11-1))</f>
        <v>7.0858026281885866E-3</v>
      </c>
      <c r="BH11" s="23">
        <f t="shared" ref="BH11:BH74" si="10">AF11-AF$5</f>
        <v>-1.1936110880615802E-3</v>
      </c>
      <c r="BI11" s="23">
        <f t="shared" ref="BI11:BI74" si="11">AG11-AG$5</f>
        <v>-6.7623713707232625E-4</v>
      </c>
      <c r="BJ11" s="23">
        <f t="shared" ref="BJ11:BJ74" si="12">AH11-AH$5</f>
        <v>1.6204988745111269E-3</v>
      </c>
      <c r="BK11" s="23">
        <f t="shared" ref="BK11:BK74" si="13">AI11-AI$5</f>
        <v>-6.5398939713688306E-3</v>
      </c>
      <c r="BL11" s="23">
        <f t="shared" ref="BL11:BL74" si="14">AJ11-AJ$5</f>
        <v>-1.6017260588189346E-2</v>
      </c>
      <c r="BM11" s="23">
        <f t="shared" ref="BM11:BM74" si="15">AK11-AK$5</f>
        <v>1.21320191026644E-3</v>
      </c>
      <c r="BN11" s="23">
        <f t="shared" ref="BN11:BN74" si="16">AL11-AL$5</f>
        <v>5.2893502515458856E-3</v>
      </c>
      <c r="BO11" s="23">
        <f t="shared" ref="BO11:BO74" si="17">AM11-AM$5</f>
        <v>4.3903548071470445E-3</v>
      </c>
      <c r="BP11" s="23">
        <f t="shared" ref="BP11:BP74" si="18">AN11-AN$5</f>
        <v>-5.208863290044898E-4</v>
      </c>
      <c r="BQ11" s="23">
        <f t="shared" ref="BQ11:BQ74" si="19">AO11-AO$5</f>
        <v>1.502163921635185E-3</v>
      </c>
      <c r="BR11" s="23">
        <f t="shared" ref="BR11:BR74" si="20">AP11-AP$5</f>
        <v>5.2985561404895621E-3</v>
      </c>
      <c r="BS11" s="23">
        <f t="shared" ref="BS11:BS74" si="21">AQ11-AQ$5</f>
        <v>-1.4334710823724461E-2</v>
      </c>
      <c r="BT11" s="23">
        <f t="shared" ref="BT11:BT74" si="22">AR11-AR$5</f>
        <v>-2.475042625256085E-2</v>
      </c>
      <c r="BU11" s="23">
        <f t="shared" ref="BU11:BU74" si="23">AS11-AS$5</f>
        <v>6.6628302085501727E-5</v>
      </c>
      <c r="BV11" s="23">
        <f t="shared" ref="BV11:BV74" si="24">AT11-AT$5</f>
        <v>2.9832792898214374E-4</v>
      </c>
      <c r="BW11" s="23">
        <f t="shared" ref="BW11:BW74" si="25">AU11-AU$5</f>
        <v>3.3650162895288994E-4</v>
      </c>
      <c r="BX11" s="23">
        <f t="shared" ref="BX11:BX74" si="26">AV11-AV$5</f>
        <v>-1.5632483862721216E-2</v>
      </c>
      <c r="BY11" s="23">
        <f t="shared" ref="BY11:BY74" si="27">AW11-AW$5</f>
        <v>-2.9876694440159723E-2</v>
      </c>
      <c r="BZ11" s="23">
        <f t="shared" ref="BZ11:BZ74" si="28">AX11-AX$5</f>
        <v>-1.1613894863618135E-2</v>
      </c>
      <c r="CA11" s="23">
        <f t="shared" ref="CA11:CA74" si="29">AY11-AY$5</f>
        <v>-7.4334933399748157E-2</v>
      </c>
      <c r="CB11" s="23">
        <f t="shared" ref="CB11:CB74" si="30">AZ11-AZ$5</f>
        <v>-1.2350893518518525E-3</v>
      </c>
      <c r="CC11" s="23">
        <f t="shared" ref="CC11:CC74" si="31">BA11-BA$5</f>
        <v>1.2056898148148147E-4</v>
      </c>
      <c r="CD11" s="23">
        <f t="shared" ref="CD11:CD74" si="32">BB11-BB$5</f>
        <v>-7.234680555555555E-4</v>
      </c>
      <c r="CE11" s="23">
        <f t="shared" ref="CE11:CE74" si="33">BC11-BC$5</f>
        <v>-1.8299629629629628E-4</v>
      </c>
      <c r="CF11" s="23">
        <f t="shared" ref="CF11:CF74" si="34">BD11-BD$5</f>
        <v>0</v>
      </c>
      <c r="CG11" s="23">
        <f t="shared" ref="CG11:CG74" si="35">BE11-BE$5</f>
        <v>-2.9151242678662755E-2</v>
      </c>
      <c r="CH11" s="23">
        <f t="shared" ref="CH11:CH74" si="36">BF11-BF$5</f>
        <v>-2.3236680974902238E-2</v>
      </c>
      <c r="CI11" s="23">
        <f t="shared" ref="CI11:CI74" si="37">BG11-BG$5</f>
        <v>1.0692074145441363E-2</v>
      </c>
    </row>
    <row r="12" spans="1:87" x14ac:dyDescent="0.2">
      <c r="A12" s="20">
        <v>4</v>
      </c>
      <c r="B12" s="21">
        <v>38717</v>
      </c>
      <c r="C12" s="20">
        <v>202.863</v>
      </c>
      <c r="D12" s="20">
        <v>1129.876</v>
      </c>
      <c r="E12" s="20">
        <v>1848.521</v>
      </c>
      <c r="F12" s="20">
        <v>1493.2159999999999</v>
      </c>
      <c r="G12" s="20">
        <v>1754.1379999999999</v>
      </c>
      <c r="H12" s="20">
        <v>143.71899999999999</v>
      </c>
      <c r="I12" s="20">
        <v>363.25900000000001</v>
      </c>
      <c r="J12" s="20">
        <v>469.154</v>
      </c>
      <c r="K12" s="20">
        <v>105.928</v>
      </c>
      <c r="L12" s="20">
        <v>641.73599999999999</v>
      </c>
      <c r="M12" s="20">
        <v>771.47799999999995</v>
      </c>
      <c r="N12" s="20">
        <v>229.339</v>
      </c>
      <c r="O12" s="20">
        <v>234.126</v>
      </c>
      <c r="P12" s="20">
        <v>103.437</v>
      </c>
      <c r="Q12" s="20">
        <v>193.42</v>
      </c>
      <c r="R12" s="20">
        <v>252.399</v>
      </c>
      <c r="S12" s="20">
        <v>2010.56</v>
      </c>
      <c r="T12" s="20">
        <v>2316.5500000000002</v>
      </c>
      <c r="U12" s="20">
        <v>5572.28</v>
      </c>
      <c r="V12" s="20">
        <v>8455.35</v>
      </c>
      <c r="W12" s="20">
        <v>0.29530000000000001</v>
      </c>
      <c r="X12" s="20">
        <v>4.7E-2</v>
      </c>
      <c r="Y12" s="20">
        <v>0.59989999999999999</v>
      </c>
      <c r="Z12" s="20">
        <v>-0.21859999999999999</v>
      </c>
      <c r="AA12" s="20">
        <v>1</v>
      </c>
      <c r="AB12" s="20">
        <v>0.77139999999999997</v>
      </c>
      <c r="AC12" s="20">
        <v>0.64349999999999996</v>
      </c>
      <c r="AD12" s="20">
        <v>76.91</v>
      </c>
      <c r="AE12" s="21">
        <f t="shared" si="8"/>
        <v>38717</v>
      </c>
      <c r="AF12" s="22" cm="1">
        <f t="array" ref="AF12">IF(INDEX(calc_types,1,AF$7)="INDEX",C12/C11-1,IF(INDEX(calc_types,1,AF$7)="CASH", C11/1200,C11/C12-1))</f>
        <v>5.9156720942921126E-5</v>
      </c>
      <c r="AG12" s="22" cm="1">
        <f t="array" ref="AG12">IF(INDEX(calc_types,1,AG$7)="INDEX",D12/D11-1,IF(INDEX(calc_types,1,AG$7)="CASH", D11/1200,D11/D12-1))</f>
        <v>5.4194590458922498E-4</v>
      </c>
      <c r="AH12" s="22" cm="1">
        <f t="array" ref="AH12">IF(INDEX(calc_types,1,AH$7)="INDEX",E12/E11-1,IF(INDEX(calc_types,1,AH$7)="CASH", E11/1200,E11/E12-1))</f>
        <v>3.3451696141575393E-3</v>
      </c>
      <c r="AI12" s="22" cm="1">
        <f t="array" ref="AI12">IF(INDEX(calc_types,1,AI$7)="INDEX",F12/F11-1,IF(INDEX(calc_types,1,AI$7)="CASH", F11/1200,F11/F12-1))</f>
        <v>2.7809210415861152E-3</v>
      </c>
      <c r="AJ12" s="22" cm="1">
        <f t="array" ref="AJ12">IF(INDEX(calc_types,1,AJ$7)="INDEX",G12/G11-1,IF(INDEX(calc_types,1,AJ$7)="CASH", G11/1200,G11/G12-1))</f>
        <v>9.1727390613476345E-3</v>
      </c>
      <c r="AK12" s="22" cm="1">
        <f t="array" ref="AK12">IF(INDEX(calc_types,1,AK$7)="INDEX",H12/H11-1,IF(INDEX(calc_types,1,AK$7)="CASH", H11/1200,H11/H12-1))</f>
        <v>3.4802218989460343E-4</v>
      </c>
      <c r="AL12" s="22" cm="1">
        <f t="array" ref="AL12">IF(INDEX(calc_types,1,AL$7)="INDEX",I12/I11-1,IF(INDEX(calc_types,1,AL$7)="CASH", I11/1200,I11/I12-1))</f>
        <v>2.757687848506718E-3</v>
      </c>
      <c r="AM12" s="22" cm="1">
        <f t="array" ref="AM12">IF(INDEX(calc_types,1,AM$7)="INDEX",J12/J11-1,IF(INDEX(calc_types,1,AM$7)="CASH", J11/1200,J11/J12-1))</f>
        <v>1.1696461302913352E-2</v>
      </c>
      <c r="AN12" s="22" cm="1">
        <f t="array" ref="AN12">IF(INDEX(calc_types,1,AN$7)="INDEX",K12/K11-1,IF(INDEX(calc_types,1,AN$7)="CASH", K11/1200,K11/K12-1))</f>
        <v>5.1949033275699996E-4</v>
      </c>
      <c r="AO12" s="22" cm="1">
        <f t="array" ref="AO12">IF(INDEX(calc_types,1,AO$7)="INDEX",L12/L11-1,IF(INDEX(calc_types,1,AO$7)="CASH", L11/1200,L11/L12-1))</f>
        <v>4.2754035968475268E-3</v>
      </c>
      <c r="AP12" s="22" cm="1">
        <f t="array" ref="AP12">IF(INDEX(calc_types,1,AP$7)="INDEX",M12/M11-1,IF(INDEX(calc_types,1,AP$7)="CASH", M11/1200,M11/M12-1))</f>
        <v>1.0135688070631588E-2</v>
      </c>
      <c r="AQ12" s="22" cm="1">
        <f t="array" ref="AQ12">IF(INDEX(calc_types,1,AQ$7)="INDEX",N12/N11-1,IF(INDEX(calc_types,1,AQ$7)="CASH", N11/1200,N11/N12-1))</f>
        <v>8.0613612887630026E-3</v>
      </c>
      <c r="AR12" s="22" cm="1">
        <f t="array" ref="AR12">IF(INDEX(calc_types,1,AR$7)="INDEX",O12/O11-1,IF(INDEX(calc_types,1,AR$7)="CASH", O11/1200,O11/O12-1))</f>
        <v>1.7333153730169526E-2</v>
      </c>
      <c r="AS12" s="22" cm="1">
        <f t="array" ref="AS12">IF(INDEX(calc_types,1,AS$7)="INDEX",P12/P11-1,IF(INDEX(calc_types,1,AS$7)="CASH", P11/1200,P11/P12-1))</f>
        <v>6.7678623223432766E-5</v>
      </c>
      <c r="AT12" s="22" cm="1">
        <f t="array" ref="AT12">IF(INDEX(calc_types,1,AT$7)="INDEX",Q12/Q11-1,IF(INDEX(calc_types,1,AT$7)="CASH", Q11/1200,Q11/Q12-1))</f>
        <v>2.5857165020415351E-4</v>
      </c>
      <c r="AU12" s="22" cm="1">
        <f t="array" ref="AU12">IF(INDEX(calc_types,1,AU$7)="INDEX",R12/R11-1,IF(INDEX(calc_types,1,AU$7)="CASH", R11/1200,R11/R12-1))</f>
        <v>1.9053743465160533E-3</v>
      </c>
      <c r="AV12" s="22" cm="1">
        <f t="array" ref="AV12">IF(INDEX(calc_types,1,AV$7)="INDEX",S12/S11-1,IF(INDEX(calc_types,1,AV$7)="CASH", S11/1200,S11/S12-1))</f>
        <v>9.7227802330253077E-3</v>
      </c>
      <c r="AW12" s="22" cm="1">
        <f t="array" ref="AW12">IF(INDEX(calc_types,1,AW$7)="INDEX",T12/T11-1,IF(INDEX(calc_types,1,AW$7)="CASH", T11/1200,T11/T12-1))</f>
        <v>-5.9559823723517313E-3</v>
      </c>
      <c r="AX12" s="22" cm="1">
        <f t="array" ref="AX12">IF(INDEX(calc_types,1,AX$7)="INDEX",U12/U11-1,IF(INDEX(calc_types,1,AX$7)="CASH", U11/1200,U11/U12-1))</f>
        <v>1.2144395886235726E-2</v>
      </c>
      <c r="AY12" s="22" cm="1">
        <f t="array" ref="AY12">IF(INDEX(calc_types,1,AY$7)="INDEX",V12/V11-1,IF(INDEX(calc_types,1,AY$7)="CASH", V11/1200,V11/V12-1))</f>
        <v>2.45891629844186E-3</v>
      </c>
      <c r="AZ12" s="22" cm="1">
        <f t="array" ref="AZ12">IF(INDEX(calc_types,1,AZ$7)="INDEX",W12/W11-1,IF(INDEX(calc_types,1,AZ$7)="CASH", W11/1200,W11/W12-1))</f>
        <v>2.2620000000000002E-4</v>
      </c>
      <c r="BA12" s="22" cm="1">
        <f t="array" ref="BA12">IF(INDEX(calc_types,1,BA$7)="INDEX",X12/X11-1,IF(INDEX(calc_types,1,BA$7)="CASH", X11/1200,X11/X12-1))</f>
        <v>-7.374999999999999E-5</v>
      </c>
      <c r="BB12" s="22" cm="1">
        <f t="array" ref="BB12">IF(INDEX(calc_types,1,BB$7)="INDEX",Y12/Y11-1,IF(INDEX(calc_types,1,BB$7)="CASH", Y11/1200,Y11/Y12-1))</f>
        <v>4.975E-4</v>
      </c>
      <c r="BC12" s="22" cm="1">
        <f t="array" ref="BC12">IF(INDEX(calc_types,1,BC$7)="INDEX",Z12/Z11-1,IF(INDEX(calc_types,1,BC$7)="CASH", Z11/1200,Z11/Z12-1))</f>
        <v>-5.8775000000000006E-4</v>
      </c>
      <c r="BD12" s="22" cm="1">
        <f t="array" ref="BD12">IF(INDEX(calc_types,1,BD$7)="INDEX",AA12/AA11-1,IF(INDEX(calc_types,1,BD$7)="CASH", AA11/1200,AA11/AA12-1))</f>
        <v>0</v>
      </c>
      <c r="BE12" s="22" cm="1">
        <f t="array" ref="BE12">IF(INDEX(calc_types,1,BE$7)="INDEX",AB12/AB11-1,IF(INDEX(calc_types,1,BE$7)="CASH", AB11/1200,AB11/AB12-1))</f>
        <v>-3.5779102929738071E-2</v>
      </c>
      <c r="BF12" s="22" cm="1">
        <f t="array" ref="BF12">IF(INDEX(calc_types,1,BF$7)="INDEX",AC12/AC11-1,IF(INDEX(calc_types,1,BF$7)="CASH", AC11/1200,AC11/AC12-1))</f>
        <v>-1.0411810411810274E-2</v>
      </c>
      <c r="BG12" s="22" cm="1">
        <f t="array" ref="BG12">IF(INDEX(calc_types,1,BG$7)="INDEX",AD12/AD11-1,IF(INDEX(calc_types,1,BG$7)="CASH", AD11/1200,AD11/AD12-1))</f>
        <v>9.2315693667923693E-3</v>
      </c>
      <c r="BH12" s="23">
        <f t="shared" si="10"/>
        <v>-1.3366140239402357E-3</v>
      </c>
      <c r="BI12" s="23">
        <f t="shared" si="11"/>
        <v>-6.3132189511084114E-4</v>
      </c>
      <c r="BJ12" s="23">
        <f t="shared" si="12"/>
        <v>2.1510393845002571E-3</v>
      </c>
      <c r="BK12" s="23">
        <f t="shared" si="13"/>
        <v>6.8436911061115629E-4</v>
      </c>
      <c r="BL12" s="23">
        <f t="shared" si="14"/>
        <v>6.5005125992089897E-3</v>
      </c>
      <c r="BM12" s="23">
        <f t="shared" si="15"/>
        <v>7.6448280397237449E-5</v>
      </c>
      <c r="BN12" s="23">
        <f t="shared" si="16"/>
        <v>2.6768861538928527E-3</v>
      </c>
      <c r="BO12" s="23">
        <f t="shared" si="17"/>
        <v>1.1511604571515498E-2</v>
      </c>
      <c r="BP12" s="23">
        <f t="shared" si="18"/>
        <v>-5.5897816873895631E-4</v>
      </c>
      <c r="BQ12" s="23">
        <f t="shared" si="19"/>
        <v>3.4262134114561296E-3</v>
      </c>
      <c r="BR12" s="23">
        <f t="shared" si="20"/>
        <v>9.1745767073728602E-3</v>
      </c>
      <c r="BS12" s="23">
        <f t="shared" si="21"/>
        <v>5.678512949132397E-3</v>
      </c>
      <c r="BT12" s="23">
        <f t="shared" si="22"/>
        <v>1.419228448806698E-2</v>
      </c>
      <c r="BU12" s="23">
        <f t="shared" si="23"/>
        <v>6.6623721379465022E-5</v>
      </c>
      <c r="BV12" s="23">
        <f t="shared" si="24"/>
        <v>3.1895705782329794E-4</v>
      </c>
      <c r="BW12" s="23">
        <f t="shared" si="25"/>
        <v>2.0393889584599647E-3</v>
      </c>
      <c r="BX12" s="23">
        <f t="shared" si="26"/>
        <v>-2.8455977277873756E-3</v>
      </c>
      <c r="BY12" s="23">
        <f t="shared" si="27"/>
        <v>-1.286204936514812E-2</v>
      </c>
      <c r="BZ12" s="23">
        <f t="shared" si="28"/>
        <v>7.528780311678974E-3</v>
      </c>
      <c r="CA12" s="23">
        <f t="shared" si="29"/>
        <v>-1.0265428330681213E-2</v>
      </c>
      <c r="CB12" s="23">
        <f t="shared" si="30"/>
        <v>-1.2132893518518525E-3</v>
      </c>
      <c r="CC12" s="23">
        <f t="shared" si="31"/>
        <v>-4.5909768518518517E-4</v>
      </c>
      <c r="CD12" s="23">
        <f t="shared" si="32"/>
        <v>-7.3196805555555543E-4</v>
      </c>
      <c r="CE12" s="23">
        <f t="shared" si="33"/>
        <v>-4.4924629629629635E-4</v>
      </c>
      <c r="CF12" s="23">
        <f t="shared" si="34"/>
        <v>0</v>
      </c>
      <c r="CG12" s="23">
        <f t="shared" si="35"/>
        <v>-3.5083612615660835E-2</v>
      </c>
      <c r="CH12" s="23">
        <f t="shared" si="36"/>
        <v>-9.77914465304415E-3</v>
      </c>
      <c r="CI12" s="23">
        <f t="shared" si="37"/>
        <v>1.2837840884045146E-2</v>
      </c>
    </row>
    <row r="13" spans="1:87" x14ac:dyDescent="0.2">
      <c r="A13" s="20">
        <v>5</v>
      </c>
      <c r="B13" s="21">
        <v>38748</v>
      </c>
      <c r="C13" s="20">
        <v>202.892</v>
      </c>
      <c r="D13" s="20">
        <v>1131.1569999999999</v>
      </c>
      <c r="E13" s="20">
        <v>1859.761</v>
      </c>
      <c r="F13" s="20">
        <v>1509.2629999999999</v>
      </c>
      <c r="G13" s="20">
        <v>1792.1379999999999</v>
      </c>
      <c r="H13" s="20">
        <v>143.65899999999999</v>
      </c>
      <c r="I13" s="20">
        <v>363.11</v>
      </c>
      <c r="J13" s="20">
        <v>470.4</v>
      </c>
      <c r="K13" s="20">
        <v>105.968</v>
      </c>
      <c r="L13" s="20">
        <v>641.54100000000005</v>
      </c>
      <c r="M13" s="20">
        <v>772.53099999999995</v>
      </c>
      <c r="N13" s="20">
        <v>232.03700000000001</v>
      </c>
      <c r="O13" s="20">
        <v>240.34700000000001</v>
      </c>
      <c r="P13" s="20">
        <v>103.453</v>
      </c>
      <c r="Q13" s="20">
        <v>193.46600000000001</v>
      </c>
      <c r="R13" s="20">
        <v>252.53899999999999</v>
      </c>
      <c r="S13" s="20">
        <v>2099.92</v>
      </c>
      <c r="T13" s="20">
        <v>2416.66</v>
      </c>
      <c r="U13" s="20">
        <v>5681.61</v>
      </c>
      <c r="V13" s="20">
        <v>8802.51</v>
      </c>
      <c r="W13" s="20">
        <v>0.26474999999999999</v>
      </c>
      <c r="X13" s="20">
        <v>0.19839999999999999</v>
      </c>
      <c r="Y13" s="20">
        <v>0.55020000000000002</v>
      </c>
      <c r="Z13" s="20">
        <v>-0.1024</v>
      </c>
      <c r="AA13" s="20">
        <v>1</v>
      </c>
      <c r="AB13" s="20">
        <v>0.76429999999999998</v>
      </c>
      <c r="AC13" s="20">
        <v>0.63449999999999995</v>
      </c>
      <c r="AD13" s="20">
        <v>76.27</v>
      </c>
      <c r="AE13" s="21">
        <f t="shared" si="8"/>
        <v>38748</v>
      </c>
      <c r="AF13" s="22" cm="1">
        <f t="array" ref="AF13">IF(INDEX(calc_types,1,AF$7)="INDEX",C13/C12-1,IF(INDEX(calc_types,1,AF$7)="CASH", C12/1200,C12/C13-1))</f>
        <v>1.4295361894478553E-4</v>
      </c>
      <c r="AG13" s="22" cm="1">
        <f t="array" ref="AG13">IF(INDEX(calc_types,1,AG$7)="INDEX",D13/D12-1,IF(INDEX(calc_types,1,AG$7)="CASH", D12/1200,D12/D13-1))</f>
        <v>1.1337527303880712E-3</v>
      </c>
      <c r="AH13" s="22" cm="1">
        <f t="array" ref="AH13">IF(INDEX(calc_types,1,AH$7)="INDEX",E13/E12-1,IF(INDEX(calc_types,1,AH$7)="CASH", E12/1200,E12/E13-1))</f>
        <v>6.0805368183536324E-3</v>
      </c>
      <c r="AI13" s="22" cm="1">
        <f t="array" ref="AI13">IF(INDEX(calc_types,1,AI$7)="INDEX",F13/F12-1,IF(INDEX(calc_types,1,AI$7)="CASH", F12/1200,F12/F13-1))</f>
        <v>1.0746603304545355E-2</v>
      </c>
      <c r="AJ13" s="22" cm="1">
        <f t="array" ref="AJ13">IF(INDEX(calc_types,1,AJ$7)="INDEX",G13/G12-1,IF(INDEX(calc_types,1,AJ$7)="CASH", G12/1200,G12/G13-1))</f>
        <v>2.1663061857162935E-2</v>
      </c>
      <c r="AK13" s="22" cm="1">
        <f t="array" ref="AK13">IF(INDEX(calc_types,1,AK$7)="INDEX",H13/H12-1,IF(INDEX(calc_types,1,AK$7)="CASH", H12/1200,H12/H13-1))</f>
        <v>-4.174813351053297E-4</v>
      </c>
      <c r="AL13" s="22" cm="1">
        <f t="array" ref="AL13">IF(INDEX(calc_types,1,AL$7)="INDEX",I13/I12-1,IF(INDEX(calc_types,1,AL$7)="CASH", I12/1200,I12/I13-1))</f>
        <v>-4.1017565979095671E-4</v>
      </c>
      <c r="AM13" s="22" cm="1">
        <f t="array" ref="AM13">IF(INDEX(calc_types,1,AM$7)="INDEX",J13/J12-1,IF(INDEX(calc_types,1,AM$7)="CASH", J12/1200,J12/J13-1))</f>
        <v>2.6558443496165207E-3</v>
      </c>
      <c r="AN13" s="22" cm="1">
        <f t="array" ref="AN13">IF(INDEX(calc_types,1,AN$7)="INDEX",K13/K12-1,IF(INDEX(calc_types,1,AN$7)="CASH", K12/1200,K12/K13-1))</f>
        <v>3.7761498376265301E-4</v>
      </c>
      <c r="AO13" s="22" cm="1">
        <f t="array" ref="AO13">IF(INDEX(calc_types,1,AO$7)="INDEX",L13/L12-1,IF(INDEX(calc_types,1,AO$7)="CASH", L12/1200,L12/L13-1))</f>
        <v>-3.0386327087761345E-4</v>
      </c>
      <c r="AP13" s="22" cm="1">
        <f t="array" ref="AP13">IF(INDEX(calc_types,1,AP$7)="INDEX",M13/M12-1,IF(INDEX(calc_types,1,AP$7)="CASH", M12/1200,M12/M13-1))</f>
        <v>1.3649125444925581E-3</v>
      </c>
      <c r="AQ13" s="22" cm="1">
        <f t="array" ref="AQ13">IF(INDEX(calc_types,1,AQ$7)="INDEX",N13/N12-1,IF(INDEX(calc_types,1,AQ$7)="CASH", N12/1200,N12/N13-1))</f>
        <v>1.1764244197454365E-2</v>
      </c>
      <c r="AR13" s="22" cm="1">
        <f t="array" ref="AR13">IF(INDEX(calc_types,1,AR$7)="INDEX",O13/O12-1,IF(INDEX(calc_types,1,AR$7)="CASH", O12/1200,O12/O13-1))</f>
        <v>2.6571162536412007E-2</v>
      </c>
      <c r="AS13" s="22" cm="1">
        <f t="array" ref="AS13">IF(INDEX(calc_types,1,AS$7)="INDEX",P13/P12-1,IF(INDEX(calc_types,1,AS$7)="CASH", P12/1200,P12/P13-1))</f>
        <v>1.5468352717107337E-4</v>
      </c>
      <c r="AT13" s="22" cm="1">
        <f t="array" ref="AT13">IF(INDEX(calc_types,1,AT$7)="INDEX",Q13/Q12-1,IF(INDEX(calc_types,1,AT$7)="CASH", Q12/1200,Q12/Q13-1))</f>
        <v>2.3782442353437183E-4</v>
      </c>
      <c r="AU13" s="22" cm="1">
        <f t="array" ref="AU13">IF(INDEX(calc_types,1,AU$7)="INDEX",R13/R12-1,IF(INDEX(calc_types,1,AU$7)="CASH", R12/1200,R12/R13-1))</f>
        <v>5.5467731647107499E-4</v>
      </c>
      <c r="AV13" s="22" cm="1">
        <f t="array" ref="AV13">IF(INDEX(calc_types,1,AV$7)="INDEX",S13/S12-1,IF(INDEX(calc_types,1,AV$7)="CASH", S12/1200,S12/S13-1))</f>
        <v>4.4445328664650674E-2</v>
      </c>
      <c r="AW13" s="22" cm="1">
        <f t="array" ref="AW13">IF(INDEX(calc_types,1,AW$7)="INDEX",T13/T12-1,IF(INDEX(calc_types,1,AW$7)="CASH", T12/1200,T12/T13-1))</f>
        <v>4.3215125941594046E-2</v>
      </c>
      <c r="AX13" s="22" cm="1">
        <f t="array" ref="AX13">IF(INDEX(calc_types,1,AX$7)="INDEX",U13/U12-1,IF(INDEX(calc_types,1,AX$7)="CASH", U12/1200,U12/U13-1))</f>
        <v>1.9620334943685425E-2</v>
      </c>
      <c r="AY13" s="22" cm="1">
        <f t="array" ref="AY13">IF(INDEX(calc_types,1,AY$7)="INDEX",V13/V12-1,IF(INDEX(calc_types,1,AY$7)="CASH", V12/1200,V12/V13-1))</f>
        <v>4.1058028348915254E-2</v>
      </c>
      <c r="AZ13" s="22" cm="1">
        <f t="array" ref="AZ13">IF(INDEX(calc_types,1,AZ$7)="INDEX",W13/W12-1,IF(INDEX(calc_types,1,AZ$7)="CASH", W12/1200,W12/W13-1))</f>
        <v>2.4608333333333334E-4</v>
      </c>
      <c r="BA13" s="22" cm="1">
        <f t="array" ref="BA13">IF(INDEX(calc_types,1,BA$7)="INDEX",X13/X12-1,IF(INDEX(calc_types,1,BA$7)="CASH", X12/1200,X12/X13-1))</f>
        <v>3.9166666666666665E-5</v>
      </c>
      <c r="BB13" s="22" cm="1">
        <f t="array" ref="BB13">IF(INDEX(calc_types,1,BB$7)="INDEX",Y13/Y12-1,IF(INDEX(calc_types,1,BB$7)="CASH", Y12/1200,Y12/Y13-1))</f>
        <v>4.9991666666666663E-4</v>
      </c>
      <c r="BC13" s="22" cm="1">
        <f t="array" ref="BC13">IF(INDEX(calc_types,1,BC$7)="INDEX",Z13/Z12-1,IF(INDEX(calc_types,1,BC$7)="CASH", Z12/1200,Z12/Z13-1))</f>
        <v>-1.8216666666666666E-4</v>
      </c>
      <c r="BD13" s="22" cm="1">
        <f t="array" ref="BD13">IF(INDEX(calc_types,1,BD$7)="INDEX",AA13/AA12-1,IF(INDEX(calc_types,1,BD$7)="CASH", AA12/1200,AA12/AA13-1))</f>
        <v>0</v>
      </c>
      <c r="BE13" s="22" cm="1">
        <f t="array" ref="BE13">IF(INDEX(calc_types,1,BE$7)="INDEX",AB13/AB12-1,IF(INDEX(calc_types,1,BE$7)="CASH", AB12/1200,AB12/AB13-1))</f>
        <v>9.2895459897945898E-3</v>
      </c>
      <c r="BF13" s="22" cm="1">
        <f t="array" ref="BF13">IF(INDEX(calc_types,1,BF$7)="INDEX",AC13/AC12-1,IF(INDEX(calc_types,1,BF$7)="CASH", AC12/1200,AC12/AC13-1))</f>
        <v>1.4184397163120588E-2</v>
      </c>
      <c r="BG13" s="22" cm="1">
        <f t="array" ref="BG13">IF(INDEX(calc_types,1,BG$7)="INDEX",AD13/AD12-1,IF(INDEX(calc_types,1,BG$7)="CASH", AD12/1200,AD12/AD13-1))</f>
        <v>8.3912416415365954E-3</v>
      </c>
      <c r="BH13" s="23">
        <f t="shared" si="10"/>
        <v>-1.2528171259383713E-3</v>
      </c>
      <c r="BI13" s="23">
        <f t="shared" si="11"/>
        <v>-3.9515069311994895E-5</v>
      </c>
      <c r="BJ13" s="23">
        <f t="shared" si="12"/>
        <v>4.8864065886963497E-3</v>
      </c>
      <c r="BK13" s="23">
        <f t="shared" si="13"/>
        <v>8.6500513735703957E-3</v>
      </c>
      <c r="BL13" s="23">
        <f t="shared" si="14"/>
        <v>1.8990835395024292E-2</v>
      </c>
      <c r="BM13" s="23">
        <f t="shared" si="15"/>
        <v>-6.8905524460269568E-4</v>
      </c>
      <c r="BN13" s="23">
        <f t="shared" si="16"/>
        <v>-4.9097735440482198E-4</v>
      </c>
      <c r="BO13" s="23">
        <f t="shared" si="17"/>
        <v>2.4709876182186668E-3</v>
      </c>
      <c r="BP13" s="23">
        <f t="shared" si="18"/>
        <v>-7.0085351773330326E-4</v>
      </c>
      <c r="BQ13" s="23">
        <f t="shared" si="19"/>
        <v>-1.1530534562690104E-3</v>
      </c>
      <c r="BR13" s="23">
        <f t="shared" si="20"/>
        <v>4.0380118123383032E-4</v>
      </c>
      <c r="BS13" s="23">
        <f t="shared" si="21"/>
        <v>9.3813958578237606E-3</v>
      </c>
      <c r="BT13" s="23">
        <f t="shared" si="22"/>
        <v>2.343029329430946E-2</v>
      </c>
      <c r="BU13" s="23">
        <f t="shared" si="23"/>
        <v>1.5362862532710564E-4</v>
      </c>
      <c r="BV13" s="23">
        <f t="shared" si="24"/>
        <v>2.9820983115351626E-4</v>
      </c>
      <c r="BW13" s="23">
        <f t="shared" si="25"/>
        <v>6.8869192841498612E-4</v>
      </c>
      <c r="BX13" s="23">
        <f t="shared" si="26"/>
        <v>3.1876950703837989E-2</v>
      </c>
      <c r="BY13" s="23">
        <f t="shared" si="27"/>
        <v>3.6309058948797657E-2</v>
      </c>
      <c r="BZ13" s="23">
        <f t="shared" si="28"/>
        <v>1.5004719369128672E-2</v>
      </c>
      <c r="CA13" s="23">
        <f t="shared" si="29"/>
        <v>2.8333683719792183E-2</v>
      </c>
      <c r="CB13" s="23">
        <f t="shared" si="30"/>
        <v>-1.1934060185185191E-3</v>
      </c>
      <c r="CC13" s="23">
        <f t="shared" si="31"/>
        <v>-3.4618101851851852E-4</v>
      </c>
      <c r="CD13" s="23">
        <f t="shared" si="32"/>
        <v>-7.2955138888888881E-4</v>
      </c>
      <c r="CE13" s="23">
        <f t="shared" si="33"/>
        <v>-4.366296296296298E-5</v>
      </c>
      <c r="CF13" s="23">
        <f t="shared" si="34"/>
        <v>0</v>
      </c>
      <c r="CG13" s="23">
        <f t="shared" si="35"/>
        <v>9.9850363038718228E-3</v>
      </c>
      <c r="CH13" s="23">
        <f t="shared" si="36"/>
        <v>1.4817062921886712E-2</v>
      </c>
      <c r="CI13" s="23">
        <f t="shared" si="37"/>
        <v>1.1997513158789372E-2</v>
      </c>
    </row>
    <row r="14" spans="1:87" x14ac:dyDescent="0.2">
      <c r="A14" s="20">
        <v>6</v>
      </c>
      <c r="B14" s="21">
        <v>38776</v>
      </c>
      <c r="C14" s="20">
        <v>202.869</v>
      </c>
      <c r="D14" s="20">
        <v>1129.5640000000001</v>
      </c>
      <c r="E14" s="20">
        <v>1850.0160000000001</v>
      </c>
      <c r="F14" s="20">
        <v>1516.3779999999999</v>
      </c>
      <c r="G14" s="20">
        <v>1808.0530000000001</v>
      </c>
      <c r="H14" s="20">
        <v>143.613</v>
      </c>
      <c r="I14" s="20">
        <v>363.00400000000002</v>
      </c>
      <c r="J14" s="20">
        <v>470.53800000000001</v>
      </c>
      <c r="K14" s="20">
        <v>105.986</v>
      </c>
      <c r="L14" s="20">
        <v>640.976</v>
      </c>
      <c r="M14" s="20">
        <v>772.47799999999995</v>
      </c>
      <c r="N14" s="20">
        <v>234.68299999999999</v>
      </c>
      <c r="O14" s="20">
        <v>244.48599999999999</v>
      </c>
      <c r="P14" s="20">
        <v>103.462</v>
      </c>
      <c r="Q14" s="20">
        <v>193.59700000000001</v>
      </c>
      <c r="R14" s="20">
        <v>253.084</v>
      </c>
      <c r="S14" s="20">
        <v>2189.0500000000002</v>
      </c>
      <c r="T14" s="20">
        <v>2512.11</v>
      </c>
      <c r="U14" s="20">
        <v>5871.51</v>
      </c>
      <c r="V14" s="20">
        <v>9723.24</v>
      </c>
      <c r="W14" s="20">
        <v>0.24349999999999999</v>
      </c>
      <c r="X14" s="20">
        <v>0.1084</v>
      </c>
      <c r="Y14" s="20">
        <v>0.49680000000000002</v>
      </c>
      <c r="Z14" s="20">
        <v>-4.9299999999999997E-2</v>
      </c>
      <c r="AA14" s="20">
        <v>1</v>
      </c>
      <c r="AB14" s="20">
        <v>0.75049999999999994</v>
      </c>
      <c r="AC14" s="20">
        <v>0.62829999999999997</v>
      </c>
      <c r="AD14" s="20">
        <v>81.150000000000006</v>
      </c>
      <c r="AE14" s="21">
        <f t="shared" si="8"/>
        <v>38776</v>
      </c>
      <c r="AF14" s="22" cm="1">
        <f t="array" ref="AF14">IF(INDEX(calc_types,1,AF$7)="INDEX",C14/C13-1,IF(INDEX(calc_types,1,AF$7)="CASH", C13/1200,C13/C14-1))</f>
        <v>-1.1336080279156224E-4</v>
      </c>
      <c r="AG14" s="22" cm="1">
        <f t="array" ref="AG14">IF(INDEX(calc_types,1,AG$7)="INDEX",D14/D13-1,IF(INDEX(calc_types,1,AG$7)="CASH", D13/1200,D13/D14-1))</f>
        <v>-1.4082925712344263E-3</v>
      </c>
      <c r="AH14" s="22" cm="1">
        <f t="array" ref="AH14">IF(INDEX(calc_types,1,AH$7)="INDEX",E14/E13-1,IF(INDEX(calc_types,1,AH$7)="CASH", E13/1200,E13/E14-1))</f>
        <v>-5.2399206134551291E-3</v>
      </c>
      <c r="AI14" s="22" cm="1">
        <f t="array" ref="AI14">IF(INDEX(calc_types,1,AI$7)="INDEX",F14/F13-1,IF(INDEX(calc_types,1,AI$7)="CASH", F13/1200,F13/F14-1))</f>
        <v>4.7142214445063946E-3</v>
      </c>
      <c r="AJ14" s="22" cm="1">
        <f t="array" ref="AJ14">IF(INDEX(calc_types,1,AJ$7)="INDEX",G14/G13-1,IF(INDEX(calc_types,1,AJ$7)="CASH", G13/1200,G13/G14-1))</f>
        <v>8.8804545185694472E-3</v>
      </c>
      <c r="AK14" s="22" cm="1">
        <f t="array" ref="AK14">IF(INDEX(calc_types,1,AK$7)="INDEX",H14/H13-1,IF(INDEX(calc_types,1,AK$7)="CASH", H13/1200,H13/H14-1))</f>
        <v>-3.202027022323195E-4</v>
      </c>
      <c r="AL14" s="22" cm="1">
        <f t="array" ref="AL14">IF(INDEX(calc_types,1,AL$7)="INDEX",I14/I13-1,IF(INDEX(calc_types,1,AL$7)="CASH", I13/1200,I13/I14-1))</f>
        <v>-2.919225579025575E-4</v>
      </c>
      <c r="AM14" s="22" cm="1">
        <f t="array" ref="AM14">IF(INDEX(calc_types,1,AM$7)="INDEX",J14/J13-1,IF(INDEX(calc_types,1,AM$7)="CASH", J13/1200,J13/J14-1))</f>
        <v>2.9336734693874433E-4</v>
      </c>
      <c r="AN14" s="22" cm="1">
        <f t="array" ref="AN14">IF(INDEX(calc_types,1,AN$7)="INDEX",K14/K13-1,IF(INDEX(calc_types,1,AN$7)="CASH", K13/1200,K13/K14-1))</f>
        <v>1.698626000301573E-4</v>
      </c>
      <c r="AO14" s="22" cm="1">
        <f t="array" ref="AO14">IF(INDEX(calc_types,1,AO$7)="INDEX",L14/L13-1,IF(INDEX(calc_types,1,AO$7)="CASH", L13/1200,L13/L14-1))</f>
        <v>-8.8069195889284302E-4</v>
      </c>
      <c r="AP14" s="22" cm="1">
        <f t="array" ref="AP14">IF(INDEX(calc_types,1,AP$7)="INDEX",M14/M13-1,IF(INDEX(calc_types,1,AP$7)="CASH", M13/1200,M13/M14-1))</f>
        <v>-6.8605661132092877E-5</v>
      </c>
      <c r="AQ14" s="22" cm="1">
        <f t="array" ref="AQ14">IF(INDEX(calc_types,1,AQ$7)="INDEX",N14/N13-1,IF(INDEX(calc_types,1,AQ$7)="CASH", N13/1200,N13/N14-1))</f>
        <v>1.1403353775475411E-2</v>
      </c>
      <c r="AR14" s="22" cm="1">
        <f t="array" ref="AR14">IF(INDEX(calc_types,1,AR$7)="INDEX",O14/O13-1,IF(INDEX(calc_types,1,AR$7)="CASH", O13/1200,O13/O14-1))</f>
        <v>1.722093473186681E-2</v>
      </c>
      <c r="AS14" s="22" cm="1">
        <f t="array" ref="AS14">IF(INDEX(calc_types,1,AS$7)="INDEX",P14/P13-1,IF(INDEX(calc_types,1,AS$7)="CASH", P13/1200,P13/P14-1))</f>
        <v>8.6996027181429625E-5</v>
      </c>
      <c r="AT14" s="22" cm="1">
        <f t="array" ref="AT14">IF(INDEX(calc_types,1,AT$7)="INDEX",Q14/Q13-1,IF(INDEX(calc_types,1,AT$7)="CASH", Q13/1200,Q13/Q14-1))</f>
        <v>6.7712156141119806E-4</v>
      </c>
      <c r="AU14" s="22" cm="1">
        <f t="array" ref="AU14">IF(INDEX(calc_types,1,AU$7)="INDEX",R14/R13-1,IF(INDEX(calc_types,1,AU$7)="CASH", R13/1200,R13/R14-1))</f>
        <v>2.1580825139879689E-3</v>
      </c>
      <c r="AV14" s="22" cm="1">
        <f t="array" ref="AV14">IF(INDEX(calc_types,1,AV$7)="INDEX",S14/S13-1,IF(INDEX(calc_types,1,AV$7)="CASH", S13/1200,S13/S14-1))</f>
        <v>4.244447407520302E-2</v>
      </c>
      <c r="AW14" s="22" cm="1">
        <f t="array" ref="AW14">IF(INDEX(calc_types,1,AW$7)="INDEX",T14/T13-1,IF(INDEX(calc_types,1,AW$7)="CASH", T13/1200,T13/T14-1))</f>
        <v>3.9496660680443441E-2</v>
      </c>
      <c r="AX14" s="22" cm="1">
        <f t="array" ref="AX14">IF(INDEX(calc_types,1,AX$7)="INDEX",U14/U13-1,IF(INDEX(calc_types,1,AX$7)="CASH", U13/1200,U13/U14-1))</f>
        <v>3.3423624641606864E-2</v>
      </c>
      <c r="AY14" s="22" cm="1">
        <f t="array" ref="AY14">IF(INDEX(calc_types,1,AY$7)="INDEX",V14/V13-1,IF(INDEX(calc_types,1,AY$7)="CASH", V13/1200,V13/V14-1))</f>
        <v>0.10459857472470913</v>
      </c>
      <c r="AZ14" s="22" cm="1">
        <f t="array" ref="AZ14">IF(INDEX(calc_types,1,AZ$7)="INDEX",W14/W13-1,IF(INDEX(calc_types,1,AZ$7)="CASH", W13/1200,W13/W14-1))</f>
        <v>2.2062499999999998E-4</v>
      </c>
      <c r="BA14" s="22" cm="1">
        <f t="array" ref="BA14">IF(INDEX(calc_types,1,BA$7)="INDEX",X14/X13-1,IF(INDEX(calc_types,1,BA$7)="CASH", X13/1200,X13/X14-1))</f>
        <v>1.6533333333333333E-4</v>
      </c>
      <c r="BB14" s="22" cm="1">
        <f t="array" ref="BB14">IF(INDEX(calc_types,1,BB$7)="INDEX",Y14/Y13-1,IF(INDEX(calc_types,1,BB$7)="CASH", Y13/1200,Y13/Y14-1))</f>
        <v>4.5850000000000003E-4</v>
      </c>
      <c r="BC14" s="22" cm="1">
        <f t="array" ref="BC14">IF(INDEX(calc_types,1,BC$7)="INDEX",Z14/Z13-1,IF(INDEX(calc_types,1,BC$7)="CASH", Z13/1200,Z13/Z14-1))</f>
        <v>-8.5333333333333339E-5</v>
      </c>
      <c r="BD14" s="22" cm="1">
        <f t="array" ref="BD14">IF(INDEX(calc_types,1,BD$7)="INDEX",AA14/AA13-1,IF(INDEX(calc_types,1,BD$7)="CASH", AA13/1200,AA13/AA14-1))</f>
        <v>0</v>
      </c>
      <c r="BE14" s="22" cm="1">
        <f t="array" ref="BE14">IF(INDEX(calc_types,1,BE$7)="INDEX",AB14/AB13-1,IF(INDEX(calc_types,1,BE$7)="CASH", AB13/1200,AB13/AB14-1))</f>
        <v>1.8387741505663024E-2</v>
      </c>
      <c r="BF14" s="22" cm="1">
        <f t="array" ref="BF14">IF(INDEX(calc_types,1,BF$7)="INDEX",AC14/AC13-1,IF(INDEX(calc_types,1,BF$7)="CASH", AC13/1200,AC13/AC14-1))</f>
        <v>9.8678975011936565E-3</v>
      </c>
      <c r="BG14" s="22" cm="1">
        <f t="array" ref="BG14">IF(INDEX(calc_types,1,BG$7)="INDEX",AD14/AD13-1,IF(INDEX(calc_types,1,BG$7)="CASH", AD13/1200,AD13/AD14-1))</f>
        <v>-6.0135551447936031E-2</v>
      </c>
      <c r="BH14" s="23">
        <f t="shared" si="10"/>
        <v>-1.5091315476747191E-3</v>
      </c>
      <c r="BI14" s="23">
        <f t="shared" si="11"/>
        <v>-2.5815603709344924E-3</v>
      </c>
      <c r="BJ14" s="23">
        <f t="shared" si="12"/>
        <v>-6.4340508431124117E-3</v>
      </c>
      <c r="BK14" s="23">
        <f t="shared" si="13"/>
        <v>2.6176695135314357E-3</v>
      </c>
      <c r="BL14" s="23">
        <f t="shared" si="14"/>
        <v>6.2082280564308024E-3</v>
      </c>
      <c r="BM14" s="23">
        <f t="shared" si="15"/>
        <v>-5.9177661172968548E-4</v>
      </c>
      <c r="BN14" s="23">
        <f t="shared" si="16"/>
        <v>-3.7272425251642276E-4</v>
      </c>
      <c r="BO14" s="23">
        <f t="shared" si="17"/>
        <v>1.0851061554089042E-4</v>
      </c>
      <c r="BP14" s="23">
        <f t="shared" si="18"/>
        <v>-9.0860590146579897E-4</v>
      </c>
      <c r="BQ14" s="23">
        <f t="shared" si="19"/>
        <v>-1.72988214428424E-3</v>
      </c>
      <c r="BR14" s="23">
        <f t="shared" si="20"/>
        <v>-1.0297170243908206E-3</v>
      </c>
      <c r="BS14" s="23">
        <f t="shared" si="21"/>
        <v>9.0205054358448063E-3</v>
      </c>
      <c r="BT14" s="23">
        <f t="shared" si="22"/>
        <v>1.4080065489764265E-2</v>
      </c>
      <c r="BU14" s="23">
        <f t="shared" si="23"/>
        <v>8.5941125337461881E-5</v>
      </c>
      <c r="BV14" s="23">
        <f t="shared" si="24"/>
        <v>7.3750696903034248E-4</v>
      </c>
      <c r="BW14" s="23">
        <f t="shared" si="25"/>
        <v>2.2920971259318803E-3</v>
      </c>
      <c r="BX14" s="23">
        <f t="shared" si="26"/>
        <v>2.9876096114390335E-2</v>
      </c>
      <c r="BY14" s="23">
        <f t="shared" si="27"/>
        <v>3.2590593687647051E-2</v>
      </c>
      <c r="BZ14" s="23">
        <f t="shared" si="28"/>
        <v>2.8808009067050111E-2</v>
      </c>
      <c r="CA14" s="23">
        <f t="shared" si="29"/>
        <v>9.1874230095586054E-2</v>
      </c>
      <c r="CB14" s="23">
        <f t="shared" si="30"/>
        <v>-1.2188643518518526E-3</v>
      </c>
      <c r="CC14" s="23">
        <f t="shared" si="31"/>
        <v>-2.2001435185185186E-4</v>
      </c>
      <c r="CD14" s="23">
        <f t="shared" si="32"/>
        <v>-7.709680555555554E-4</v>
      </c>
      <c r="CE14" s="23">
        <f t="shared" si="33"/>
        <v>5.317037037037034E-5</v>
      </c>
      <c r="CF14" s="23">
        <f t="shared" si="34"/>
        <v>0</v>
      </c>
      <c r="CG14" s="23">
        <f t="shared" si="35"/>
        <v>1.9083231819740257E-2</v>
      </c>
      <c r="CH14" s="23">
        <f t="shared" si="36"/>
        <v>1.050056325995978E-2</v>
      </c>
      <c r="CI14" s="23">
        <f t="shared" si="37"/>
        <v>-5.6529279930683254E-2</v>
      </c>
    </row>
    <row r="15" spans="1:87" x14ac:dyDescent="0.2">
      <c r="A15" s="20">
        <v>7</v>
      </c>
      <c r="B15" s="21">
        <v>38807</v>
      </c>
      <c r="C15" s="20">
        <v>202.886</v>
      </c>
      <c r="D15" s="20">
        <v>1128.9280000000001</v>
      </c>
      <c r="E15" s="20">
        <v>1842.027</v>
      </c>
      <c r="F15" s="20">
        <v>1520.838</v>
      </c>
      <c r="G15" s="20">
        <v>1812.873</v>
      </c>
      <c r="H15" s="20">
        <v>143.642</v>
      </c>
      <c r="I15" s="20">
        <v>363.06200000000001</v>
      </c>
      <c r="J15" s="20">
        <v>470.81099999999998</v>
      </c>
      <c r="K15" s="20">
        <v>106.006</v>
      </c>
      <c r="L15" s="20">
        <v>641.16700000000003</v>
      </c>
      <c r="M15" s="20">
        <v>772.03200000000004</v>
      </c>
      <c r="N15" s="20">
        <v>235.86099999999999</v>
      </c>
      <c r="O15" s="20">
        <v>245.96700000000001</v>
      </c>
      <c r="P15" s="20">
        <v>103.473</v>
      </c>
      <c r="Q15" s="20">
        <v>193.58799999999999</v>
      </c>
      <c r="R15" s="20">
        <v>253.09700000000001</v>
      </c>
      <c r="S15" s="20">
        <v>2260.0500000000002</v>
      </c>
      <c r="T15" s="20">
        <v>2477.2800000000002</v>
      </c>
      <c r="U15" s="20">
        <v>5768.45</v>
      </c>
      <c r="V15" s="20">
        <v>10083.56</v>
      </c>
      <c r="W15" s="20">
        <v>0.24124999999999999</v>
      </c>
      <c r="X15" s="20">
        <v>8.4000000000000005E-2</v>
      </c>
      <c r="Y15" s="20">
        <v>0.47749999999999998</v>
      </c>
      <c r="Z15" s="20">
        <v>-4.2099999999999999E-2</v>
      </c>
      <c r="AA15" s="20">
        <v>1</v>
      </c>
      <c r="AB15" s="20">
        <v>0.74950000000000006</v>
      </c>
      <c r="AC15" s="20">
        <v>0.62460000000000004</v>
      </c>
      <c r="AD15" s="20">
        <v>82.87</v>
      </c>
      <c r="AE15" s="21">
        <f t="shared" si="8"/>
        <v>38807</v>
      </c>
      <c r="AF15" s="22" cm="1">
        <f t="array" ref="AF15">IF(INDEX(calc_types,1,AF$7)="INDEX",C15/C14-1,IF(INDEX(calc_types,1,AF$7)="CASH", C14/1200,C14/C15-1))</f>
        <v>8.379791885393395E-5</v>
      </c>
      <c r="AG15" s="22" cm="1">
        <f t="array" ref="AG15">IF(INDEX(calc_types,1,AG$7)="INDEX",D15/D14-1,IF(INDEX(calc_types,1,AG$7)="CASH", D14/1200,D14/D15-1))</f>
        <v>-5.6304910567261945E-4</v>
      </c>
      <c r="AH15" s="22" cm="1">
        <f t="array" ref="AH15">IF(INDEX(calc_types,1,AH$7)="INDEX",E15/E14-1,IF(INDEX(calc_types,1,AH$7)="CASH", E14/1200,E14/E15-1))</f>
        <v>-4.3183410305640546E-3</v>
      </c>
      <c r="AI15" s="22" cm="1">
        <f t="array" ref="AI15">IF(INDEX(calc_types,1,AI$7)="INDEX",F15/F14-1,IF(INDEX(calc_types,1,AI$7)="CASH", F14/1200,F14/F15-1))</f>
        <v>2.941219141928908E-3</v>
      </c>
      <c r="AJ15" s="22" cm="1">
        <f t="array" ref="AJ15">IF(INDEX(calc_types,1,AJ$7)="INDEX",G15/G14-1,IF(INDEX(calc_types,1,AJ$7)="CASH", G14/1200,G14/G15-1))</f>
        <v>2.6658510563573046E-3</v>
      </c>
      <c r="AK15" s="22" cm="1">
        <f t="array" ref="AK15">IF(INDEX(calc_types,1,AK$7)="INDEX",H15/H14-1,IF(INDEX(calc_types,1,AK$7)="CASH", H14/1200,H14/H15-1))</f>
        <v>2.0193158001013956E-4</v>
      </c>
      <c r="AL15" s="22" cm="1">
        <f t="array" ref="AL15">IF(INDEX(calc_types,1,AL$7)="INDEX",I15/I14-1,IF(INDEX(calc_types,1,AL$7)="CASH", I14/1200,I14/I15-1))</f>
        <v>1.5977785368748165E-4</v>
      </c>
      <c r="AM15" s="22" cm="1">
        <f t="array" ref="AM15">IF(INDEX(calc_types,1,AM$7)="INDEX",J15/J14-1,IF(INDEX(calc_types,1,AM$7)="CASH", J14/1200,J14/J15-1))</f>
        <v>5.8018693495531792E-4</v>
      </c>
      <c r="AN15" s="22" cm="1">
        <f t="array" ref="AN15">IF(INDEX(calc_types,1,AN$7)="INDEX",K15/K14-1,IF(INDEX(calc_types,1,AN$7)="CASH", K14/1200,K14/K15-1))</f>
        <v>1.887041684749402E-4</v>
      </c>
      <c r="AO15" s="22" cm="1">
        <f t="array" ref="AO15">IF(INDEX(calc_types,1,AO$7)="INDEX",L15/L14-1,IF(INDEX(calc_types,1,AO$7)="CASH", L14/1200,L14/L15-1))</f>
        <v>2.9798307580941596E-4</v>
      </c>
      <c r="AP15" s="22" cm="1">
        <f t="array" ref="AP15">IF(INDEX(calc_types,1,AP$7)="INDEX",M15/M14-1,IF(INDEX(calc_types,1,AP$7)="CASH", M14/1200,M14/M15-1))</f>
        <v>-5.7736272100938901E-4</v>
      </c>
      <c r="AQ15" s="22" cm="1">
        <f t="array" ref="AQ15">IF(INDEX(calc_types,1,AQ$7)="INDEX",N15/N14-1,IF(INDEX(calc_types,1,AQ$7)="CASH", N14/1200,N14/N15-1))</f>
        <v>5.0195369924537214E-3</v>
      </c>
      <c r="AR15" s="22" cm="1">
        <f t="array" ref="AR15">IF(INDEX(calc_types,1,AR$7)="INDEX",O15/O14-1,IF(INDEX(calc_types,1,AR$7)="CASH", O14/1200,O14/O15-1))</f>
        <v>6.0576065705195692E-3</v>
      </c>
      <c r="AS15" s="22" cm="1">
        <f t="array" ref="AS15">IF(INDEX(calc_types,1,AS$7)="INDEX",P15/P14-1,IF(INDEX(calc_types,1,AS$7)="CASH", P14/1200,P14/P15-1))</f>
        <v>1.0631922831572105E-4</v>
      </c>
      <c r="AT15" s="22" cm="1">
        <f t="array" ref="AT15">IF(INDEX(calc_types,1,AT$7)="INDEX",Q15/Q14-1,IF(INDEX(calc_types,1,AT$7)="CASH", Q14/1200,Q14/Q15-1))</f>
        <v>-4.648832368281397E-5</v>
      </c>
      <c r="AU15" s="22" cm="1">
        <f t="array" ref="AU15">IF(INDEX(calc_types,1,AU$7)="INDEX",R15/R14-1,IF(INDEX(calc_types,1,AU$7)="CASH", R14/1200,R14/R15-1))</f>
        <v>5.1366344770986672E-5</v>
      </c>
      <c r="AV15" s="22" cm="1">
        <f t="array" ref="AV15">IF(INDEX(calc_types,1,AV$7)="INDEX",S15/S14-1,IF(INDEX(calc_types,1,AV$7)="CASH", S14/1200,S14/S15-1))</f>
        <v>3.243416093739282E-2</v>
      </c>
      <c r="AW15" s="22" cm="1">
        <f t="array" ref="AW15">IF(INDEX(calc_types,1,AW$7)="INDEX",T15/T14-1,IF(INDEX(calc_types,1,AW$7)="CASH", T14/1200,T14/T15-1))</f>
        <v>-1.386483872123434E-2</v>
      </c>
      <c r="AX15" s="22" cm="1">
        <f t="array" ref="AX15">IF(INDEX(calc_types,1,AX$7)="INDEX",U15/U14-1,IF(INDEX(calc_types,1,AX$7)="CASH", U14/1200,U14/U15-1))</f>
        <v>-1.7552554623938343E-2</v>
      </c>
      <c r="AY15" s="22" cm="1">
        <f t="array" ref="AY15">IF(INDEX(calc_types,1,AY$7)="INDEX",V15/V14-1,IF(INDEX(calc_types,1,AY$7)="CASH", V14/1200,V14/V15-1))</f>
        <v>3.7057606312299152E-2</v>
      </c>
      <c r="AZ15" s="22" cm="1">
        <f t="array" ref="AZ15">IF(INDEX(calc_types,1,AZ$7)="INDEX",W15/W14-1,IF(INDEX(calc_types,1,AZ$7)="CASH", W14/1200,W14/W15-1))</f>
        <v>2.0291666666666667E-4</v>
      </c>
      <c r="BA15" s="22" cm="1">
        <f t="array" ref="BA15">IF(INDEX(calc_types,1,BA$7)="INDEX",X15/X14-1,IF(INDEX(calc_types,1,BA$7)="CASH", X14/1200,X14/X15-1))</f>
        <v>9.0333333333333325E-5</v>
      </c>
      <c r="BB15" s="22" cm="1">
        <f t="array" ref="BB15">IF(INDEX(calc_types,1,BB$7)="INDEX",Y15/Y14-1,IF(INDEX(calc_types,1,BB$7)="CASH", Y14/1200,Y14/Y15-1))</f>
        <v>4.1400000000000003E-4</v>
      </c>
      <c r="BC15" s="22" cm="1">
        <f t="array" ref="BC15">IF(INDEX(calc_types,1,BC$7)="INDEX",Z15/Z14-1,IF(INDEX(calc_types,1,BC$7)="CASH", Z14/1200,Z14/Z15-1))</f>
        <v>-4.1083333333333334E-5</v>
      </c>
      <c r="BD15" s="22" cm="1">
        <f t="array" ref="BD15">IF(INDEX(calc_types,1,BD$7)="INDEX",AA15/AA14-1,IF(INDEX(calc_types,1,BD$7)="CASH", AA14/1200,AA14/AA15-1))</f>
        <v>0</v>
      </c>
      <c r="BE15" s="22" cm="1">
        <f t="array" ref="BE15">IF(INDEX(calc_types,1,BE$7)="INDEX",AB15/AB14-1,IF(INDEX(calc_types,1,BE$7)="CASH", AB14/1200,AB14/AB15-1))</f>
        <v>1.3342228152100066E-3</v>
      </c>
      <c r="BF15" s="22" cm="1">
        <f t="array" ref="BF15">IF(INDEX(calc_types,1,BF$7)="INDEX",AC15/AC14-1,IF(INDEX(calc_types,1,BF$7)="CASH", AC14/1200,AC14/AC15-1))</f>
        <v>5.9237912263847559E-3</v>
      </c>
      <c r="BG15" s="22" cm="1">
        <f t="array" ref="BG15">IF(INDEX(calc_types,1,BG$7)="INDEX",AD15/AD14-1,IF(INDEX(calc_types,1,BG$7)="CASH", AD14/1200,AD14/AD15-1))</f>
        <v>-2.0755400024134119E-2</v>
      </c>
      <c r="BH15" s="23">
        <f t="shared" si="10"/>
        <v>-1.3119728260292229E-3</v>
      </c>
      <c r="BI15" s="23">
        <f t="shared" si="11"/>
        <v>-1.7363169053726856E-3</v>
      </c>
      <c r="BJ15" s="23">
        <f t="shared" si="12"/>
        <v>-5.5124712602213372E-3</v>
      </c>
      <c r="BK15" s="23">
        <f t="shared" si="13"/>
        <v>8.4466721095394909E-4</v>
      </c>
      <c r="BL15" s="23">
        <f t="shared" si="14"/>
        <v>-6.3754057813398234E-6</v>
      </c>
      <c r="BM15" s="23">
        <f t="shared" si="15"/>
        <v>-6.9642329487226424E-5</v>
      </c>
      <c r="BN15" s="23">
        <f t="shared" si="16"/>
        <v>7.8976159073616364E-5</v>
      </c>
      <c r="BO15" s="23">
        <f t="shared" si="17"/>
        <v>3.9533020355746401E-4</v>
      </c>
      <c r="BP15" s="23">
        <f t="shared" si="18"/>
        <v>-8.8976433302101606E-4</v>
      </c>
      <c r="BQ15" s="23">
        <f t="shared" si="19"/>
        <v>-5.5120710958198103E-4</v>
      </c>
      <c r="BR15" s="23">
        <f t="shared" si="20"/>
        <v>-1.5384740842681168E-3</v>
      </c>
      <c r="BS15" s="23">
        <f t="shared" si="21"/>
        <v>2.6366886528231158E-3</v>
      </c>
      <c r="BT15" s="23">
        <f t="shared" si="22"/>
        <v>2.9167373284170232E-3</v>
      </c>
      <c r="BU15" s="23">
        <f t="shared" si="23"/>
        <v>1.052643264717533E-4</v>
      </c>
      <c r="BV15" s="23">
        <f t="shared" si="24"/>
        <v>1.3897083936330481E-5</v>
      </c>
      <c r="BW15" s="23">
        <f t="shared" si="25"/>
        <v>1.8538095671489786E-4</v>
      </c>
      <c r="BX15" s="23">
        <f t="shared" si="26"/>
        <v>1.9865782976580135E-2</v>
      </c>
      <c r="BY15" s="23">
        <f t="shared" si="27"/>
        <v>-2.077090571403073E-2</v>
      </c>
      <c r="BZ15" s="23">
        <f t="shared" si="28"/>
        <v>-2.2168170198495096E-2</v>
      </c>
      <c r="CA15" s="23">
        <f t="shared" si="29"/>
        <v>2.433326168317608E-2</v>
      </c>
      <c r="CB15" s="23">
        <f t="shared" si="30"/>
        <v>-1.236572685185186E-3</v>
      </c>
      <c r="CC15" s="23">
        <f t="shared" si="31"/>
        <v>-2.9501435185185187E-4</v>
      </c>
      <c r="CD15" s="23">
        <f t="shared" si="32"/>
        <v>-8.1546805555555535E-4</v>
      </c>
      <c r="CE15" s="23">
        <f t="shared" si="33"/>
        <v>9.7420370370370345E-5</v>
      </c>
      <c r="CF15" s="23">
        <f t="shared" si="34"/>
        <v>0</v>
      </c>
      <c r="CG15" s="23">
        <f t="shared" si="35"/>
        <v>2.0297131292872396E-3</v>
      </c>
      <c r="CH15" s="23">
        <f t="shared" si="36"/>
        <v>6.5564569851508797E-3</v>
      </c>
      <c r="CI15" s="23">
        <f t="shared" si="37"/>
        <v>-1.7149128506881342E-2</v>
      </c>
    </row>
    <row r="16" spans="1:87" x14ac:dyDescent="0.2">
      <c r="A16" s="20">
        <v>8</v>
      </c>
      <c r="B16" s="21">
        <v>38837</v>
      </c>
      <c r="C16" s="20">
        <v>202.93199999999999</v>
      </c>
      <c r="D16" s="20">
        <v>1131.3050000000001</v>
      </c>
      <c r="E16" s="20">
        <v>1858.345</v>
      </c>
      <c r="F16" s="20">
        <v>1523.9649999999999</v>
      </c>
      <c r="G16" s="20">
        <v>1824.502</v>
      </c>
      <c r="H16" s="20">
        <v>143.68299999999999</v>
      </c>
      <c r="I16" s="20">
        <v>363.95100000000002</v>
      </c>
      <c r="J16" s="20">
        <v>474.34100000000001</v>
      </c>
      <c r="K16" s="20">
        <v>106.057</v>
      </c>
      <c r="L16" s="20">
        <v>641.20000000000005</v>
      </c>
      <c r="M16" s="20">
        <v>771.37199999999996</v>
      </c>
      <c r="N16" s="20">
        <v>235.554</v>
      </c>
      <c r="O16" s="20">
        <v>244.50800000000001</v>
      </c>
      <c r="P16" s="20">
        <v>103.486</v>
      </c>
      <c r="Q16" s="20">
        <v>193.67400000000001</v>
      </c>
      <c r="R16" s="20">
        <v>253.721</v>
      </c>
      <c r="S16" s="20">
        <v>2245.04</v>
      </c>
      <c r="T16" s="20">
        <v>2306.4299999999998</v>
      </c>
      <c r="U16" s="20">
        <v>5737.78</v>
      </c>
      <c r="V16" s="20">
        <v>9520.89</v>
      </c>
      <c r="W16" s="20">
        <v>0.23874999999999999</v>
      </c>
      <c r="X16" s="20">
        <v>0.1051</v>
      </c>
      <c r="Y16" s="20">
        <v>0.45839999999999997</v>
      </c>
      <c r="Z16" s="20">
        <v>-6.2300000000000001E-2</v>
      </c>
      <c r="AA16" s="20">
        <v>1</v>
      </c>
      <c r="AB16" s="20">
        <v>0.75539999999999996</v>
      </c>
      <c r="AC16" s="20">
        <v>0.61599999999999999</v>
      </c>
      <c r="AD16" s="20">
        <v>79.819999999999993</v>
      </c>
      <c r="AE16" s="21">
        <f t="shared" si="8"/>
        <v>38837</v>
      </c>
      <c r="AF16" s="22" cm="1">
        <f t="array" ref="AF16">IF(INDEX(calc_types,1,AF$7)="INDEX",C16/C15-1,IF(INDEX(calc_types,1,AF$7)="CASH", C15/1200,C15/C16-1))</f>
        <v>2.2672831047976238E-4</v>
      </c>
      <c r="AG16" s="22" cm="1">
        <f t="array" ref="AG16">IF(INDEX(calc_types,1,AG$7)="INDEX",D16/D15-1,IF(INDEX(calc_types,1,AG$7)="CASH", D15/1200,D15/D16-1))</f>
        <v>2.1055372884719592E-3</v>
      </c>
      <c r="AH16" s="22" cm="1">
        <f t="array" ref="AH16">IF(INDEX(calc_types,1,AH$7)="INDEX",E16/E15-1,IF(INDEX(calc_types,1,AH$7)="CASH", E15/1200,E15/E16-1))</f>
        <v>8.8587192261568859E-3</v>
      </c>
      <c r="AI16" s="22" cm="1">
        <f t="array" ref="AI16">IF(INDEX(calc_types,1,AI$7)="INDEX",F16/F15-1,IF(INDEX(calc_types,1,AI$7)="CASH", F15/1200,F15/F16-1))</f>
        <v>2.0561032799022438E-3</v>
      </c>
      <c r="AJ16" s="22" cm="1">
        <f t="array" ref="AJ16">IF(INDEX(calc_types,1,AJ$7)="INDEX",G16/G15-1,IF(INDEX(calc_types,1,AJ$7)="CASH", G15/1200,G15/G16-1))</f>
        <v>6.4146799031150614E-3</v>
      </c>
      <c r="AK16" s="22" cm="1">
        <f t="array" ref="AK16">IF(INDEX(calc_types,1,AK$7)="INDEX",H16/H15-1,IF(INDEX(calc_types,1,AK$7)="CASH", H15/1200,H15/H16-1))</f>
        <v>2.8543183748475087E-4</v>
      </c>
      <c r="AL16" s="22" cm="1">
        <f t="array" ref="AL16">IF(INDEX(calc_types,1,AL$7)="INDEX",I16/I15-1,IF(INDEX(calc_types,1,AL$7)="CASH", I15/1200,I15/I16-1))</f>
        <v>2.4486175914857355E-3</v>
      </c>
      <c r="AM16" s="22" cm="1">
        <f t="array" ref="AM16">IF(INDEX(calc_types,1,AM$7)="INDEX",J16/J15-1,IF(INDEX(calc_types,1,AM$7)="CASH", J15/1200,J15/J16-1))</f>
        <v>7.4977007758951775E-3</v>
      </c>
      <c r="AN16" s="22" cm="1">
        <f t="array" ref="AN16">IF(INDEX(calc_types,1,AN$7)="INDEX",K16/K15-1,IF(INDEX(calc_types,1,AN$7)="CASH", K15/1200,K15/K16-1))</f>
        <v>4.8110484312213764E-4</v>
      </c>
      <c r="AO16" s="22" cm="1">
        <f t="array" ref="AO16">IF(INDEX(calc_types,1,AO$7)="INDEX",L16/L15-1,IF(INDEX(calc_types,1,AO$7)="CASH", L15/1200,L15/L16-1))</f>
        <v>5.1468650133390526E-5</v>
      </c>
      <c r="AP16" s="22" cm="1">
        <f t="array" ref="AP16">IF(INDEX(calc_types,1,AP$7)="INDEX",M16/M15-1,IF(INDEX(calc_types,1,AP$7)="CASH", M15/1200,M15/M16-1))</f>
        <v>-8.5488684406875848E-4</v>
      </c>
      <c r="AQ16" s="22" cm="1">
        <f t="array" ref="AQ16">IF(INDEX(calc_types,1,AQ$7)="INDEX",N16/N15-1,IF(INDEX(calc_types,1,AQ$7)="CASH", N15/1200,N15/N16-1))</f>
        <v>-1.3016140862626147E-3</v>
      </c>
      <c r="AR16" s="22" cm="1">
        <f t="array" ref="AR16">IF(INDEX(calc_types,1,AR$7)="INDEX",O16/O15-1,IF(INDEX(calc_types,1,AR$7)="CASH", O15/1200,O15/O16-1))</f>
        <v>-5.9316900234583914E-3</v>
      </c>
      <c r="AS16" s="22" cm="1">
        <f t="array" ref="AS16">IF(INDEX(calc_types,1,AS$7)="INDEX",P16/P15-1,IF(INDEX(calc_types,1,AS$7)="CASH", P15/1200,P15/P16-1))</f>
        <v>1.2563663950992954E-4</v>
      </c>
      <c r="AT16" s="22" cm="1">
        <f t="array" ref="AT16">IF(INDEX(calc_types,1,AT$7)="INDEX",Q16/Q15-1,IF(INDEX(calc_types,1,AT$7)="CASH", Q15/1200,Q15/Q16-1))</f>
        <v>4.4424241171969747E-4</v>
      </c>
      <c r="AU16" s="22" cm="1">
        <f t="array" ref="AU16">IF(INDEX(calc_types,1,AU$7)="INDEX",R16/R15-1,IF(INDEX(calc_types,1,AU$7)="CASH", R15/1200,R15/R16-1))</f>
        <v>2.4654579074425698E-3</v>
      </c>
      <c r="AV16" s="22" cm="1">
        <f t="array" ref="AV16">IF(INDEX(calc_types,1,AV$7)="INDEX",S16/S15-1,IF(INDEX(calc_types,1,AV$7)="CASH", S15/1200,S15/S16-1))</f>
        <v>-6.6414459857083719E-3</v>
      </c>
      <c r="AW16" s="22" cm="1">
        <f t="array" ref="AW16">IF(INDEX(calc_types,1,AW$7)="INDEX",T16/T15-1,IF(INDEX(calc_types,1,AW$7)="CASH", T15/1200,T15/T16-1))</f>
        <v>-6.8966770005812972E-2</v>
      </c>
      <c r="AX16" s="22" cm="1">
        <f t="array" ref="AX16">IF(INDEX(calc_types,1,AX$7)="INDEX",U16/U15-1,IF(INDEX(calc_types,1,AX$7)="CASH", U15/1200,U15/U16-1))</f>
        <v>-5.3168528807565618E-3</v>
      </c>
      <c r="AY16" s="22" cm="1">
        <f t="array" ref="AY16">IF(INDEX(calc_types,1,AY$7)="INDEX",V16/V15-1,IF(INDEX(calc_types,1,AY$7)="CASH", V15/1200,V15/V16-1))</f>
        <v>-5.5800729107577052E-2</v>
      </c>
      <c r="AZ16" s="22" cm="1">
        <f t="array" ref="AZ16">IF(INDEX(calc_types,1,AZ$7)="INDEX",W16/W15-1,IF(INDEX(calc_types,1,AZ$7)="CASH", W15/1200,W15/W16-1))</f>
        <v>2.0104166666666667E-4</v>
      </c>
      <c r="BA16" s="22" cm="1">
        <f t="array" ref="BA16">IF(INDEX(calc_types,1,BA$7)="INDEX",X16/X15-1,IF(INDEX(calc_types,1,BA$7)="CASH", X15/1200,X15/X16-1))</f>
        <v>7.0000000000000007E-5</v>
      </c>
      <c r="BB16" s="22" cm="1">
        <f t="array" ref="BB16">IF(INDEX(calc_types,1,BB$7)="INDEX",Y16/Y15-1,IF(INDEX(calc_types,1,BB$7)="CASH", Y15/1200,Y15/Y16-1))</f>
        <v>3.9791666666666664E-4</v>
      </c>
      <c r="BC16" s="22" cm="1">
        <f t="array" ref="BC16">IF(INDEX(calc_types,1,BC$7)="INDEX",Z16/Z15-1,IF(INDEX(calc_types,1,BC$7)="CASH", Z15/1200,Z15/Z16-1))</f>
        <v>-3.508333333333333E-5</v>
      </c>
      <c r="BD16" s="22" cm="1">
        <f t="array" ref="BD16">IF(INDEX(calc_types,1,BD$7)="INDEX",AA16/AA15-1,IF(INDEX(calc_types,1,BD$7)="CASH", AA15/1200,AA15/AA16-1))</f>
        <v>0</v>
      </c>
      <c r="BE16" s="22" cm="1">
        <f t="array" ref="BE16">IF(INDEX(calc_types,1,BE$7)="INDEX",AB16/AB15-1,IF(INDEX(calc_types,1,BE$7)="CASH", AB15/1200,AB15/AB16-1))</f>
        <v>-7.8104315594386131E-3</v>
      </c>
      <c r="BF16" s="22" cm="1">
        <f t="array" ref="BF16">IF(INDEX(calc_types,1,BF$7)="INDEX",AC16/AC15-1,IF(INDEX(calc_types,1,BF$7)="CASH", AC15/1200,AC15/AC16-1))</f>
        <v>1.3961038961038952E-2</v>
      </c>
      <c r="BG16" s="22" cm="1">
        <f t="array" ref="BG16">IF(INDEX(calc_types,1,BG$7)="INDEX",AD16/AD15-1,IF(INDEX(calc_types,1,BG$7)="CASH", AD15/1200,AD15/AD16-1))</f>
        <v>3.8210974693059452E-2</v>
      </c>
      <c r="BH16" s="23">
        <f t="shared" si="10"/>
        <v>-1.1690424344033945E-3</v>
      </c>
      <c r="BI16" s="23">
        <f t="shared" si="11"/>
        <v>9.3226948877189308E-4</v>
      </c>
      <c r="BJ16" s="23">
        <f t="shared" si="12"/>
        <v>7.6645889964996033E-3</v>
      </c>
      <c r="BK16" s="23">
        <f t="shared" si="13"/>
        <v>-4.0448651072715058E-5</v>
      </c>
      <c r="BL16" s="23">
        <f t="shared" si="14"/>
        <v>3.742453440976417E-3</v>
      </c>
      <c r="BM16" s="23">
        <f t="shared" si="15"/>
        <v>1.3857927987384893E-5</v>
      </c>
      <c r="BN16" s="23">
        <f t="shared" si="16"/>
        <v>2.3678158968718703E-3</v>
      </c>
      <c r="BO16" s="23">
        <f t="shared" si="17"/>
        <v>7.3128440444973231E-3</v>
      </c>
      <c r="BP16" s="23">
        <f t="shared" si="18"/>
        <v>-5.9736365837381863E-4</v>
      </c>
      <c r="BQ16" s="23">
        <f t="shared" si="19"/>
        <v>-7.9772153525800647E-4</v>
      </c>
      <c r="BR16" s="23">
        <f t="shared" si="20"/>
        <v>-1.8159982073274862E-3</v>
      </c>
      <c r="BS16" s="23">
        <f t="shared" si="21"/>
        <v>-3.6844624258932203E-3</v>
      </c>
      <c r="BT16" s="23">
        <f t="shared" si="22"/>
        <v>-9.072559265560937E-3</v>
      </c>
      <c r="BU16" s="23">
        <f t="shared" si="23"/>
        <v>1.2458173766596181E-4</v>
      </c>
      <c r="BV16" s="23">
        <f t="shared" si="24"/>
        <v>5.046278193388419E-4</v>
      </c>
      <c r="BW16" s="23">
        <f t="shared" si="25"/>
        <v>2.5994725193864811E-3</v>
      </c>
      <c r="BX16" s="23">
        <f t="shared" si="26"/>
        <v>-1.9209823946521057E-2</v>
      </c>
      <c r="BY16" s="23">
        <f t="shared" si="27"/>
        <v>-7.5872836998609361E-2</v>
      </c>
      <c r="BZ16" s="23">
        <f t="shared" si="28"/>
        <v>-9.9324684553133147E-3</v>
      </c>
      <c r="CA16" s="23">
        <f t="shared" si="29"/>
        <v>-6.8525073736700123E-2</v>
      </c>
      <c r="CB16" s="23">
        <f t="shared" si="30"/>
        <v>-1.2384476851851859E-3</v>
      </c>
      <c r="CC16" s="23">
        <f t="shared" si="31"/>
        <v>-3.1534768518518518E-4</v>
      </c>
      <c r="CD16" s="23">
        <f t="shared" si="32"/>
        <v>-8.3155138888888879E-4</v>
      </c>
      <c r="CE16" s="23">
        <f t="shared" si="33"/>
        <v>1.0342037037037034E-4</v>
      </c>
      <c r="CF16" s="23">
        <f t="shared" si="34"/>
        <v>0</v>
      </c>
      <c r="CG16" s="23">
        <f t="shared" si="35"/>
        <v>-7.1149412453613801E-3</v>
      </c>
      <c r="CH16" s="23">
        <f t="shared" si="36"/>
        <v>1.4593704719805076E-2</v>
      </c>
      <c r="CI16" s="23">
        <f t="shared" si="37"/>
        <v>4.1817246210312228E-2</v>
      </c>
    </row>
    <row r="17" spans="1:87" x14ac:dyDescent="0.2">
      <c r="A17" s="20">
        <v>9</v>
      </c>
      <c r="B17" s="21">
        <v>38868</v>
      </c>
      <c r="C17" s="20">
        <v>202.97499999999999</v>
      </c>
      <c r="D17" s="20">
        <v>1131.77</v>
      </c>
      <c r="E17" s="20">
        <v>1865.9090000000001</v>
      </c>
      <c r="F17" s="20">
        <v>1521.2850000000001</v>
      </c>
      <c r="G17" s="20">
        <v>1821.07</v>
      </c>
      <c r="H17" s="20">
        <v>143.75200000000001</v>
      </c>
      <c r="I17" s="20">
        <v>364.59100000000001</v>
      </c>
      <c r="J17" s="20">
        <v>478.64100000000002</v>
      </c>
      <c r="K17" s="20">
        <v>106.167</v>
      </c>
      <c r="L17" s="20">
        <v>644.46900000000005</v>
      </c>
      <c r="M17" s="20">
        <v>782.87699999999995</v>
      </c>
      <c r="N17" s="20">
        <v>235.00700000000001</v>
      </c>
      <c r="O17" s="20">
        <v>244.405</v>
      </c>
      <c r="P17" s="20">
        <v>103.494</v>
      </c>
      <c r="Q17" s="20">
        <v>193.72300000000001</v>
      </c>
      <c r="R17" s="20">
        <v>254.203</v>
      </c>
      <c r="S17" s="20">
        <v>2108.39</v>
      </c>
      <c r="T17" s="20">
        <v>2118.94</v>
      </c>
      <c r="U17" s="20">
        <v>5320.86</v>
      </c>
      <c r="V17" s="20">
        <v>8542.73</v>
      </c>
      <c r="W17" s="20">
        <v>0.23874999999999999</v>
      </c>
      <c r="X17" s="20">
        <v>8.2500000000000004E-2</v>
      </c>
      <c r="Y17" s="20">
        <v>0.4108</v>
      </c>
      <c r="Z17" s="20">
        <v>-0.12130000000000001</v>
      </c>
      <c r="AA17" s="20">
        <v>1</v>
      </c>
      <c r="AB17" s="20">
        <v>0.80869999999999997</v>
      </c>
      <c r="AC17" s="20">
        <v>0.64910000000000001</v>
      </c>
      <c r="AD17" s="20">
        <v>78.319999999999993</v>
      </c>
      <c r="AE17" s="21">
        <f t="shared" si="8"/>
        <v>38868</v>
      </c>
      <c r="AF17" s="22" cm="1">
        <f t="array" ref="AF17">IF(INDEX(calc_types,1,AF$7)="INDEX",C17/C16-1,IF(INDEX(calc_types,1,AF$7)="CASH", C16/1200,C16/C17-1))</f>
        <v>2.1189363924856153E-4</v>
      </c>
      <c r="AG17" s="22" cm="1">
        <f t="array" ref="AG17">IF(INDEX(calc_types,1,AG$7)="INDEX",D17/D16-1,IF(INDEX(calc_types,1,AG$7)="CASH", D16/1200,D16/D17-1))</f>
        <v>4.1102973999040948E-4</v>
      </c>
      <c r="AH17" s="22" cm="1">
        <f t="array" ref="AH17">IF(INDEX(calc_types,1,AH$7)="INDEX",E17/E16-1,IF(INDEX(calc_types,1,AH$7)="CASH", E16/1200,E16/E17-1))</f>
        <v>4.0702883479655227E-3</v>
      </c>
      <c r="AI17" s="22" cm="1">
        <f t="array" ref="AI17">IF(INDEX(calc_types,1,AI$7)="INDEX",F17/F16-1,IF(INDEX(calc_types,1,AI$7)="CASH", F16/1200,F16/F17-1))</f>
        <v>-1.758570570846385E-3</v>
      </c>
      <c r="AJ17" s="22" cm="1">
        <f t="array" ref="AJ17">IF(INDEX(calc_types,1,AJ$7)="INDEX",G17/G16-1,IF(INDEX(calc_types,1,AJ$7)="CASH", G16/1200,G16/G17-1))</f>
        <v>-1.8810612430131268E-3</v>
      </c>
      <c r="AK17" s="22" cm="1">
        <f t="array" ref="AK17">IF(INDEX(calc_types,1,AK$7)="INDEX",H17/H16-1,IF(INDEX(calc_types,1,AK$7)="CASH", H16/1200,H16/H17-1))</f>
        <v>4.8022382606172087E-4</v>
      </c>
      <c r="AL17" s="22" cm="1">
        <f t="array" ref="AL17">IF(INDEX(calc_types,1,AL$7)="INDEX",I17/I16-1,IF(INDEX(calc_types,1,AL$7)="CASH", I16/1200,I16/I17-1))</f>
        <v>1.7584784764981265E-3</v>
      </c>
      <c r="AM17" s="22" cm="1">
        <f t="array" ref="AM17">IF(INDEX(calc_types,1,AM$7)="INDEX",J17/J16-1,IF(INDEX(calc_types,1,AM$7)="CASH", J16/1200,J16/J17-1))</f>
        <v>9.0652083627602575E-3</v>
      </c>
      <c r="AN17" s="22" cm="1">
        <f t="array" ref="AN17">IF(INDEX(calc_types,1,AN$7)="INDEX",K17/K16-1,IF(INDEX(calc_types,1,AN$7)="CASH", K16/1200,K16/K17-1))</f>
        <v>1.0371781211990783E-3</v>
      </c>
      <c r="AO17" s="22" cm="1">
        <f t="array" ref="AO17">IF(INDEX(calc_types,1,AO$7)="INDEX",L17/L16-1,IF(INDEX(calc_types,1,AO$7)="CASH", L16/1200,L16/L17-1))</f>
        <v>5.0982532751091547E-3</v>
      </c>
      <c r="AP17" s="22" cm="1">
        <f t="array" ref="AP17">IF(INDEX(calc_types,1,AP$7)="INDEX",M17/M16-1,IF(INDEX(calc_types,1,AP$7)="CASH", M16/1200,M16/M17-1))</f>
        <v>1.4914982654283593E-2</v>
      </c>
      <c r="AQ17" s="22" cm="1">
        <f t="array" ref="AQ17">IF(INDEX(calc_types,1,AQ$7)="INDEX",N17/N16-1,IF(INDEX(calc_types,1,AQ$7)="CASH", N16/1200,N16/N17-1))</f>
        <v>-2.3221851465056176E-3</v>
      </c>
      <c r="AR17" s="22" cm="1">
        <f t="array" ref="AR17">IF(INDEX(calc_types,1,AR$7)="INDEX",O17/O16-1,IF(INDEX(calc_types,1,AR$7)="CASH", O16/1200,O16/O17-1))</f>
        <v>-4.212541102950329E-4</v>
      </c>
      <c r="AS17" s="22" cm="1">
        <f t="array" ref="AS17">IF(INDEX(calc_types,1,AS$7)="INDEX",P17/P16-1,IF(INDEX(calc_types,1,AS$7)="CASH", P16/1200,P16/P17-1))</f>
        <v>7.7305142724526377E-5</v>
      </c>
      <c r="AT17" s="22" cm="1">
        <f t="array" ref="AT17">IF(INDEX(calc_types,1,AT$7)="INDEX",Q17/Q16-1,IF(INDEX(calc_types,1,AT$7)="CASH", Q16/1200,Q16/Q17-1))</f>
        <v>2.5300246806492233E-4</v>
      </c>
      <c r="AU17" s="22" cm="1">
        <f t="array" ref="AU17">IF(INDEX(calc_types,1,AU$7)="INDEX",R17/R16-1,IF(INDEX(calc_types,1,AU$7)="CASH", R16/1200,R16/R17-1))</f>
        <v>1.8997245005341057E-3</v>
      </c>
      <c r="AV17" s="22" cm="1">
        <f t="array" ref="AV17">IF(INDEX(calc_types,1,AV$7)="INDEX",S17/S16-1,IF(INDEX(calc_types,1,AV$7)="CASH", S16/1200,S16/S17-1))</f>
        <v>-6.0867512382852929E-2</v>
      </c>
      <c r="AW17" s="22" cm="1">
        <f t="array" ref="AW17">IF(INDEX(calc_types,1,AW$7)="INDEX",T17/T16-1,IF(INDEX(calc_types,1,AW$7)="CASH", T16/1200,T16/T17-1))</f>
        <v>-8.1290132369072454E-2</v>
      </c>
      <c r="AX17" s="22" cm="1">
        <f t="array" ref="AX17">IF(INDEX(calc_types,1,AX$7)="INDEX",U17/U16-1,IF(INDEX(calc_types,1,AX$7)="CASH", U16/1200,U16/U17-1))</f>
        <v>-7.2662249162568138E-2</v>
      </c>
      <c r="AY17" s="22" cm="1">
        <f t="array" ref="AY17">IF(INDEX(calc_types,1,AY$7)="INDEX",V17/V16-1,IF(INDEX(calc_types,1,AY$7)="CASH", V16/1200,V16/V17-1))</f>
        <v>-0.10273829442415572</v>
      </c>
      <c r="AZ17" s="22" cm="1">
        <f t="array" ref="AZ17">IF(INDEX(calc_types,1,AZ$7)="INDEX",W17/W16-1,IF(INDEX(calc_types,1,AZ$7)="CASH", W16/1200,W16/W17-1))</f>
        <v>1.9895833333333332E-4</v>
      </c>
      <c r="BA17" s="22" cm="1">
        <f t="array" ref="BA17">IF(INDEX(calc_types,1,BA$7)="INDEX",X17/X16-1,IF(INDEX(calc_types,1,BA$7)="CASH", X16/1200,X16/X17-1))</f>
        <v>8.7583333333333339E-5</v>
      </c>
      <c r="BB17" s="22" cm="1">
        <f t="array" ref="BB17">IF(INDEX(calc_types,1,BB$7)="INDEX",Y17/Y16-1,IF(INDEX(calc_types,1,BB$7)="CASH", Y16/1200,Y16/Y17-1))</f>
        <v>3.8199999999999996E-4</v>
      </c>
      <c r="BC17" s="22" cm="1">
        <f t="array" ref="BC17">IF(INDEX(calc_types,1,BC$7)="INDEX",Z17/Z16-1,IF(INDEX(calc_types,1,BC$7)="CASH", Z16/1200,Z16/Z17-1))</f>
        <v>-5.191666666666667E-5</v>
      </c>
      <c r="BD17" s="22" cm="1">
        <f t="array" ref="BD17">IF(INDEX(calc_types,1,BD$7)="INDEX",AA17/AA16-1,IF(INDEX(calc_types,1,BD$7)="CASH", AA16/1200,AA16/AA17-1))</f>
        <v>0</v>
      </c>
      <c r="BE17" s="22" cm="1">
        <f t="array" ref="BE17">IF(INDEX(calc_types,1,BE$7)="INDEX",AB17/AB16-1,IF(INDEX(calc_types,1,BE$7)="CASH", AB16/1200,AB16/AB17-1))</f>
        <v>-6.5908247805119391E-2</v>
      </c>
      <c r="BF17" s="22" cm="1">
        <f t="array" ref="BF17">IF(INDEX(calc_types,1,BF$7)="INDEX",AC17/AC16-1,IF(INDEX(calc_types,1,BF$7)="CASH", AC16/1200,AC16/AC17-1))</f>
        <v>-5.0993683561854852E-2</v>
      </c>
      <c r="BG17" s="22" cm="1">
        <f t="array" ref="BG17">IF(INDEX(calc_types,1,BG$7)="INDEX",AD17/AD16-1,IF(INDEX(calc_types,1,BG$7)="CASH", AD16/1200,AD16/AD17-1))</f>
        <v>1.9152196118488174E-2</v>
      </c>
      <c r="BH17" s="23">
        <f t="shared" si="10"/>
        <v>-1.1838771056345953E-3</v>
      </c>
      <c r="BI17" s="23">
        <f t="shared" si="11"/>
        <v>-7.6223805970965664E-4</v>
      </c>
      <c r="BJ17" s="23">
        <f t="shared" si="12"/>
        <v>2.8761581183082406E-3</v>
      </c>
      <c r="BK17" s="23">
        <f t="shared" si="13"/>
        <v>-3.8551225018213439E-3</v>
      </c>
      <c r="BL17" s="23">
        <f t="shared" si="14"/>
        <v>-4.5532877051517717E-3</v>
      </c>
      <c r="BM17" s="23">
        <f t="shared" si="15"/>
        <v>2.0864991656435489E-4</v>
      </c>
      <c r="BN17" s="23">
        <f t="shared" si="16"/>
        <v>1.6776767818842612E-3</v>
      </c>
      <c r="BO17" s="23">
        <f t="shared" si="17"/>
        <v>8.8803516313624032E-3</v>
      </c>
      <c r="BP17" s="23">
        <f t="shared" si="18"/>
        <v>-4.1290380296878006E-5</v>
      </c>
      <c r="BQ17" s="23">
        <f t="shared" si="19"/>
        <v>4.2490630897177575E-3</v>
      </c>
      <c r="BR17" s="23">
        <f t="shared" si="20"/>
        <v>1.3953871291024865E-2</v>
      </c>
      <c r="BS17" s="23">
        <f t="shared" si="21"/>
        <v>-4.7050334861362232E-3</v>
      </c>
      <c r="BT17" s="23">
        <f t="shared" si="22"/>
        <v>-3.5621233523975789E-3</v>
      </c>
      <c r="BU17" s="23">
        <f t="shared" si="23"/>
        <v>7.6250240880558633E-5</v>
      </c>
      <c r="BV17" s="23">
        <f t="shared" si="24"/>
        <v>3.1338787568406675E-4</v>
      </c>
      <c r="BW17" s="23">
        <f t="shared" si="25"/>
        <v>2.033739112478017E-3</v>
      </c>
      <c r="BX17" s="23">
        <f t="shared" si="26"/>
        <v>-7.3435890343665614E-2</v>
      </c>
      <c r="BY17" s="23">
        <f t="shared" si="27"/>
        <v>-8.8196199361868843E-2</v>
      </c>
      <c r="BZ17" s="23">
        <f t="shared" si="28"/>
        <v>-7.7277864737124891E-2</v>
      </c>
      <c r="CA17" s="23">
        <f t="shared" si="29"/>
        <v>-0.11546263905327879</v>
      </c>
      <c r="CB17" s="23">
        <f t="shared" si="30"/>
        <v>-1.2405310185185192E-3</v>
      </c>
      <c r="CC17" s="23">
        <f t="shared" si="31"/>
        <v>-2.9776435185185186E-4</v>
      </c>
      <c r="CD17" s="23">
        <f t="shared" si="32"/>
        <v>-8.4746805555555547E-4</v>
      </c>
      <c r="CE17" s="23">
        <f t="shared" si="33"/>
        <v>8.6587037037037014E-5</v>
      </c>
      <c r="CF17" s="23">
        <f t="shared" si="34"/>
        <v>0</v>
      </c>
      <c r="CG17" s="23">
        <f t="shared" si="35"/>
        <v>-6.5212757491042161E-2</v>
      </c>
      <c r="CH17" s="23">
        <f t="shared" si="36"/>
        <v>-5.0361017803088728E-2</v>
      </c>
      <c r="CI17" s="23">
        <f t="shared" si="37"/>
        <v>2.275846763574095E-2</v>
      </c>
    </row>
    <row r="18" spans="1:87" x14ac:dyDescent="0.2">
      <c r="A18" s="20">
        <v>10</v>
      </c>
      <c r="B18" s="21">
        <v>38898</v>
      </c>
      <c r="C18" s="20">
        <v>202.976</v>
      </c>
      <c r="D18" s="20">
        <v>1131.116</v>
      </c>
      <c r="E18" s="20">
        <v>1863.3150000000001</v>
      </c>
      <c r="F18" s="20">
        <v>1526.316</v>
      </c>
      <c r="G18" s="20">
        <v>1832.356</v>
      </c>
      <c r="H18" s="20">
        <v>143.76</v>
      </c>
      <c r="I18" s="20">
        <v>363.89800000000002</v>
      </c>
      <c r="J18" s="20">
        <v>474.67500000000001</v>
      </c>
      <c r="K18" s="20">
        <v>106.163</v>
      </c>
      <c r="L18" s="20">
        <v>643.64700000000005</v>
      </c>
      <c r="M18" s="20">
        <v>780.01199999999994</v>
      </c>
      <c r="N18" s="20">
        <v>236.25200000000001</v>
      </c>
      <c r="O18" s="20">
        <v>246.86699999999999</v>
      </c>
      <c r="P18" s="20">
        <v>103.504</v>
      </c>
      <c r="Q18" s="20">
        <v>193.74199999999999</v>
      </c>
      <c r="R18" s="20">
        <v>254.33199999999999</v>
      </c>
      <c r="S18" s="20">
        <v>2194.2199999999998</v>
      </c>
      <c r="T18" s="20">
        <v>2264.7199999999998</v>
      </c>
      <c r="U18" s="20">
        <v>5571.15</v>
      </c>
      <c r="V18" s="20">
        <v>9006.7800000000007</v>
      </c>
      <c r="W18" s="20">
        <v>0.24575</v>
      </c>
      <c r="X18" s="20">
        <v>-3.9399999999999998E-2</v>
      </c>
      <c r="Y18" s="20">
        <v>0.32729999999999998</v>
      </c>
      <c r="Z18" s="20">
        <v>-0.26519999999999999</v>
      </c>
      <c r="AA18" s="20">
        <v>1</v>
      </c>
      <c r="AB18" s="20">
        <v>0.78990000000000005</v>
      </c>
      <c r="AC18" s="20">
        <v>0.63670000000000004</v>
      </c>
      <c r="AD18" s="20">
        <v>79.790000000000006</v>
      </c>
      <c r="AE18" s="21">
        <f t="shared" si="8"/>
        <v>38898</v>
      </c>
      <c r="AF18" s="22" cm="1">
        <f t="array" ref="AF18">IF(INDEX(calc_types,1,AF$7)="INDEX",C18/C17-1,IF(INDEX(calc_types,1,AF$7)="CASH", C17/1200,C17/C18-1))</f>
        <v>4.9267151127629916E-6</v>
      </c>
      <c r="AG18" s="22" cm="1">
        <f t="array" ref="AG18">IF(INDEX(calc_types,1,AG$7)="INDEX",D18/D17-1,IF(INDEX(calc_types,1,AG$7)="CASH", D17/1200,D17/D18-1))</f>
        <v>-5.7785592479031589E-4</v>
      </c>
      <c r="AH18" s="22" cm="1">
        <f t="array" ref="AH18">IF(INDEX(calc_types,1,AH$7)="INDEX",E18/E17-1,IF(INDEX(calc_types,1,AH$7)="CASH", E17/1200,E17/E18-1))</f>
        <v>-1.3902071322878795E-3</v>
      </c>
      <c r="AI18" s="22" cm="1">
        <f t="array" ref="AI18">IF(INDEX(calc_types,1,AI$7)="INDEX",F18/F17-1,IF(INDEX(calc_types,1,AI$7)="CASH", F17/1200,F17/F18-1))</f>
        <v>3.3070726392490091E-3</v>
      </c>
      <c r="AJ18" s="22" cm="1">
        <f t="array" ref="AJ18">IF(INDEX(calc_types,1,AJ$7)="INDEX",G18/G17-1,IF(INDEX(calc_types,1,AJ$7)="CASH", G17/1200,G17/G18-1))</f>
        <v>6.1974553421890732E-3</v>
      </c>
      <c r="AK18" s="22" cm="1">
        <f t="array" ref="AK18">IF(INDEX(calc_types,1,AK$7)="INDEX",H18/H17-1,IF(INDEX(calc_types,1,AK$7)="CASH", H17/1200,H17/H18-1))</f>
        <v>5.5651399632594689E-5</v>
      </c>
      <c r="AL18" s="22" cm="1">
        <f t="array" ref="AL18">IF(INDEX(calc_types,1,AL$7)="INDEX",I18/I17-1,IF(INDEX(calc_types,1,AL$7)="CASH", I17/1200,I17/I18-1))</f>
        <v>-1.9007600297319405E-3</v>
      </c>
      <c r="AM18" s="22" cm="1">
        <f t="array" ref="AM18">IF(INDEX(calc_types,1,AM$7)="INDEX",J18/J17-1,IF(INDEX(calc_types,1,AM$7)="CASH", J17/1200,J17/J18-1))</f>
        <v>-8.2859596231831256E-3</v>
      </c>
      <c r="AN18" s="22" cm="1">
        <f t="array" ref="AN18">IF(INDEX(calc_types,1,AN$7)="INDEX",K18/K17-1,IF(INDEX(calc_types,1,AN$7)="CASH", K17/1200,K17/K18-1))</f>
        <v>-3.7676490811655583E-5</v>
      </c>
      <c r="AO18" s="22" cm="1">
        <f t="array" ref="AO18">IF(INDEX(calc_types,1,AO$7)="INDEX",L18/L17-1,IF(INDEX(calc_types,1,AO$7)="CASH", L17/1200,L17/L18-1))</f>
        <v>-1.2754686416258654E-3</v>
      </c>
      <c r="AP18" s="22" cm="1">
        <f t="array" ref="AP18">IF(INDEX(calc_types,1,AP$7)="INDEX",M18/M17-1,IF(INDEX(calc_types,1,AP$7)="CASH", M17/1200,M17/M18-1))</f>
        <v>-3.6595787077663422E-3</v>
      </c>
      <c r="AQ18" s="22" cm="1">
        <f t="array" ref="AQ18">IF(INDEX(calc_types,1,AQ$7)="INDEX",N18/N17-1,IF(INDEX(calc_types,1,AQ$7)="CASH", N17/1200,N17/N18-1))</f>
        <v>5.2977145361627898E-3</v>
      </c>
      <c r="AR18" s="22" cm="1">
        <f t="array" ref="AR18">IF(INDEX(calc_types,1,AR$7)="INDEX",O18/O17-1,IF(INDEX(calc_types,1,AR$7)="CASH", O17/1200,O17/O18-1))</f>
        <v>1.0073443669319282E-2</v>
      </c>
      <c r="AS18" s="22" cm="1">
        <f t="array" ref="AS18">IF(INDEX(calc_types,1,AS$7)="INDEX",P18/P17-1,IF(INDEX(calc_types,1,AS$7)="CASH", P17/1200,P17/P18-1))</f>
        <v>9.6623958876884686E-5</v>
      </c>
      <c r="AT18" s="22" cm="1">
        <f t="array" ref="AT18">IF(INDEX(calc_types,1,AT$7)="INDEX",Q18/Q17-1,IF(INDEX(calc_types,1,AT$7)="CASH", Q17/1200,Q17/Q18-1))</f>
        <v>9.807818379847788E-5</v>
      </c>
      <c r="AU18" s="22" cm="1">
        <f t="array" ref="AU18">IF(INDEX(calc_types,1,AU$7)="INDEX",R18/R17-1,IF(INDEX(calc_types,1,AU$7)="CASH", R17/1200,R17/R18-1))</f>
        <v>5.0746844057703022E-4</v>
      </c>
      <c r="AV18" s="22" cm="1">
        <f t="array" ref="AV18">IF(INDEX(calc_types,1,AV$7)="INDEX",S18/S17-1,IF(INDEX(calc_types,1,AV$7)="CASH", S17/1200,S17/S18-1))</f>
        <v>4.0708787273701752E-2</v>
      </c>
      <c r="AW18" s="22" cm="1">
        <f t="array" ref="AW18">IF(INDEX(calc_types,1,AW$7)="INDEX",T18/T17-1,IF(INDEX(calc_types,1,AW$7)="CASH", T17/1200,T17/T18-1))</f>
        <v>6.8798550218505339E-2</v>
      </c>
      <c r="AX18" s="22" cm="1">
        <f t="array" ref="AX18">IF(INDEX(calc_types,1,AX$7)="INDEX",U18/U17-1,IF(INDEX(calc_types,1,AX$7)="CASH", U17/1200,U17/U18-1))</f>
        <v>4.703938836954924E-2</v>
      </c>
      <c r="AY18" s="22" cm="1">
        <f t="array" ref="AY18">IF(INDEX(calc_types,1,AY$7)="INDEX",V18/V17-1,IF(INDEX(calc_types,1,AY$7)="CASH", V17/1200,V17/V18-1))</f>
        <v>5.4321042570700584E-2</v>
      </c>
      <c r="AZ18" s="22" cm="1">
        <f t="array" ref="AZ18">IF(INDEX(calc_types,1,AZ$7)="INDEX",W18/W17-1,IF(INDEX(calc_types,1,AZ$7)="CASH", W17/1200,W17/W18-1))</f>
        <v>1.9895833333333332E-4</v>
      </c>
      <c r="BA18" s="22" cm="1">
        <f t="array" ref="BA18">IF(INDEX(calc_types,1,BA$7)="INDEX",X18/X17-1,IF(INDEX(calc_types,1,BA$7)="CASH", X17/1200,X17/X18-1))</f>
        <v>6.8750000000000004E-5</v>
      </c>
      <c r="BB18" s="22" cm="1">
        <f t="array" ref="BB18">IF(INDEX(calc_types,1,BB$7)="INDEX",Y18/Y17-1,IF(INDEX(calc_types,1,BB$7)="CASH", Y17/1200,Y17/Y18-1))</f>
        <v>3.4233333333333332E-4</v>
      </c>
      <c r="BC18" s="22" cm="1">
        <f t="array" ref="BC18">IF(INDEX(calc_types,1,BC$7)="INDEX",Z18/Z17-1,IF(INDEX(calc_types,1,BC$7)="CASH", Z17/1200,Z17/Z18-1))</f>
        <v>-1.0108333333333334E-4</v>
      </c>
      <c r="BD18" s="22" cm="1">
        <f t="array" ref="BD18">IF(INDEX(calc_types,1,BD$7)="INDEX",AA18/AA17-1,IF(INDEX(calc_types,1,BD$7)="CASH", AA17/1200,AA17/AA18-1))</f>
        <v>0</v>
      </c>
      <c r="BE18" s="22" cm="1">
        <f t="array" ref="BE18">IF(INDEX(calc_types,1,BE$7)="INDEX",AB18/AB17-1,IF(INDEX(calc_types,1,BE$7)="CASH", AB17/1200,AB17/AB18-1))</f>
        <v>2.3800481073553481E-2</v>
      </c>
      <c r="BF18" s="22" cm="1">
        <f t="array" ref="BF18">IF(INDEX(calc_types,1,BF$7)="INDEX",AC18/AC17-1,IF(INDEX(calc_types,1,BF$7)="CASH", AC17/1200,AC17/AC18-1))</f>
        <v>1.9475420135071309E-2</v>
      </c>
      <c r="BG18" s="22" cm="1">
        <f t="array" ref="BG18">IF(INDEX(calc_types,1,BG$7)="INDEX",AD18/AD17-1,IF(INDEX(calc_types,1,BG$7)="CASH", AD17/1200,AD17/AD18-1))</f>
        <v>-1.842336132347433E-2</v>
      </c>
      <c r="BH18" s="23">
        <f t="shared" si="10"/>
        <v>-1.3908440297703939E-3</v>
      </c>
      <c r="BI18" s="23">
        <f t="shared" si="11"/>
        <v>-1.751123724490382E-3</v>
      </c>
      <c r="BJ18" s="23">
        <f t="shared" si="12"/>
        <v>-2.5843373619451617E-3</v>
      </c>
      <c r="BK18" s="23">
        <f t="shared" si="13"/>
        <v>1.2105207082740502E-3</v>
      </c>
      <c r="BL18" s="23">
        <f t="shared" si="14"/>
        <v>3.5252288800504288E-3</v>
      </c>
      <c r="BM18" s="23">
        <f t="shared" si="15"/>
        <v>-2.1592250986477129E-4</v>
      </c>
      <c r="BN18" s="23">
        <f t="shared" si="16"/>
        <v>-1.9815617243458057E-3</v>
      </c>
      <c r="BO18" s="23">
        <f t="shared" si="17"/>
        <v>-8.47081635458098E-3</v>
      </c>
      <c r="BP18" s="23">
        <f t="shared" si="18"/>
        <v>-1.1161449923076119E-3</v>
      </c>
      <c r="BQ18" s="23">
        <f t="shared" si="19"/>
        <v>-2.1246588270172626E-3</v>
      </c>
      <c r="BR18" s="23">
        <f t="shared" si="20"/>
        <v>-4.6206900710250697E-3</v>
      </c>
      <c r="BS18" s="23">
        <f t="shared" si="21"/>
        <v>2.9148661965321841E-3</v>
      </c>
      <c r="BT18" s="23">
        <f t="shared" si="22"/>
        <v>6.9325744272167363E-3</v>
      </c>
      <c r="BU18" s="23">
        <f t="shared" si="23"/>
        <v>9.5569057032916942E-5</v>
      </c>
      <c r="BV18" s="23">
        <f t="shared" si="24"/>
        <v>1.5846359141762233E-4</v>
      </c>
      <c r="BW18" s="23">
        <f t="shared" si="25"/>
        <v>6.4148305252094136E-4</v>
      </c>
      <c r="BX18" s="23">
        <f t="shared" si="26"/>
        <v>2.8140409312889067E-2</v>
      </c>
      <c r="BY18" s="23">
        <f t="shared" si="27"/>
        <v>6.189248322570895E-2</v>
      </c>
      <c r="BZ18" s="23">
        <f t="shared" si="28"/>
        <v>4.2423772794992487E-2</v>
      </c>
      <c r="CA18" s="23">
        <f t="shared" si="29"/>
        <v>4.1596697941577512E-2</v>
      </c>
      <c r="CB18" s="23">
        <f t="shared" si="30"/>
        <v>-1.2405310185185192E-3</v>
      </c>
      <c r="CC18" s="23">
        <f t="shared" si="31"/>
        <v>-3.1659768518518518E-4</v>
      </c>
      <c r="CD18" s="23">
        <f t="shared" si="32"/>
        <v>-8.8713472222222206E-4</v>
      </c>
      <c r="CE18" s="23">
        <f t="shared" si="33"/>
        <v>3.7420370370370336E-5</v>
      </c>
      <c r="CF18" s="23">
        <f t="shared" si="34"/>
        <v>0</v>
      </c>
      <c r="CG18" s="23">
        <f t="shared" si="35"/>
        <v>2.4495971387630714E-2</v>
      </c>
      <c r="CH18" s="23">
        <f t="shared" si="36"/>
        <v>2.0108085893837432E-2</v>
      </c>
      <c r="CI18" s="23">
        <f t="shared" si="37"/>
        <v>-1.4817089806221553E-2</v>
      </c>
    </row>
    <row r="19" spans="1:87" x14ac:dyDescent="0.2">
      <c r="A19" s="20">
        <v>11</v>
      </c>
      <c r="B19" s="21">
        <v>38929</v>
      </c>
      <c r="C19" s="20">
        <v>203.04900000000001</v>
      </c>
      <c r="D19" s="20">
        <v>1133.817</v>
      </c>
      <c r="E19" s="20">
        <v>1875.4010000000001</v>
      </c>
      <c r="F19" s="20">
        <v>1538.0150000000001</v>
      </c>
      <c r="G19" s="20">
        <v>1860.2809999999999</v>
      </c>
      <c r="H19" s="20">
        <v>143.85</v>
      </c>
      <c r="I19" s="20">
        <v>365.24299999999999</v>
      </c>
      <c r="J19" s="20">
        <v>479.94600000000003</v>
      </c>
      <c r="K19" s="20">
        <v>106.295</v>
      </c>
      <c r="L19" s="20">
        <v>646.65899999999999</v>
      </c>
      <c r="M19" s="20">
        <v>787.99300000000005</v>
      </c>
      <c r="N19" s="20">
        <v>239.411</v>
      </c>
      <c r="O19" s="20">
        <v>252.86799999999999</v>
      </c>
      <c r="P19" s="20">
        <v>103.514</v>
      </c>
      <c r="Q19" s="20">
        <v>193.76300000000001</v>
      </c>
      <c r="R19" s="20">
        <v>254.548</v>
      </c>
      <c r="S19" s="20">
        <v>2223.85</v>
      </c>
      <c r="T19" s="20">
        <v>2325.7199999999998</v>
      </c>
      <c r="U19" s="20">
        <v>5635.28</v>
      </c>
      <c r="V19" s="20">
        <v>8695.06</v>
      </c>
      <c r="W19" s="20">
        <v>0.2457</v>
      </c>
      <c r="X19" s="20">
        <v>-0.15409999999999999</v>
      </c>
      <c r="Y19" s="20">
        <v>0.26490000000000002</v>
      </c>
      <c r="Z19" s="20">
        <v>-0.1113</v>
      </c>
      <c r="AA19" s="20">
        <v>1</v>
      </c>
      <c r="AB19" s="20">
        <v>0.81279999999999997</v>
      </c>
      <c r="AC19" s="20">
        <v>0.63780000000000003</v>
      </c>
      <c r="AD19" s="20">
        <v>78.12</v>
      </c>
      <c r="AE19" s="21">
        <f t="shared" si="8"/>
        <v>38929</v>
      </c>
      <c r="AF19" s="22" cm="1">
        <f t="array" ref="AF19">IF(INDEX(calc_types,1,AF$7)="INDEX",C19/C18-1,IF(INDEX(calc_types,1,AF$7)="CASH", C18/1200,C18/C19-1))</f>
        <v>3.596484313417303E-4</v>
      </c>
      <c r="AG19" s="22" cm="1">
        <f t="array" ref="AG19">IF(INDEX(calc_types,1,AG$7)="INDEX",D19/D18-1,IF(INDEX(calc_types,1,AG$7)="CASH", D18/1200,D18/D19-1))</f>
        <v>2.3879071642518568E-3</v>
      </c>
      <c r="AH19" s="22" cm="1">
        <f t="array" ref="AH19">IF(INDEX(calc_types,1,AH$7)="INDEX",E19/E18-1,IF(INDEX(calc_types,1,AH$7)="CASH", E18/1200,E18/E19-1))</f>
        <v>6.4862892210926226E-3</v>
      </c>
      <c r="AI19" s="22" cm="1">
        <f t="array" ref="AI19">IF(INDEX(calc_types,1,AI$7)="INDEX",F19/F18-1,IF(INDEX(calc_types,1,AI$7)="CASH", F18/1200,F18/F19-1))</f>
        <v>7.6648610117433513E-3</v>
      </c>
      <c r="AJ19" s="22" cm="1">
        <f t="array" ref="AJ19">IF(INDEX(calc_types,1,AJ$7)="INDEX",G19/G18-1,IF(INDEX(calc_types,1,AJ$7)="CASH", G18/1200,G18/G19-1))</f>
        <v>1.5239942456596767E-2</v>
      </c>
      <c r="AK19" s="22" cm="1">
        <f t="array" ref="AK19">IF(INDEX(calc_types,1,AK$7)="INDEX",H19/H18-1,IF(INDEX(calc_types,1,AK$7)="CASH", H18/1200,H18/H19-1))</f>
        <v>6.2604340567617989E-4</v>
      </c>
      <c r="AL19" s="22" cm="1">
        <f t="array" ref="AL19">IF(INDEX(calc_types,1,AL$7)="INDEX",I19/I18-1,IF(INDEX(calc_types,1,AL$7)="CASH", I18/1200,I18/I19-1))</f>
        <v>3.6960906627681034E-3</v>
      </c>
      <c r="AM19" s="22" cm="1">
        <f t="array" ref="AM19">IF(INDEX(calc_types,1,AM$7)="INDEX",J19/J18-1,IF(INDEX(calc_types,1,AM$7)="CASH", J18/1200,J18/J19-1))</f>
        <v>1.1104439879917827E-2</v>
      </c>
      <c r="AN19" s="22" cm="1">
        <f t="array" ref="AN19">IF(INDEX(calc_types,1,AN$7)="INDEX",K19/K18-1,IF(INDEX(calc_types,1,AN$7)="CASH", K18/1200,K18/K19-1))</f>
        <v>1.2433710426420497E-3</v>
      </c>
      <c r="AO19" s="22" cm="1">
        <f t="array" ref="AO19">IF(INDEX(calc_types,1,AO$7)="INDEX",L19/L18-1,IF(INDEX(calc_types,1,AO$7)="CASH", L18/1200,L18/L19-1))</f>
        <v>4.6795836848458894E-3</v>
      </c>
      <c r="AP19" s="22" cm="1">
        <f t="array" ref="AP19">IF(INDEX(calc_types,1,AP$7)="INDEX",M19/M18-1,IF(INDEX(calc_types,1,AP$7)="CASH", M18/1200,M18/M19-1))</f>
        <v>1.0231893868299702E-2</v>
      </c>
      <c r="AQ19" s="22" cm="1">
        <f t="array" ref="AQ19">IF(INDEX(calc_types,1,AQ$7)="INDEX",N19/N18-1,IF(INDEX(calc_types,1,AQ$7)="CASH", N18/1200,N18/N19-1))</f>
        <v>1.3371315375107828E-2</v>
      </c>
      <c r="AR19" s="22" cm="1">
        <f t="array" ref="AR19">IF(INDEX(calc_types,1,AR$7)="INDEX",O19/O18-1,IF(INDEX(calc_types,1,AR$7)="CASH", O18/1200,O18/O19-1))</f>
        <v>2.4308635824148217E-2</v>
      </c>
      <c r="AS19" s="22" cm="1">
        <f t="array" ref="AS19">IF(INDEX(calc_types,1,AS$7)="INDEX",P19/P18-1,IF(INDEX(calc_types,1,AS$7)="CASH", P18/1200,P18/P19-1))</f>
        <v>9.6614623589230675E-5</v>
      </c>
      <c r="AT19" s="22" cm="1">
        <f t="array" ref="AT19">IF(INDEX(calc_types,1,AT$7)="INDEX",Q19/Q18-1,IF(INDEX(calc_types,1,AT$7)="CASH", Q18/1200,Q18/Q19-1))</f>
        <v>1.083915722972506E-4</v>
      </c>
      <c r="AU19" s="22" cm="1">
        <f t="array" ref="AU19">IF(INDEX(calc_types,1,AU$7)="INDEX",R19/R18-1,IF(INDEX(calc_types,1,AU$7)="CASH", R18/1200,R18/R19-1))</f>
        <v>8.4928361354452697E-4</v>
      </c>
      <c r="AV19" s="22" cm="1">
        <f t="array" ref="AV19">IF(INDEX(calc_types,1,AV$7)="INDEX",S19/S18-1,IF(INDEX(calc_types,1,AV$7)="CASH", S18/1200,S18/S19-1))</f>
        <v>1.3503659614806152E-2</v>
      </c>
      <c r="AW19" s="22" cm="1">
        <f t="array" ref="AW19">IF(INDEX(calc_types,1,AW$7)="INDEX",T19/T18-1,IF(INDEX(calc_types,1,AW$7)="CASH", T18/1200,T18/T19-1))</f>
        <v>2.6934897029213367E-2</v>
      </c>
      <c r="AX19" s="22" cm="1">
        <f t="array" ref="AX19">IF(INDEX(calc_types,1,AX$7)="INDEX",U19/U18-1,IF(INDEX(calc_types,1,AX$7)="CASH", U18/1200,U18/U19-1))</f>
        <v>1.1511088374931644E-2</v>
      </c>
      <c r="AY19" s="22" cm="1">
        <f t="array" ref="AY19">IF(INDEX(calc_types,1,AY$7)="INDEX",V19/V18-1,IF(INDEX(calc_types,1,AY$7)="CASH", V18/1200,V18/V19-1))</f>
        <v>-3.460948307830336E-2</v>
      </c>
      <c r="AZ19" s="22" cm="1">
        <f t="array" ref="AZ19">IF(INDEX(calc_types,1,AZ$7)="INDEX",W19/W18-1,IF(INDEX(calc_types,1,AZ$7)="CASH", W18/1200,W18/W19-1))</f>
        <v>2.0479166666666665E-4</v>
      </c>
      <c r="BA19" s="22" cm="1">
        <f t="array" ref="BA19">IF(INDEX(calc_types,1,BA$7)="INDEX",X19/X18-1,IF(INDEX(calc_types,1,BA$7)="CASH", X18/1200,X18/X19-1))</f>
        <v>-3.283333333333333E-5</v>
      </c>
      <c r="BB19" s="22" cm="1">
        <f t="array" ref="BB19">IF(INDEX(calc_types,1,BB$7)="INDEX",Y19/Y18-1,IF(INDEX(calc_types,1,BB$7)="CASH", Y18/1200,Y18/Y19-1))</f>
        <v>2.7274999999999999E-4</v>
      </c>
      <c r="BC19" s="22" cm="1">
        <f t="array" ref="BC19">IF(INDEX(calc_types,1,BC$7)="INDEX",Z19/Z18-1,IF(INDEX(calc_types,1,BC$7)="CASH", Z18/1200,Z18/Z19-1))</f>
        <v>-2.2100000000000001E-4</v>
      </c>
      <c r="BD19" s="22" cm="1">
        <f t="array" ref="BD19">IF(INDEX(calc_types,1,BD$7)="INDEX",AA19/AA18-1,IF(INDEX(calc_types,1,BD$7)="CASH", AA18/1200,AA18/AA19-1))</f>
        <v>0</v>
      </c>
      <c r="BE19" s="22" cm="1">
        <f t="array" ref="BE19">IF(INDEX(calc_types,1,BE$7)="INDEX",AB19/AB18-1,IF(INDEX(calc_types,1,BE$7)="CASH", AB18/1200,AB18/AB19-1))</f>
        <v>-2.8174212598425119E-2</v>
      </c>
      <c r="BF19" s="22" cm="1">
        <f t="array" ref="BF19">IF(INDEX(calc_types,1,BF$7)="INDEX",AC19/AC18-1,IF(INDEX(calc_types,1,BF$7)="CASH", AC18/1200,AC18/AC19-1))</f>
        <v>-1.7246785826278144E-3</v>
      </c>
      <c r="BG19" s="22" cm="1">
        <f t="array" ref="BG19">IF(INDEX(calc_types,1,BG$7)="INDEX",AD19/AD18-1,IF(INDEX(calc_types,1,BG$7)="CASH", AD18/1200,AD18/AD19-1))</f>
        <v>2.137736815156166E-2</v>
      </c>
      <c r="BH19" s="23">
        <f t="shared" si="10"/>
        <v>-1.0361223135414265E-3</v>
      </c>
      <c r="BI19" s="23">
        <f t="shared" si="11"/>
        <v>1.2146393645517907E-3</v>
      </c>
      <c r="BJ19" s="23">
        <f t="shared" si="12"/>
        <v>5.29215899143534E-3</v>
      </c>
      <c r="BK19" s="23">
        <f t="shared" si="13"/>
        <v>5.5683090807683924E-3</v>
      </c>
      <c r="BL19" s="23">
        <f t="shared" si="14"/>
        <v>1.2567715994458122E-2</v>
      </c>
      <c r="BM19" s="23">
        <f t="shared" si="15"/>
        <v>3.5446949617881391E-4</v>
      </c>
      <c r="BN19" s="23">
        <f t="shared" si="16"/>
        <v>3.6152889681542381E-3</v>
      </c>
      <c r="BO19" s="23">
        <f t="shared" si="17"/>
        <v>1.0919583148519972E-2</v>
      </c>
      <c r="BP19" s="23">
        <f t="shared" si="18"/>
        <v>1.649025411460934E-4</v>
      </c>
      <c r="BQ19" s="23">
        <f t="shared" si="19"/>
        <v>3.8303934994544922E-3</v>
      </c>
      <c r="BR19" s="23">
        <f t="shared" si="20"/>
        <v>9.2707825050409743E-3</v>
      </c>
      <c r="BS19" s="23">
        <f t="shared" si="21"/>
        <v>1.0988467035477224E-2</v>
      </c>
      <c r="BT19" s="23">
        <f t="shared" si="22"/>
        <v>2.116776658204567E-2</v>
      </c>
      <c r="BU19" s="23">
        <f t="shared" si="23"/>
        <v>9.5559721745262931E-5</v>
      </c>
      <c r="BV19" s="23">
        <f t="shared" si="24"/>
        <v>1.6877697991639506E-4</v>
      </c>
      <c r="BW19" s="23">
        <f t="shared" si="25"/>
        <v>9.8329822548843811E-4</v>
      </c>
      <c r="BX19" s="23">
        <f t="shared" si="26"/>
        <v>9.3528165399346837E-4</v>
      </c>
      <c r="BY19" s="23">
        <f t="shared" si="27"/>
        <v>2.0028830036416978E-2</v>
      </c>
      <c r="BZ19" s="23">
        <f t="shared" si="28"/>
        <v>6.8954728003748919E-3</v>
      </c>
      <c r="CA19" s="23">
        <f t="shared" si="29"/>
        <v>-4.7333827707426432E-2</v>
      </c>
      <c r="CB19" s="23">
        <f t="shared" si="30"/>
        <v>-1.2346976851851858E-3</v>
      </c>
      <c r="CC19" s="23">
        <f t="shared" si="31"/>
        <v>-4.1818101851851853E-4</v>
      </c>
      <c r="CD19" s="23">
        <f t="shared" si="32"/>
        <v>-9.5671805555555545E-4</v>
      </c>
      <c r="CE19" s="23">
        <f t="shared" si="33"/>
        <v>-8.2496296296296327E-5</v>
      </c>
      <c r="CF19" s="23">
        <f t="shared" si="34"/>
        <v>0</v>
      </c>
      <c r="CG19" s="23">
        <f t="shared" si="35"/>
        <v>-2.7478722284347886E-2</v>
      </c>
      <c r="CH19" s="23">
        <f t="shared" si="36"/>
        <v>-1.0920128238616901E-3</v>
      </c>
      <c r="CI19" s="23">
        <f t="shared" si="37"/>
        <v>2.4983639668814436E-2</v>
      </c>
    </row>
    <row r="20" spans="1:87" x14ac:dyDescent="0.2">
      <c r="A20" s="20">
        <v>12</v>
      </c>
      <c r="B20" s="21">
        <v>38960</v>
      </c>
      <c r="C20" s="20">
        <v>203.06700000000001</v>
      </c>
      <c r="D20" s="20">
        <v>1133.9159999999999</v>
      </c>
      <c r="E20" s="20">
        <v>1877.3969999999999</v>
      </c>
      <c r="F20" s="20">
        <v>1544.057</v>
      </c>
      <c r="G20" s="20">
        <v>1874.6389999999999</v>
      </c>
      <c r="H20" s="20">
        <v>143.797</v>
      </c>
      <c r="I20" s="20">
        <v>364.98500000000001</v>
      </c>
      <c r="J20" s="20">
        <v>479.45600000000002</v>
      </c>
      <c r="K20" s="20">
        <v>106.262</v>
      </c>
      <c r="L20" s="20">
        <v>646.22400000000005</v>
      </c>
      <c r="M20" s="20">
        <v>787.91099999999994</v>
      </c>
      <c r="N20" s="20">
        <v>240.99799999999999</v>
      </c>
      <c r="O20" s="20">
        <v>255.85499999999999</v>
      </c>
      <c r="P20" s="20">
        <v>103.51900000000001</v>
      </c>
      <c r="Q20" s="20">
        <v>193.78899999999999</v>
      </c>
      <c r="R20" s="20">
        <v>254.458</v>
      </c>
      <c r="S20" s="20">
        <v>2272.09</v>
      </c>
      <c r="T20" s="20">
        <v>2440.71</v>
      </c>
      <c r="U20" s="20">
        <v>5711.48</v>
      </c>
      <c r="V20" s="20">
        <v>8839.91</v>
      </c>
      <c r="W20" s="20">
        <v>0.23050000000000001</v>
      </c>
      <c r="X20" s="20">
        <v>-0.12720000000000001</v>
      </c>
      <c r="Y20" s="20">
        <v>0.36420000000000002</v>
      </c>
      <c r="Z20" s="20">
        <v>-3.9E-2</v>
      </c>
      <c r="AA20" s="20">
        <v>1</v>
      </c>
      <c r="AB20" s="20">
        <v>0.79520000000000002</v>
      </c>
      <c r="AC20" s="20">
        <v>0.63029999999999997</v>
      </c>
      <c r="AD20" s="20">
        <v>78.39</v>
      </c>
      <c r="AE20" s="21">
        <f t="shared" si="8"/>
        <v>38960</v>
      </c>
      <c r="AF20" s="22" cm="1">
        <f t="array" ref="AF20">IF(INDEX(calc_types,1,AF$7)="INDEX",C20/C19-1,IF(INDEX(calc_types,1,AF$7)="CASH", C19/1200,C19/C20-1))</f>
        <v>8.8648552812431447E-5</v>
      </c>
      <c r="AG20" s="22" cm="1">
        <f t="array" ref="AG20">IF(INDEX(calc_types,1,AG$7)="INDEX",D20/D19-1,IF(INDEX(calc_types,1,AG$7)="CASH", D19/1200,D19/D20-1))</f>
        <v>8.7315677926858015E-5</v>
      </c>
      <c r="AH20" s="22" cm="1">
        <f t="array" ref="AH20">IF(INDEX(calc_types,1,AH$7)="INDEX",E20/E19-1,IF(INDEX(calc_types,1,AH$7)="CASH", E19/1200,E19/E20-1))</f>
        <v>1.0643057138179923E-3</v>
      </c>
      <c r="AI20" s="22" cm="1">
        <f t="array" ref="AI20">IF(INDEX(calc_types,1,AI$7)="INDEX",F20/F19-1,IF(INDEX(calc_types,1,AI$7)="CASH", F19/1200,F19/F20-1))</f>
        <v>3.9284402297765642E-3</v>
      </c>
      <c r="AJ20" s="22" cm="1">
        <f t="array" ref="AJ20">IF(INDEX(calc_types,1,AJ$7)="INDEX",G20/G19-1,IF(INDEX(calc_types,1,AJ$7)="CASH", G19/1200,G19/G20-1))</f>
        <v>7.7181888112602959E-3</v>
      </c>
      <c r="AK20" s="22" cm="1">
        <f t="array" ref="AK20">IF(INDEX(calc_types,1,AK$7)="INDEX",H20/H19-1,IF(INDEX(calc_types,1,AK$7)="CASH", H19/1200,H19/H20-1))</f>
        <v>-3.6843934654151589E-4</v>
      </c>
      <c r="AL20" s="22" cm="1">
        <f t="array" ref="AL20">IF(INDEX(calc_types,1,AL$7)="INDEX",I20/I19-1,IF(INDEX(calc_types,1,AL$7)="CASH", I19/1200,I19/I20-1))</f>
        <v>-7.0637904080295133E-4</v>
      </c>
      <c r="AM20" s="22" cm="1">
        <f t="array" ref="AM20">IF(INDEX(calc_types,1,AM$7)="INDEX",J20/J19-1,IF(INDEX(calc_types,1,AM$7)="CASH", J19/1200,J19/J20-1))</f>
        <v>-1.0209481900047557E-3</v>
      </c>
      <c r="AN20" s="22" cm="1">
        <f t="array" ref="AN20">IF(INDEX(calc_types,1,AN$7)="INDEX",K20/K19-1,IF(INDEX(calc_types,1,AN$7)="CASH", K19/1200,K19/K20-1))</f>
        <v>-3.104567477303366E-4</v>
      </c>
      <c r="AO20" s="22" cm="1">
        <f t="array" ref="AO20">IF(INDEX(calc_types,1,AO$7)="INDEX",L20/L19-1,IF(INDEX(calc_types,1,AO$7)="CASH", L19/1200,L19/L20-1))</f>
        <v>-6.7268838754264149E-4</v>
      </c>
      <c r="AP20" s="22" cm="1">
        <f t="array" ref="AP20">IF(INDEX(calc_types,1,AP$7)="INDEX",M20/M19-1,IF(INDEX(calc_types,1,AP$7)="CASH", M19/1200,M19/M20-1))</f>
        <v>-1.0406183811295655E-4</v>
      </c>
      <c r="AQ20" s="22" cm="1">
        <f t="array" ref="AQ20">IF(INDEX(calc_types,1,AQ$7)="INDEX",N20/N19-1,IF(INDEX(calc_types,1,AQ$7)="CASH", N19/1200,N19/N20-1))</f>
        <v>6.6287681017163091E-3</v>
      </c>
      <c r="AR20" s="22" cm="1">
        <f t="array" ref="AR20">IF(INDEX(calc_types,1,AR$7)="INDEX",O20/O19-1,IF(INDEX(calc_types,1,AR$7)="CASH", O19/1200,O19/O20-1))</f>
        <v>1.1812487147444539E-2</v>
      </c>
      <c r="AS20" s="22" cm="1">
        <f t="array" ref="AS20">IF(INDEX(calc_types,1,AS$7)="INDEX",P20/P19-1,IF(INDEX(calc_types,1,AS$7)="CASH", P19/1200,P19/P20-1))</f>
        <v>4.8302645052844539E-5</v>
      </c>
      <c r="AT20" s="22" cm="1">
        <f t="array" ref="AT20">IF(INDEX(calc_types,1,AT$7)="INDEX",Q20/Q19-1,IF(INDEX(calc_types,1,AT$7)="CASH", Q19/1200,Q19/Q20-1))</f>
        <v>1.3418454503688615E-4</v>
      </c>
      <c r="AU20" s="22" cm="1">
        <f t="array" ref="AU20">IF(INDEX(calc_types,1,AU$7)="INDEX",R20/R19-1,IF(INDEX(calc_types,1,AU$7)="CASH", R19/1200,R19/R20-1))</f>
        <v>-3.5356789289253676E-4</v>
      </c>
      <c r="AV20" s="22" cm="1">
        <f t="array" ref="AV20">IF(INDEX(calc_types,1,AV$7)="INDEX",S20/S19-1,IF(INDEX(calc_types,1,AV$7)="CASH", S19/1200,S19/S20-1))</f>
        <v>2.1692110529037523E-2</v>
      </c>
      <c r="AW20" s="22" cm="1">
        <f t="array" ref="AW20">IF(INDEX(calc_types,1,AW$7)="INDEX",T20/T19-1,IF(INDEX(calc_types,1,AW$7)="CASH", T19/1200,T19/T20-1))</f>
        <v>4.9442753211908608E-2</v>
      </c>
      <c r="AX20" s="22" cm="1">
        <f t="array" ref="AX20">IF(INDEX(calc_types,1,AX$7)="INDEX",U20/U19-1,IF(INDEX(calc_types,1,AX$7)="CASH", U19/1200,U19/U20-1))</f>
        <v>1.3521954543518566E-2</v>
      </c>
      <c r="AY20" s="22" cm="1">
        <f t="array" ref="AY20">IF(INDEX(calc_types,1,AY$7)="INDEX",V20/V19-1,IF(INDEX(calc_types,1,AY$7)="CASH", V19/1200,V19/V20-1))</f>
        <v>1.6658884470032387E-2</v>
      </c>
      <c r="AZ20" s="22" cm="1">
        <f t="array" ref="AZ20">IF(INDEX(calc_types,1,AZ$7)="INDEX",W20/W19-1,IF(INDEX(calc_types,1,AZ$7)="CASH", W19/1200,W19/W20-1))</f>
        <v>2.0474999999999999E-4</v>
      </c>
      <c r="BA20" s="22" cm="1">
        <f t="array" ref="BA20">IF(INDEX(calc_types,1,BA$7)="INDEX",X20/X19-1,IF(INDEX(calc_types,1,BA$7)="CASH", X19/1200,X19/X20-1))</f>
        <v>-1.2841666666666665E-4</v>
      </c>
      <c r="BB20" s="22" cm="1">
        <f t="array" ref="BB20">IF(INDEX(calc_types,1,BB$7)="INDEX",Y20/Y19-1,IF(INDEX(calc_types,1,BB$7)="CASH", Y19/1200,Y19/Y20-1))</f>
        <v>2.2075000000000003E-4</v>
      </c>
      <c r="BC20" s="22" cm="1">
        <f t="array" ref="BC20">IF(INDEX(calc_types,1,BC$7)="INDEX",Z20/Z19-1,IF(INDEX(calc_types,1,BC$7)="CASH", Z19/1200,Z19/Z20-1))</f>
        <v>-9.2749999999999991E-5</v>
      </c>
      <c r="BD20" s="22" cm="1">
        <f t="array" ref="BD20">IF(INDEX(calc_types,1,BD$7)="INDEX",AA20/AA19-1,IF(INDEX(calc_types,1,BD$7)="CASH", AA19/1200,AA19/AA20-1))</f>
        <v>0</v>
      </c>
      <c r="BE20" s="22" cm="1">
        <f t="array" ref="BE20">IF(INDEX(calc_types,1,BE$7)="INDEX",AB20/AB19-1,IF(INDEX(calc_types,1,BE$7)="CASH", AB19/1200,AB19/AB20-1))</f>
        <v>2.2132796780684139E-2</v>
      </c>
      <c r="BF20" s="22" cm="1">
        <f t="array" ref="BF20">IF(INDEX(calc_types,1,BF$7)="INDEX",AC20/AC19-1,IF(INDEX(calc_types,1,BF$7)="CASH", AC19/1200,AC19/AC20-1))</f>
        <v>1.1899095668729265E-2</v>
      </c>
      <c r="BG20" s="22" cm="1">
        <f t="array" ref="BG20">IF(INDEX(calc_types,1,BG$7)="INDEX",AD20/AD19-1,IF(INDEX(calc_types,1,BG$7)="CASH", AD19/1200,AD19/AD20-1))</f>
        <v>-3.4443168771526311E-3</v>
      </c>
      <c r="BH20" s="23">
        <f t="shared" si="10"/>
        <v>-1.3071221920707254E-3</v>
      </c>
      <c r="BI20" s="23">
        <f t="shared" si="11"/>
        <v>-1.0859521217732081E-3</v>
      </c>
      <c r="BJ20" s="23">
        <f t="shared" si="12"/>
        <v>-1.2982451583928986E-4</v>
      </c>
      <c r="BK20" s="23">
        <f t="shared" si="13"/>
        <v>1.8318882988016053E-3</v>
      </c>
      <c r="BL20" s="23">
        <f t="shared" si="14"/>
        <v>5.045962349121651E-3</v>
      </c>
      <c r="BM20" s="23">
        <f t="shared" si="15"/>
        <v>-6.4001325603888187E-4</v>
      </c>
      <c r="BN20" s="23">
        <f t="shared" si="16"/>
        <v>-7.8718073541681659E-4</v>
      </c>
      <c r="BO20" s="23">
        <f t="shared" si="17"/>
        <v>-1.2058049214026096E-3</v>
      </c>
      <c r="BP20" s="23">
        <f t="shared" si="18"/>
        <v>-1.3889252492262929E-3</v>
      </c>
      <c r="BQ20" s="23">
        <f t="shared" si="19"/>
        <v>-1.5218785729340385E-3</v>
      </c>
      <c r="BR20" s="23">
        <f t="shared" si="20"/>
        <v>-1.0651732013716843E-3</v>
      </c>
      <c r="BS20" s="23">
        <f t="shared" si="21"/>
        <v>4.2459197620857035E-3</v>
      </c>
      <c r="BT20" s="23">
        <f t="shared" si="22"/>
        <v>8.6716179053419936E-3</v>
      </c>
      <c r="BU20" s="23">
        <f t="shared" si="23"/>
        <v>4.7247743208876803E-5</v>
      </c>
      <c r="BV20" s="23">
        <f t="shared" si="24"/>
        <v>1.945699526560306E-4</v>
      </c>
      <c r="BW20" s="23">
        <f t="shared" si="25"/>
        <v>-2.1955328094862557E-4</v>
      </c>
      <c r="BX20" s="23">
        <f t="shared" si="26"/>
        <v>9.1237325682248394E-3</v>
      </c>
      <c r="BY20" s="23">
        <f t="shared" si="27"/>
        <v>4.2536686219112219E-2</v>
      </c>
      <c r="BZ20" s="23">
        <f t="shared" si="28"/>
        <v>8.9063389689618133E-3</v>
      </c>
      <c r="CA20" s="23">
        <f t="shared" si="29"/>
        <v>3.9345398409093135E-3</v>
      </c>
      <c r="CB20" s="23">
        <f t="shared" si="30"/>
        <v>-1.2347393518518524E-3</v>
      </c>
      <c r="CC20" s="23">
        <f t="shared" si="31"/>
        <v>-5.137643518518518E-4</v>
      </c>
      <c r="CD20" s="23">
        <f t="shared" si="32"/>
        <v>-1.0087180555555554E-3</v>
      </c>
      <c r="CE20" s="23">
        <f t="shared" si="33"/>
        <v>4.5753703703703687E-5</v>
      </c>
      <c r="CF20" s="23">
        <f t="shared" si="34"/>
        <v>0</v>
      </c>
      <c r="CG20" s="23">
        <f t="shared" si="35"/>
        <v>2.2828287094761372E-2</v>
      </c>
      <c r="CH20" s="23">
        <f t="shared" si="36"/>
        <v>1.2531761427495389E-2</v>
      </c>
      <c r="CI20" s="23">
        <f t="shared" si="37"/>
        <v>1.6195464010014451E-4</v>
      </c>
    </row>
    <row r="21" spans="1:87" x14ac:dyDescent="0.2">
      <c r="A21" s="20">
        <v>13</v>
      </c>
      <c r="B21" s="21">
        <v>38990</v>
      </c>
      <c r="C21" s="20">
        <v>203.11500000000001</v>
      </c>
      <c r="D21" s="20">
        <v>1134.0129999999999</v>
      </c>
      <c r="E21" s="20">
        <v>1877.431</v>
      </c>
      <c r="F21" s="20">
        <v>1551.172</v>
      </c>
      <c r="G21" s="20">
        <v>1890.171</v>
      </c>
      <c r="H21" s="20">
        <v>143.81700000000001</v>
      </c>
      <c r="I21" s="20">
        <v>364.654</v>
      </c>
      <c r="J21" s="20">
        <v>478.53500000000003</v>
      </c>
      <c r="K21" s="20">
        <v>106.267</v>
      </c>
      <c r="L21" s="20">
        <v>645.423</v>
      </c>
      <c r="M21" s="20">
        <v>786.05600000000004</v>
      </c>
      <c r="N21" s="20">
        <v>243.02600000000001</v>
      </c>
      <c r="O21" s="20">
        <v>259.10500000000002</v>
      </c>
      <c r="P21" s="20">
        <v>103.53</v>
      </c>
      <c r="Q21" s="20">
        <v>193.80799999999999</v>
      </c>
      <c r="R21" s="20">
        <v>254.60900000000001</v>
      </c>
      <c r="S21" s="20">
        <v>2329.71</v>
      </c>
      <c r="T21" s="20">
        <v>2454.2600000000002</v>
      </c>
      <c r="U21" s="20">
        <v>5742.07</v>
      </c>
      <c r="V21" s="20">
        <v>8870.16</v>
      </c>
      <c r="W21" s="20">
        <v>0.21425</v>
      </c>
      <c r="X21" s="20">
        <v>-0.1384</v>
      </c>
      <c r="Y21" s="20">
        <v>0.32800000000000001</v>
      </c>
      <c r="Z21" s="20">
        <v>-8.0799999999999997E-2</v>
      </c>
      <c r="AA21" s="20">
        <v>1</v>
      </c>
      <c r="AB21" s="20">
        <v>0.77769999999999995</v>
      </c>
      <c r="AC21" s="20">
        <v>0.61850000000000005</v>
      </c>
      <c r="AD21" s="20">
        <v>77.959999999999994</v>
      </c>
      <c r="AE21" s="21">
        <f t="shared" si="8"/>
        <v>38990</v>
      </c>
      <c r="AF21" s="22" cm="1">
        <f t="array" ref="AF21">IF(INDEX(calc_types,1,AF$7)="INDEX",C21/C20-1,IF(INDEX(calc_types,1,AF$7)="CASH", C20/1200,C20/C21-1))</f>
        <v>2.3637518651486999E-4</v>
      </c>
      <c r="AG21" s="22" cm="1">
        <f t="array" ref="AG21">IF(INDEX(calc_types,1,AG$7)="INDEX",D21/D20-1,IF(INDEX(calc_types,1,AG$7)="CASH", D20/1200,D20/D21-1))</f>
        <v>8.554425548279454E-5</v>
      </c>
      <c r="AH21" s="22" cm="1">
        <f t="array" ref="AH21">IF(INDEX(calc_types,1,AH$7)="INDEX",E21/E20-1,IF(INDEX(calc_types,1,AH$7)="CASH", E20/1200,E20/E21-1))</f>
        <v>1.8110181277730675E-5</v>
      </c>
      <c r="AI21" s="22" cm="1">
        <f t="array" ref="AI21">IF(INDEX(calc_types,1,AI$7)="INDEX",F21/F20-1,IF(INDEX(calc_types,1,AI$7)="CASH", F20/1200,F20/F21-1))</f>
        <v>4.6079905081224393E-3</v>
      </c>
      <c r="AJ21" s="22" cm="1">
        <f t="array" ref="AJ21">IF(INDEX(calc_types,1,AJ$7)="INDEX",G21/G20-1,IF(INDEX(calc_types,1,AJ$7)="CASH", G20/1200,G20/G21-1))</f>
        <v>8.2853285352539885E-3</v>
      </c>
      <c r="AK21" s="22" cm="1">
        <f t="array" ref="AK21">IF(INDEX(calc_types,1,AK$7)="INDEX",H21/H20-1,IF(INDEX(calc_types,1,AK$7)="CASH", H20/1200,H20/H21-1))</f>
        <v>1.3908496004799709E-4</v>
      </c>
      <c r="AL21" s="22" cm="1">
        <f t="array" ref="AL21">IF(INDEX(calc_types,1,AL$7)="INDEX",I21/I20-1,IF(INDEX(calc_types,1,AL$7)="CASH", I20/1200,I20/I21-1))</f>
        <v>-9.0688658438020653E-4</v>
      </c>
      <c r="AM21" s="22" cm="1">
        <f t="array" ref="AM21">IF(INDEX(calc_types,1,AM$7)="INDEX",J21/J20-1,IF(INDEX(calc_types,1,AM$7)="CASH", J20/1200,J20/J21-1))</f>
        <v>-1.9209270506573839E-3</v>
      </c>
      <c r="AN21" s="22" cm="1">
        <f t="array" ref="AN21">IF(INDEX(calc_types,1,AN$7)="INDEX",K21/K20-1,IF(INDEX(calc_types,1,AN$7)="CASH", K20/1200,K20/K21-1))</f>
        <v>4.7053509250716274E-5</v>
      </c>
      <c r="AO21" s="22" cm="1">
        <f t="array" ref="AO21">IF(INDEX(calc_types,1,AO$7)="INDEX",L21/L20-1,IF(INDEX(calc_types,1,AO$7)="CASH", L20/1200,L20/L21-1))</f>
        <v>-1.2395082819580683E-3</v>
      </c>
      <c r="AP21" s="22" cm="1">
        <f t="array" ref="AP21">IF(INDEX(calc_types,1,AP$7)="INDEX",M21/M20-1,IF(INDEX(calc_types,1,AP$7)="CASH", M20/1200,M20/M21-1))</f>
        <v>-2.3543268211764223E-3</v>
      </c>
      <c r="AQ21" s="22" cm="1">
        <f t="array" ref="AQ21">IF(INDEX(calc_types,1,AQ$7)="INDEX",N21/N20-1,IF(INDEX(calc_types,1,AQ$7)="CASH", N20/1200,N20/N21-1))</f>
        <v>8.415007593424173E-3</v>
      </c>
      <c r="AR21" s="22" cm="1">
        <f t="array" ref="AR21">IF(INDEX(calc_types,1,AR$7)="INDEX",O21/O20-1,IF(INDEX(calc_types,1,AR$7)="CASH", O20/1200,O20/O21-1))</f>
        <v>1.2702507279513942E-2</v>
      </c>
      <c r="AS21" s="22" cm="1">
        <f t="array" ref="AS21">IF(INDEX(calc_types,1,AS$7)="INDEX",P21/P20-1,IF(INDEX(calc_types,1,AS$7)="CASH", P20/1200,P20/P21-1))</f>
        <v>1.0626068644392639E-4</v>
      </c>
      <c r="AT21" s="22" cm="1">
        <f t="array" ref="AT21">IF(INDEX(calc_types,1,AT$7)="INDEX",Q21/Q20-1,IF(INDEX(calc_types,1,AT$7)="CASH", Q20/1200,Q20/Q21-1))</f>
        <v>9.8044780663553155E-5</v>
      </c>
      <c r="AU21" s="22" cm="1">
        <f t="array" ref="AU21">IF(INDEX(calc_types,1,AU$7)="INDEX",R21/R20-1,IF(INDEX(calc_types,1,AU$7)="CASH", R20/1200,R20/R21-1))</f>
        <v>5.934181672417882E-4</v>
      </c>
      <c r="AV21" s="22" cm="1">
        <f t="array" ref="AV21">IF(INDEX(calc_types,1,AV$7)="INDEX",S21/S20-1,IF(INDEX(calc_types,1,AV$7)="CASH", S20/1200,S20/S21-1))</f>
        <v>2.5359910919021678E-2</v>
      </c>
      <c r="AW21" s="22" cm="1">
        <f t="array" ref="AW21">IF(INDEX(calc_types,1,AW$7)="INDEX",T21/T20-1,IF(INDEX(calc_types,1,AW$7)="CASH", T20/1200,T20/T21-1))</f>
        <v>5.5516632455310244E-3</v>
      </c>
      <c r="AX21" s="22" cm="1">
        <f t="array" ref="AX21">IF(INDEX(calc_types,1,AX$7)="INDEX",U21/U20-1,IF(INDEX(calc_types,1,AX$7)="CASH", U20/1200,U20/U21-1))</f>
        <v>5.3558797369508415E-3</v>
      </c>
      <c r="AY21" s="22" cm="1">
        <f t="array" ref="AY21">IF(INDEX(calc_types,1,AY$7)="INDEX",V21/V20-1,IF(INDEX(calc_types,1,AY$7)="CASH", V20/1200,V20/V21-1))</f>
        <v>3.4219805405257819E-3</v>
      </c>
      <c r="AZ21" s="22" cm="1">
        <f t="array" ref="AZ21">IF(INDEX(calc_types,1,AZ$7)="INDEX",W21/W20-1,IF(INDEX(calc_types,1,AZ$7)="CASH", W20/1200,W20/W21-1))</f>
        <v>1.9208333333333333E-4</v>
      </c>
      <c r="BA21" s="22" cm="1">
        <f t="array" ref="BA21">IF(INDEX(calc_types,1,BA$7)="INDEX",X21/X20-1,IF(INDEX(calc_types,1,BA$7)="CASH", X20/1200,X20/X21-1))</f>
        <v>-1.06E-4</v>
      </c>
      <c r="BB21" s="22" cm="1">
        <f t="array" ref="BB21">IF(INDEX(calc_types,1,BB$7)="INDEX",Y21/Y20-1,IF(INDEX(calc_types,1,BB$7)="CASH", Y20/1200,Y20/Y21-1))</f>
        <v>3.035E-4</v>
      </c>
      <c r="BC21" s="22" cm="1">
        <f t="array" ref="BC21">IF(INDEX(calc_types,1,BC$7)="INDEX",Z21/Z20-1,IF(INDEX(calc_types,1,BC$7)="CASH", Z20/1200,Z20/Z21-1))</f>
        <v>-3.2499999999999997E-5</v>
      </c>
      <c r="BD21" s="22" cm="1">
        <f t="array" ref="BD21">IF(INDEX(calc_types,1,BD$7)="INDEX",AA21/AA20-1,IF(INDEX(calc_types,1,BD$7)="CASH", AA20/1200,AA20/AA21-1))</f>
        <v>0</v>
      </c>
      <c r="BE21" s="22" cm="1">
        <f t="array" ref="BE21">IF(INDEX(calc_types,1,BE$7)="INDEX",AB21/AB20-1,IF(INDEX(calc_types,1,BE$7)="CASH", AB20/1200,AB20/AB21-1))</f>
        <v>2.2502250225022502E-2</v>
      </c>
      <c r="BF21" s="22" cm="1">
        <f t="array" ref="BF21">IF(INDEX(calc_types,1,BF$7)="INDEX",AC21/AC20-1,IF(INDEX(calc_types,1,BF$7)="CASH", AC20/1200,AC20/AC21-1))</f>
        <v>1.9078415521422754E-2</v>
      </c>
      <c r="BG21" s="22" cm="1">
        <f t="array" ref="BG21">IF(INDEX(calc_types,1,BG$7)="INDEX",AD21/AD20-1,IF(INDEX(calc_types,1,BG$7)="CASH", AD20/1200,AD20/AD21-1))</f>
        <v>5.5156490507952682E-3</v>
      </c>
      <c r="BH21" s="23">
        <f t="shared" si="10"/>
        <v>-1.1593955583682869E-3</v>
      </c>
      <c r="BI21" s="23">
        <f t="shared" si="11"/>
        <v>-1.0877235442172716E-3</v>
      </c>
      <c r="BJ21" s="23">
        <f t="shared" si="12"/>
        <v>-1.1760200483795515E-3</v>
      </c>
      <c r="BK21" s="23">
        <f t="shared" si="13"/>
        <v>2.5114385771474804E-3</v>
      </c>
      <c r="BL21" s="23">
        <f t="shared" si="14"/>
        <v>5.6131020731153437E-3</v>
      </c>
      <c r="BM21" s="23">
        <f t="shared" si="15"/>
        <v>-1.3248894944936889E-4</v>
      </c>
      <c r="BN21" s="23">
        <f t="shared" si="16"/>
        <v>-9.8768827899407179E-4</v>
      </c>
      <c r="BO21" s="23">
        <f t="shared" si="17"/>
        <v>-2.1057837820552378E-3</v>
      </c>
      <c r="BP21" s="23">
        <f t="shared" si="18"/>
        <v>-1.03141499224524E-3</v>
      </c>
      <c r="BQ21" s="23">
        <f t="shared" si="19"/>
        <v>-2.0886984673494655E-3</v>
      </c>
      <c r="BR21" s="23">
        <f t="shared" si="20"/>
        <v>-3.3154381844351499E-3</v>
      </c>
      <c r="BS21" s="23">
        <f t="shared" si="21"/>
        <v>6.0321592537935674E-3</v>
      </c>
      <c r="BT21" s="23">
        <f t="shared" si="22"/>
        <v>9.5616380374113959E-3</v>
      </c>
      <c r="BU21" s="23">
        <f t="shared" si="23"/>
        <v>1.0520578459995865E-4</v>
      </c>
      <c r="BV21" s="23">
        <f t="shared" si="24"/>
        <v>1.5843018828269761E-4</v>
      </c>
      <c r="BW21" s="23">
        <f t="shared" si="25"/>
        <v>7.2743277918569933E-4</v>
      </c>
      <c r="BX21" s="23">
        <f t="shared" si="26"/>
        <v>1.2791532958208994E-2</v>
      </c>
      <c r="BY21" s="23">
        <f t="shared" si="27"/>
        <v>-1.3544037472653647E-3</v>
      </c>
      <c r="BZ21" s="23">
        <f t="shared" si="28"/>
        <v>7.4026416239408952E-4</v>
      </c>
      <c r="CA21" s="23">
        <f t="shared" si="29"/>
        <v>-9.3023640885972914E-3</v>
      </c>
      <c r="CB21" s="23">
        <f t="shared" si="30"/>
        <v>-1.2474060185185191E-3</v>
      </c>
      <c r="CC21" s="23">
        <f t="shared" si="31"/>
        <v>-4.9134768518518522E-4</v>
      </c>
      <c r="CD21" s="23">
        <f t="shared" si="32"/>
        <v>-9.2596805555555549E-4</v>
      </c>
      <c r="CE21" s="23">
        <f t="shared" si="33"/>
        <v>1.0600370370370367E-4</v>
      </c>
      <c r="CF21" s="23">
        <f t="shared" si="34"/>
        <v>0</v>
      </c>
      <c r="CG21" s="23">
        <f t="shared" si="35"/>
        <v>2.3197740539099735E-2</v>
      </c>
      <c r="CH21" s="23">
        <f t="shared" si="36"/>
        <v>1.9711081280188877E-2</v>
      </c>
      <c r="CI21" s="23">
        <f t="shared" si="37"/>
        <v>9.1219205680480447E-3</v>
      </c>
    </row>
    <row r="22" spans="1:87" x14ac:dyDescent="0.2">
      <c r="A22" s="20">
        <v>14</v>
      </c>
      <c r="B22" s="21">
        <v>39021</v>
      </c>
      <c r="C22" s="20">
        <v>203.12799999999999</v>
      </c>
      <c r="D22" s="20">
        <v>1133.383</v>
      </c>
      <c r="E22" s="20">
        <v>1873.229</v>
      </c>
      <c r="F22" s="20">
        <v>1555.8219999999999</v>
      </c>
      <c r="G22" s="20">
        <v>1901.43</v>
      </c>
      <c r="H22" s="20">
        <v>143.79</v>
      </c>
      <c r="I22" s="20">
        <v>364.56200000000001</v>
      </c>
      <c r="J22" s="20">
        <v>478.58699999999999</v>
      </c>
      <c r="K22" s="20">
        <v>106.28700000000001</v>
      </c>
      <c r="L22" s="20">
        <v>644.47400000000005</v>
      </c>
      <c r="M22" s="20">
        <v>783.51800000000003</v>
      </c>
      <c r="N22" s="20">
        <v>244.624</v>
      </c>
      <c r="O22" s="20">
        <v>262.13099999999997</v>
      </c>
      <c r="P22" s="20">
        <v>103.539</v>
      </c>
      <c r="Q22" s="20">
        <v>193.82599999999999</v>
      </c>
      <c r="R22" s="20">
        <v>254.63800000000001</v>
      </c>
      <c r="S22" s="20">
        <v>2285.7600000000002</v>
      </c>
      <c r="T22" s="20">
        <v>2503.64</v>
      </c>
      <c r="U22" s="20">
        <v>5782.7</v>
      </c>
      <c r="V22" s="20">
        <v>8928.2900000000009</v>
      </c>
      <c r="W22" s="20">
        <v>0.21199999999999999</v>
      </c>
      <c r="X22" s="20">
        <v>-0.10249999999999999</v>
      </c>
      <c r="Y22" s="20">
        <v>0.33600000000000002</v>
      </c>
      <c r="Z22" s="20">
        <v>-7.4899999999999994E-2</v>
      </c>
      <c r="AA22" s="20">
        <v>1</v>
      </c>
      <c r="AB22" s="20">
        <v>0.77190000000000003</v>
      </c>
      <c r="AC22" s="20">
        <v>0.62</v>
      </c>
      <c r="AD22" s="20">
        <v>79.77</v>
      </c>
      <c r="AE22" s="21">
        <f t="shared" si="8"/>
        <v>39021</v>
      </c>
      <c r="AF22" s="22" cm="1">
        <f t="array" ref="AF22">IF(INDEX(calc_types,1,AF$7)="INDEX",C22/C21-1,IF(INDEX(calc_types,1,AF$7)="CASH", C21/1200,C21/C22-1))</f>
        <v>6.4003150924252239E-5</v>
      </c>
      <c r="AG22" s="22" cm="1">
        <f t="array" ref="AG22">IF(INDEX(calc_types,1,AG$7)="INDEX",D22/D21-1,IF(INDEX(calc_types,1,AG$7)="CASH", D21/1200,D21/D22-1))</f>
        <v>-5.555491868257656E-4</v>
      </c>
      <c r="AH22" s="22" cm="1">
        <f t="array" ref="AH22">IF(INDEX(calc_types,1,AH$7)="INDEX",E22/E21-1,IF(INDEX(calc_types,1,AH$7)="CASH", E21/1200,E21/E22-1))</f>
        <v>-2.2381648113831698E-3</v>
      </c>
      <c r="AI22" s="22" cm="1">
        <f t="array" ref="AI22">IF(INDEX(calc_types,1,AI$7)="INDEX",F22/F21-1,IF(INDEX(calc_types,1,AI$7)="CASH", F21/1200,F21/F22-1))</f>
        <v>2.9977333268005335E-3</v>
      </c>
      <c r="AJ22" s="22" cm="1">
        <f t="array" ref="AJ22">IF(INDEX(calc_types,1,AJ$7)="INDEX",G22/G21-1,IF(INDEX(calc_types,1,AJ$7)="CASH", G21/1200,G21/G22-1))</f>
        <v>5.9566039263114767E-3</v>
      </c>
      <c r="AK22" s="22" cm="1">
        <f t="array" ref="AK22">IF(INDEX(calc_types,1,AK$7)="INDEX",H22/H21-1,IF(INDEX(calc_types,1,AK$7)="CASH", H21/1200,H21/H22-1))</f>
        <v>-1.8773858445120251E-4</v>
      </c>
      <c r="AL22" s="22" cm="1">
        <f t="array" ref="AL22">IF(INDEX(calc_types,1,AL$7)="INDEX",I22/I21-1,IF(INDEX(calc_types,1,AL$7)="CASH", I21/1200,I21/I22-1))</f>
        <v>-2.5229395536585653E-4</v>
      </c>
      <c r="AM22" s="22" cm="1">
        <f t="array" ref="AM22">IF(INDEX(calc_types,1,AM$7)="INDEX",J22/J21-1,IF(INDEX(calc_types,1,AM$7)="CASH", J21/1200,J21/J22-1))</f>
        <v>1.0866498793182799E-4</v>
      </c>
      <c r="AN22" s="22" cm="1">
        <f t="array" ref="AN22">IF(INDEX(calc_types,1,AN$7)="INDEX",K22/K21-1,IF(INDEX(calc_types,1,AN$7)="CASH", K21/1200,K21/K22-1))</f>
        <v>1.8820518128870312E-4</v>
      </c>
      <c r="AO22" s="22" cm="1">
        <f t="array" ref="AO22">IF(INDEX(calc_types,1,AO$7)="INDEX",L22/L21-1,IF(INDEX(calc_types,1,AO$7)="CASH", L21/1200,L21/L22-1))</f>
        <v>-1.4703535510819377E-3</v>
      </c>
      <c r="AP22" s="22" cm="1">
        <f t="array" ref="AP22">IF(INDEX(calc_types,1,AP$7)="INDEX",M22/M21-1,IF(INDEX(calc_types,1,AP$7)="CASH", M21/1200,M21/M22-1))</f>
        <v>-3.2287775934539686E-3</v>
      </c>
      <c r="AQ22" s="22" cm="1">
        <f t="array" ref="AQ22">IF(INDEX(calc_types,1,AQ$7)="INDEX",N22/N21-1,IF(INDEX(calc_types,1,AQ$7)="CASH", N21/1200,N21/N22-1))</f>
        <v>6.5754281434906581E-3</v>
      </c>
      <c r="AR22" s="22" cm="1">
        <f t="array" ref="AR22">IF(INDEX(calc_types,1,AR$7)="INDEX",O22/O21-1,IF(INDEX(calc_types,1,AR$7)="CASH", O21/1200,O21/O22-1))</f>
        <v>1.1678663090252783E-2</v>
      </c>
      <c r="AS22" s="22" cm="1">
        <f t="array" ref="AS22">IF(INDEX(calc_types,1,AS$7)="INDEX",P22/P21-1,IF(INDEX(calc_types,1,AS$7)="CASH", P21/1200,P21/P22-1))</f>
        <v>8.6931324253747277E-5</v>
      </c>
      <c r="AT22" s="22" cm="1">
        <f t="array" ref="AT22">IF(INDEX(calc_types,1,AT$7)="INDEX",Q22/Q21-1,IF(INDEX(calc_types,1,AT$7)="CASH", Q21/1200,Q21/Q22-1))</f>
        <v>9.2875423099103571E-5</v>
      </c>
      <c r="AU22" s="22" cm="1">
        <f t="array" ref="AU22">IF(INDEX(calc_types,1,AU$7)="INDEX",R22/R21-1,IF(INDEX(calc_types,1,AU$7)="CASH", R21/1200,R21/R22-1))</f>
        <v>1.1390013707290869E-4</v>
      </c>
      <c r="AV22" s="22" cm="1">
        <f t="array" ref="AV22">IF(INDEX(calc_types,1,AV$7)="INDEX",S22/S21-1,IF(INDEX(calc_types,1,AV$7)="CASH", S21/1200,S21/S22-1))</f>
        <v>-1.8865008949611628E-2</v>
      </c>
      <c r="AW22" s="22" cm="1">
        <f t="array" ref="AW22">IF(INDEX(calc_types,1,AW$7)="INDEX",T22/T21-1,IF(INDEX(calc_types,1,AW$7)="CASH", T21/1200,T21/T22-1))</f>
        <v>2.0120117672943971E-2</v>
      </c>
      <c r="AX22" s="22" cm="1">
        <f t="array" ref="AX22">IF(INDEX(calc_types,1,AX$7)="INDEX",U22/U21-1,IF(INDEX(calc_types,1,AX$7)="CASH", U21/1200,U21/U22-1))</f>
        <v>7.0758454703616636E-3</v>
      </c>
      <c r="AY22" s="22" cm="1">
        <f t="array" ref="AY22">IF(INDEX(calc_types,1,AY$7)="INDEX",V22/V21-1,IF(INDEX(calc_types,1,AY$7)="CASH", V21/1200,V21/V22-1))</f>
        <v>6.5534330835070875E-3</v>
      </c>
      <c r="AZ22" s="22" cm="1">
        <f t="array" ref="AZ22">IF(INDEX(calc_types,1,AZ$7)="INDEX",W22/W21-1,IF(INDEX(calc_types,1,AZ$7)="CASH", W21/1200,W21/W22-1))</f>
        <v>1.7854166666666667E-4</v>
      </c>
      <c r="BA22" s="22" cm="1">
        <f t="array" ref="BA22">IF(INDEX(calc_types,1,BA$7)="INDEX",X22/X21-1,IF(INDEX(calc_types,1,BA$7)="CASH", X21/1200,X21/X22-1))</f>
        <v>-1.1533333333333334E-4</v>
      </c>
      <c r="BB22" s="22" cm="1">
        <f t="array" ref="BB22">IF(INDEX(calc_types,1,BB$7)="INDEX",Y22/Y21-1,IF(INDEX(calc_types,1,BB$7)="CASH", Y21/1200,Y21/Y22-1))</f>
        <v>2.7333333333333333E-4</v>
      </c>
      <c r="BC22" s="22" cm="1">
        <f t="array" ref="BC22">IF(INDEX(calc_types,1,BC$7)="INDEX",Z22/Z21-1,IF(INDEX(calc_types,1,BC$7)="CASH", Z21/1200,Z21/Z22-1))</f>
        <v>-6.7333333333333335E-5</v>
      </c>
      <c r="BD22" s="22" cm="1">
        <f t="array" ref="BD22">IF(INDEX(calc_types,1,BD$7)="INDEX",AA22/AA21-1,IF(INDEX(calc_types,1,BD$7)="CASH", AA21/1200,AA21/AA22-1))</f>
        <v>0</v>
      </c>
      <c r="BE22" s="22" cm="1">
        <f t="array" ref="BE22">IF(INDEX(calc_types,1,BE$7)="INDEX",AB22/AB21-1,IF(INDEX(calc_types,1,BE$7)="CASH", AB21/1200,AB21/AB22-1))</f>
        <v>7.5139266744395083E-3</v>
      </c>
      <c r="BF22" s="22" cm="1">
        <f t="array" ref="BF22">IF(INDEX(calc_types,1,BF$7)="INDEX",AC22/AC21-1,IF(INDEX(calc_types,1,BF$7)="CASH", AC21/1200,AC21/AC22-1))</f>
        <v>-2.4193548387095865E-3</v>
      </c>
      <c r="BG22" s="22" cm="1">
        <f t="array" ref="BG22">IF(INDEX(calc_types,1,BG$7)="INDEX",AD22/AD21-1,IF(INDEX(calc_types,1,BG$7)="CASH", AD21/1200,AD21/AD22-1))</f>
        <v>-2.2690234423968891E-2</v>
      </c>
      <c r="BH22" s="23">
        <f t="shared" si="10"/>
        <v>-1.3317675939589046E-3</v>
      </c>
      <c r="BI22" s="23">
        <f t="shared" si="11"/>
        <v>-1.7288169865258317E-3</v>
      </c>
      <c r="BJ22" s="23">
        <f t="shared" si="12"/>
        <v>-3.432295041040452E-3</v>
      </c>
      <c r="BK22" s="23">
        <f t="shared" si="13"/>
        <v>9.011813958255746E-4</v>
      </c>
      <c r="BL22" s="23">
        <f t="shared" si="14"/>
        <v>3.2843774641728323E-3</v>
      </c>
      <c r="BM22" s="23">
        <f t="shared" si="15"/>
        <v>-4.5931249394856849E-4</v>
      </c>
      <c r="BN22" s="23">
        <f t="shared" si="16"/>
        <v>-3.3309564997972179E-4</v>
      </c>
      <c r="BO22" s="23">
        <f t="shared" si="17"/>
        <v>-7.6191743466025915E-5</v>
      </c>
      <c r="BP22" s="23">
        <f t="shared" si="18"/>
        <v>-8.9026332020725315E-4</v>
      </c>
      <c r="BQ22" s="23">
        <f t="shared" si="19"/>
        <v>-2.3195437364733349E-3</v>
      </c>
      <c r="BR22" s="23">
        <f t="shared" si="20"/>
        <v>-4.1898889567126962E-3</v>
      </c>
      <c r="BS22" s="23">
        <f t="shared" si="21"/>
        <v>4.1925798038600524E-3</v>
      </c>
      <c r="BT22" s="23">
        <f t="shared" si="22"/>
        <v>8.5377938481502377E-3</v>
      </c>
      <c r="BU22" s="23">
        <f t="shared" si="23"/>
        <v>8.5876422409779534E-5</v>
      </c>
      <c r="BV22" s="23">
        <f t="shared" si="24"/>
        <v>1.5326083071824802E-4</v>
      </c>
      <c r="BW22" s="23">
        <f t="shared" si="25"/>
        <v>2.4791474901681988E-4</v>
      </c>
      <c r="BX22" s="23">
        <f t="shared" si="26"/>
        <v>-3.1433386910424313E-2</v>
      </c>
      <c r="BY22" s="23">
        <f t="shared" si="27"/>
        <v>1.3214050680147582E-2</v>
      </c>
      <c r="BZ22" s="23">
        <f t="shared" si="28"/>
        <v>2.4602298958049116E-3</v>
      </c>
      <c r="CA22" s="23">
        <f t="shared" si="29"/>
        <v>-6.1709115456159858E-3</v>
      </c>
      <c r="CB22" s="23">
        <f t="shared" si="30"/>
        <v>-1.2609476851851858E-3</v>
      </c>
      <c r="CC22" s="23">
        <f t="shared" si="31"/>
        <v>-5.0068101851851853E-4</v>
      </c>
      <c r="CD22" s="23">
        <f t="shared" si="32"/>
        <v>-9.5613472222222211E-4</v>
      </c>
      <c r="CE22" s="23">
        <f t="shared" si="33"/>
        <v>7.1170370370370343E-5</v>
      </c>
      <c r="CF22" s="23">
        <f t="shared" si="34"/>
        <v>0</v>
      </c>
      <c r="CG22" s="23">
        <f t="shared" si="35"/>
        <v>8.2094169885167413E-3</v>
      </c>
      <c r="CH22" s="23">
        <f t="shared" si="36"/>
        <v>-1.7866890799434622E-3</v>
      </c>
      <c r="CI22" s="23">
        <f t="shared" si="37"/>
        <v>-1.9083962906716115E-2</v>
      </c>
    </row>
    <row r="23" spans="1:87" x14ac:dyDescent="0.2">
      <c r="A23" s="20">
        <v>15</v>
      </c>
      <c r="B23" s="21">
        <v>39051</v>
      </c>
      <c r="C23" s="20">
        <v>203.173</v>
      </c>
      <c r="D23" s="20">
        <v>1134.3920000000001</v>
      </c>
      <c r="E23" s="20">
        <v>1880.539</v>
      </c>
      <c r="F23" s="20">
        <v>1557.163</v>
      </c>
      <c r="G23" s="20">
        <v>1906.41</v>
      </c>
      <c r="H23" s="20">
        <v>143.78800000000001</v>
      </c>
      <c r="I23" s="20">
        <v>364.745</v>
      </c>
      <c r="J23" s="20">
        <v>480.10500000000002</v>
      </c>
      <c r="K23" s="20">
        <v>106.279</v>
      </c>
      <c r="L23" s="20">
        <v>644.14700000000005</v>
      </c>
      <c r="M23" s="20">
        <v>783.77300000000002</v>
      </c>
      <c r="N23" s="20">
        <v>245.72399999999999</v>
      </c>
      <c r="O23" s="20">
        <v>264.74299999999999</v>
      </c>
      <c r="P23" s="20">
        <v>103.54300000000001</v>
      </c>
      <c r="Q23" s="20">
        <v>193.834</v>
      </c>
      <c r="R23" s="20">
        <v>254.773</v>
      </c>
      <c r="S23" s="20">
        <v>2297</v>
      </c>
      <c r="T23" s="20">
        <v>2575.25</v>
      </c>
      <c r="U23" s="20">
        <v>5866.82</v>
      </c>
      <c r="V23" s="20">
        <v>9446.01</v>
      </c>
      <c r="W23" s="20">
        <v>0.2145</v>
      </c>
      <c r="X23" s="20">
        <v>-0.17849999999999999</v>
      </c>
      <c r="Y23" s="20">
        <v>0.31</v>
      </c>
      <c r="Z23" s="20">
        <v>-0.2298</v>
      </c>
      <c r="AA23" s="20">
        <v>1</v>
      </c>
      <c r="AB23" s="20">
        <v>0.76990000000000003</v>
      </c>
      <c r="AC23" s="20">
        <v>0.62450000000000006</v>
      </c>
      <c r="AD23" s="20">
        <v>82.48</v>
      </c>
      <c r="AE23" s="21">
        <f t="shared" si="8"/>
        <v>39051</v>
      </c>
      <c r="AF23" s="22" cm="1">
        <f t="array" ref="AF23">IF(INDEX(calc_types,1,AF$7)="INDEX",C23/C22-1,IF(INDEX(calc_types,1,AF$7)="CASH", C22/1200,C22/C23-1))</f>
        <v>2.2153518963419216E-4</v>
      </c>
      <c r="AG23" s="22" cm="1">
        <f t="array" ref="AG23">IF(INDEX(calc_types,1,AG$7)="INDEX",D23/D22-1,IF(INDEX(calc_types,1,AG$7)="CASH", D22/1200,D22/D23-1))</f>
        <v>8.9025510352636061E-4</v>
      </c>
      <c r="AH23" s="22" cm="1">
        <f t="array" ref="AH23">IF(INDEX(calc_types,1,AH$7)="INDEX",E23/E22-1,IF(INDEX(calc_types,1,AH$7)="CASH", E22/1200,E22/E23-1))</f>
        <v>3.9023525687462701E-3</v>
      </c>
      <c r="AI23" s="22" cm="1">
        <f t="array" ref="AI23">IF(INDEX(calc_types,1,AI$7)="INDEX",F23/F22-1,IF(INDEX(calc_types,1,AI$7)="CASH", F22/1200,F22/F23-1))</f>
        <v>8.6192379333893676E-4</v>
      </c>
      <c r="AJ23" s="22" cm="1">
        <f t="array" ref="AJ23">IF(INDEX(calc_types,1,AJ$7)="INDEX",G23/G22-1,IF(INDEX(calc_types,1,AJ$7)="CASH", G22/1200,G22/G23-1))</f>
        <v>2.6190814281883412E-3</v>
      </c>
      <c r="AK23" s="22" cm="1">
        <f t="array" ref="AK23">IF(INDEX(calc_types,1,AK$7)="INDEX",H23/H22-1,IF(INDEX(calc_types,1,AK$7)="CASH", H22/1200,H22/H23-1))</f>
        <v>-1.3909173099513339E-5</v>
      </c>
      <c r="AL23" s="22" cm="1">
        <f t="array" ref="AL23">IF(INDEX(calc_types,1,AL$7)="INDEX",I23/I22-1,IF(INDEX(calc_types,1,AL$7)="CASH", I22/1200,I22/I23-1))</f>
        <v>5.0197222968928479E-4</v>
      </c>
      <c r="AM23" s="22" cm="1">
        <f t="array" ref="AM23">IF(INDEX(calc_types,1,AM$7)="INDEX",J23/J22-1,IF(INDEX(calc_types,1,AM$7)="CASH", J22/1200,J22/J23-1))</f>
        <v>3.1718370954498809E-3</v>
      </c>
      <c r="AN23" s="22" cm="1">
        <f t="array" ref="AN23">IF(INDEX(calc_types,1,AN$7)="INDEX",K23/K22-1,IF(INDEX(calc_types,1,AN$7)="CASH", K22/1200,K22/K23-1))</f>
        <v>-7.526790670553396E-5</v>
      </c>
      <c r="AO23" s="22" cm="1">
        <f t="array" ref="AO23">IF(INDEX(calc_types,1,AO$7)="INDEX",L23/L22-1,IF(INDEX(calc_types,1,AO$7)="CASH", L22/1200,L22/L23-1))</f>
        <v>-5.0739052312431809E-4</v>
      </c>
      <c r="AP23" s="22" cm="1">
        <f t="array" ref="AP23">IF(INDEX(calc_types,1,AP$7)="INDEX",M23/M22-1,IF(INDEX(calc_types,1,AP$7)="CASH", M22/1200,M22/M23-1))</f>
        <v>3.2545519056359495E-4</v>
      </c>
      <c r="AQ23" s="22" cm="1">
        <f t="array" ref="AQ23">IF(INDEX(calc_types,1,AQ$7)="INDEX",N23/N22-1,IF(INDEX(calc_types,1,AQ$7)="CASH", N22/1200,N22/N23-1))</f>
        <v>4.4966969716788707E-3</v>
      </c>
      <c r="AR23" s="22" cm="1">
        <f t="array" ref="AR23">IF(INDEX(calc_types,1,AR$7)="INDEX",O23/O22-1,IF(INDEX(calc_types,1,AR$7)="CASH", O22/1200,O22/O23-1))</f>
        <v>9.9644834071515032E-3</v>
      </c>
      <c r="AS23" s="22" cm="1">
        <f t="array" ref="AS23">IF(INDEX(calc_types,1,AS$7)="INDEX",P23/P22-1,IF(INDEX(calc_types,1,AS$7)="CASH", P22/1200,P22/P23-1))</f>
        <v>3.8632785713588191E-5</v>
      </c>
      <c r="AT23" s="22" cm="1">
        <f t="array" ref="AT23">IF(INDEX(calc_types,1,AT$7)="INDEX",Q23/Q22-1,IF(INDEX(calc_types,1,AT$7)="CASH", Q22/1200,Q22/Q23-1))</f>
        <v>4.1274132469348856E-5</v>
      </c>
      <c r="AU23" s="22" cm="1">
        <f t="array" ref="AU23">IF(INDEX(calc_types,1,AU$7)="INDEX",R23/R22-1,IF(INDEX(calc_types,1,AU$7)="CASH", R22/1200,R22/R23-1))</f>
        <v>5.3016439023245709E-4</v>
      </c>
      <c r="AV23" s="22" cm="1">
        <f t="array" ref="AV23">IF(INDEX(calc_types,1,AV$7)="INDEX",S23/S22-1,IF(INDEX(calc_types,1,AV$7)="CASH", S22/1200,S22/S23-1))</f>
        <v>4.9174016519668573E-3</v>
      </c>
      <c r="AW23" s="22" cm="1">
        <f t="array" ref="AW23">IF(INDEX(calc_types,1,AW$7)="INDEX",T23/T22-1,IF(INDEX(calc_types,1,AW$7)="CASH", T22/1200,T22/T23-1))</f>
        <v>2.8602354971162036E-2</v>
      </c>
      <c r="AX23" s="22" cm="1">
        <f t="array" ref="AX23">IF(INDEX(calc_types,1,AX$7)="INDEX",U23/U22-1,IF(INDEX(calc_types,1,AX$7)="CASH", U22/1200,U22/U23-1))</f>
        <v>1.454683798225731E-2</v>
      </c>
      <c r="AY23" s="22" cm="1">
        <f t="array" ref="AY23">IF(INDEX(calc_types,1,AY$7)="INDEX",V23/V22-1,IF(INDEX(calc_types,1,AY$7)="CASH", V22/1200,V22/V23-1))</f>
        <v>5.7986467733462943E-2</v>
      </c>
      <c r="AZ23" s="22" cm="1">
        <f t="array" ref="AZ23">IF(INDEX(calc_types,1,AZ$7)="INDEX",W23/W22-1,IF(INDEX(calc_types,1,AZ$7)="CASH", W22/1200,W22/W23-1))</f>
        <v>1.7666666666666666E-4</v>
      </c>
      <c r="BA23" s="22" cm="1">
        <f t="array" ref="BA23">IF(INDEX(calc_types,1,BA$7)="INDEX",X23/X22-1,IF(INDEX(calc_types,1,BA$7)="CASH", X22/1200,X22/X23-1))</f>
        <v>-8.5416666666666665E-5</v>
      </c>
      <c r="BB23" s="22" cm="1">
        <f t="array" ref="BB23">IF(INDEX(calc_types,1,BB$7)="INDEX",Y23/Y22-1,IF(INDEX(calc_types,1,BB$7)="CASH", Y22/1200,Y22/Y23-1))</f>
        <v>2.8000000000000003E-4</v>
      </c>
      <c r="BC23" s="22" cm="1">
        <f t="array" ref="BC23">IF(INDEX(calc_types,1,BC$7)="INDEX",Z23/Z22-1,IF(INDEX(calc_types,1,BC$7)="CASH", Z22/1200,Z22/Z23-1))</f>
        <v>-6.2416666666666661E-5</v>
      </c>
      <c r="BD23" s="22" cm="1">
        <f t="array" ref="BD23">IF(INDEX(calc_types,1,BD$7)="INDEX",AA23/AA22-1,IF(INDEX(calc_types,1,BD$7)="CASH", AA22/1200,AA22/AA23-1))</f>
        <v>0</v>
      </c>
      <c r="BE23" s="22" cm="1">
        <f t="array" ref="BE23">IF(INDEX(calc_types,1,BE$7)="INDEX",AB23/AB22-1,IF(INDEX(calc_types,1,BE$7)="CASH", AB22/1200,AB22/AB23-1))</f>
        <v>2.5977399662293621E-3</v>
      </c>
      <c r="BF23" s="22" cm="1">
        <f t="array" ref="BF23">IF(INDEX(calc_types,1,BF$7)="INDEX",AC23/AC22-1,IF(INDEX(calc_types,1,BF$7)="CASH", AC22/1200,AC22/AC23-1))</f>
        <v>-7.2057646116894247E-3</v>
      </c>
      <c r="BG23" s="22" cm="1">
        <f t="array" ref="BG23">IF(INDEX(calc_types,1,BG$7)="INDEX",AD23/AD22-1,IF(INDEX(calc_types,1,BG$7)="CASH", AD22/1200,AD22/AD23-1))</f>
        <v>-3.2856450048496688E-2</v>
      </c>
      <c r="BH23" s="23">
        <f t="shared" si="10"/>
        <v>-1.1742355552489647E-3</v>
      </c>
      <c r="BI23" s="23">
        <f t="shared" si="11"/>
        <v>-2.8301269617370551E-4</v>
      </c>
      <c r="BJ23" s="23">
        <f t="shared" si="12"/>
        <v>2.7082223390889879E-3</v>
      </c>
      <c r="BK23" s="23">
        <f t="shared" si="13"/>
        <v>-1.2346281376360221E-3</v>
      </c>
      <c r="BL23" s="23">
        <f t="shared" si="14"/>
        <v>-5.3145033950303174E-5</v>
      </c>
      <c r="BM23" s="23">
        <f t="shared" si="15"/>
        <v>-2.8548308259687932E-4</v>
      </c>
      <c r="BN23" s="23">
        <f t="shared" si="16"/>
        <v>4.2117053507541953E-4</v>
      </c>
      <c r="BO23" s="23">
        <f t="shared" si="17"/>
        <v>2.986980364052027E-3</v>
      </c>
      <c r="BP23" s="23">
        <f t="shared" si="18"/>
        <v>-1.1537364082014902E-3</v>
      </c>
      <c r="BQ23" s="23">
        <f t="shared" si="19"/>
        <v>-1.3565807085157151E-3</v>
      </c>
      <c r="BR23" s="23">
        <f t="shared" si="20"/>
        <v>-6.3565617269513278E-4</v>
      </c>
      <c r="BS23" s="23">
        <f t="shared" si="21"/>
        <v>2.1138486320482651E-3</v>
      </c>
      <c r="BT23" s="23">
        <f t="shared" si="22"/>
        <v>6.8236141650489576E-3</v>
      </c>
      <c r="BU23" s="23">
        <f t="shared" si="23"/>
        <v>3.7577883869620455E-5</v>
      </c>
      <c r="BV23" s="23">
        <f t="shared" si="24"/>
        <v>1.0165954008849331E-4</v>
      </c>
      <c r="BW23" s="23">
        <f t="shared" si="25"/>
        <v>6.6417900217636823E-4</v>
      </c>
      <c r="BX23" s="23">
        <f t="shared" si="26"/>
        <v>-7.650976308845826E-3</v>
      </c>
      <c r="BY23" s="23">
        <f t="shared" si="27"/>
        <v>2.1696287978365647E-2</v>
      </c>
      <c r="BZ23" s="23">
        <f t="shared" si="28"/>
        <v>9.9312224077005573E-3</v>
      </c>
      <c r="CA23" s="23">
        <f t="shared" si="29"/>
        <v>4.5262123104339871E-2</v>
      </c>
      <c r="CB23" s="23">
        <f t="shared" si="30"/>
        <v>-1.2628226851851857E-3</v>
      </c>
      <c r="CC23" s="23">
        <f t="shared" si="31"/>
        <v>-4.7076435185185183E-4</v>
      </c>
      <c r="CD23" s="23">
        <f t="shared" si="32"/>
        <v>-9.4946805555555535E-4</v>
      </c>
      <c r="CE23" s="23">
        <f t="shared" si="33"/>
        <v>7.6087037037037017E-5</v>
      </c>
      <c r="CF23" s="23">
        <f t="shared" si="34"/>
        <v>0</v>
      </c>
      <c r="CG23" s="23">
        <f t="shared" si="35"/>
        <v>3.2932302803065951E-3</v>
      </c>
      <c r="CH23" s="23">
        <f t="shared" si="36"/>
        <v>-6.5730988529233009E-3</v>
      </c>
      <c r="CI23" s="23">
        <f t="shared" si="37"/>
        <v>-2.9250178531243912E-2</v>
      </c>
    </row>
    <row r="24" spans="1:87" x14ac:dyDescent="0.2">
      <c r="A24" s="20">
        <v>16</v>
      </c>
      <c r="B24" s="21">
        <v>39082</v>
      </c>
      <c r="C24" s="20">
        <v>203.227</v>
      </c>
      <c r="D24" s="20">
        <v>1134.7750000000001</v>
      </c>
      <c r="E24" s="20">
        <v>1877.664</v>
      </c>
      <c r="F24" s="20">
        <v>1560.204</v>
      </c>
      <c r="G24" s="20">
        <v>1908.154</v>
      </c>
      <c r="H24" s="20">
        <v>143.786</v>
      </c>
      <c r="I24" s="20">
        <v>364.89600000000002</v>
      </c>
      <c r="J24" s="20">
        <v>481.54599999999999</v>
      </c>
      <c r="K24" s="20">
        <v>106.319</v>
      </c>
      <c r="L24" s="20">
        <v>644.40300000000002</v>
      </c>
      <c r="M24" s="20">
        <v>783.48699999999997</v>
      </c>
      <c r="N24" s="20">
        <v>246.72200000000001</v>
      </c>
      <c r="O24" s="20">
        <v>266.83800000000002</v>
      </c>
      <c r="P24" s="20">
        <v>103.54600000000001</v>
      </c>
      <c r="Q24" s="20">
        <v>193.83799999999999</v>
      </c>
      <c r="R24" s="20">
        <v>254.79900000000001</v>
      </c>
      <c r="S24" s="20">
        <v>2316.52</v>
      </c>
      <c r="T24" s="20">
        <v>2635.93</v>
      </c>
      <c r="U24" s="20">
        <v>5897.81</v>
      </c>
      <c r="V24" s="20">
        <v>10395.18</v>
      </c>
      <c r="W24" s="20">
        <v>0.2087</v>
      </c>
      <c r="X24" s="20">
        <v>-9.8299999999999998E-2</v>
      </c>
      <c r="Y24" s="20">
        <v>0.30890000000000001</v>
      </c>
      <c r="Z24" s="20">
        <v>-7.6600000000000001E-2</v>
      </c>
      <c r="AA24" s="20">
        <v>1</v>
      </c>
      <c r="AB24" s="20">
        <v>0.75800000000000001</v>
      </c>
      <c r="AC24" s="20">
        <v>0.61539999999999995</v>
      </c>
      <c r="AD24" s="20">
        <v>86.75</v>
      </c>
      <c r="AE24" s="21">
        <f t="shared" si="8"/>
        <v>39082</v>
      </c>
      <c r="AF24" s="22" cm="1">
        <f t="array" ref="AF24">IF(INDEX(calc_types,1,AF$7)="INDEX",C24/C23-1,IF(INDEX(calc_types,1,AF$7)="CASH", C23/1200,C23/C24-1))</f>
        <v>2.6578334719662422E-4</v>
      </c>
      <c r="AG24" s="22" cm="1">
        <f t="array" ref="AG24">IF(INDEX(calc_types,1,AG$7)="INDEX",D24/D23-1,IF(INDEX(calc_types,1,AG$7)="CASH", D23/1200,D23/D24-1))</f>
        <v>3.3762579425800077E-4</v>
      </c>
      <c r="AH24" s="22" cm="1">
        <f t="array" ref="AH24">IF(INDEX(calc_types,1,AH$7)="INDEX",E24/E23-1,IF(INDEX(calc_types,1,AH$7)="CASH", E23/1200,E23/E24-1))</f>
        <v>-1.5288170040610449E-3</v>
      </c>
      <c r="AI24" s="22" cm="1">
        <f t="array" ref="AI24">IF(INDEX(calc_types,1,AI$7)="INDEX",F24/F23-1,IF(INDEX(calc_types,1,AI$7)="CASH", F23/1200,F23/F24-1))</f>
        <v>1.9529105173961003E-3</v>
      </c>
      <c r="AJ24" s="22" cm="1">
        <f t="array" ref="AJ24">IF(INDEX(calc_types,1,AJ$7)="INDEX",G24/G23-1,IF(INDEX(calc_types,1,AJ$7)="CASH", G23/1200,G23/G24-1))</f>
        <v>9.1480846197833365E-4</v>
      </c>
      <c r="AK24" s="22" cm="1">
        <f t="array" ref="AK24">IF(INDEX(calc_types,1,AK$7)="INDEX",H24/H23-1,IF(INDEX(calc_types,1,AK$7)="CASH", H23/1200,H23/H24-1))</f>
        <v>-1.3909366567532722E-5</v>
      </c>
      <c r="AL24" s="22" cm="1">
        <f t="array" ref="AL24">IF(INDEX(calc_types,1,AL$7)="INDEX",I24/I23-1,IF(INDEX(calc_types,1,AL$7)="CASH", I23/1200,I23/I24-1))</f>
        <v>4.1398785452861908E-4</v>
      </c>
      <c r="AM24" s="22" cm="1">
        <f t="array" ref="AM24">IF(INDEX(calc_types,1,AM$7)="INDEX",J24/J23-1,IF(INDEX(calc_types,1,AM$7)="CASH", J23/1200,J23/J24-1))</f>
        <v>3.0014267712270559E-3</v>
      </c>
      <c r="AN24" s="22" cm="1">
        <f t="array" ref="AN24">IF(INDEX(calc_types,1,AN$7)="INDEX",K24/K23-1,IF(INDEX(calc_types,1,AN$7)="CASH", K23/1200,K23/K24-1))</f>
        <v>3.7636786194839011E-4</v>
      </c>
      <c r="AO24" s="22" cm="1">
        <f t="array" ref="AO24">IF(INDEX(calc_types,1,AO$7)="INDEX",L24/L23-1,IF(INDEX(calc_types,1,AO$7)="CASH", L23/1200,L23/L24-1))</f>
        <v>3.9742481141713526E-4</v>
      </c>
      <c r="AP24" s="22" cm="1">
        <f t="array" ref="AP24">IF(INDEX(calc_types,1,AP$7)="INDEX",M24/M23-1,IF(INDEX(calc_types,1,AP$7)="CASH", M23/1200,M23/M24-1))</f>
        <v>-3.6490157226654052E-4</v>
      </c>
      <c r="AQ24" s="22" cm="1">
        <f t="array" ref="AQ24">IF(INDEX(calc_types,1,AQ$7)="INDEX",N24/N23-1,IF(INDEX(calc_types,1,AQ$7)="CASH", N23/1200,N23/N24-1))</f>
        <v>4.0614673373378096E-3</v>
      </c>
      <c r="AR24" s="22" cm="1">
        <f t="array" ref="AR24">IF(INDEX(calc_types,1,AR$7)="INDEX",O24/O23-1,IF(INDEX(calc_types,1,AR$7)="CASH", O23/1200,O23/O24-1))</f>
        <v>7.9133348190509878E-3</v>
      </c>
      <c r="AS24" s="22" cm="1">
        <f t="array" ref="AS24">IF(INDEX(calc_types,1,AS$7)="INDEX",P24/P23-1,IF(INDEX(calc_types,1,AS$7)="CASH", P23/1200,P23/P24-1))</f>
        <v>2.8973469959447939E-5</v>
      </c>
      <c r="AT24" s="22" cm="1">
        <f t="array" ref="AT24">IF(INDEX(calc_types,1,AT$7)="INDEX",Q24/Q23-1,IF(INDEX(calc_types,1,AT$7)="CASH", Q23/1200,Q23/Q24-1))</f>
        <v>2.0636214492775196E-5</v>
      </c>
      <c r="AU24" s="22" cm="1">
        <f t="array" ref="AU24">IF(INDEX(calc_types,1,AU$7)="INDEX",R24/R23-1,IF(INDEX(calc_types,1,AU$7)="CASH", R23/1200,R23/R24-1))</f>
        <v>1.0205163027476871E-4</v>
      </c>
      <c r="AV24" s="22" cm="1">
        <f t="array" ref="AV24">IF(INDEX(calc_types,1,AV$7)="INDEX",S24/S23-1,IF(INDEX(calc_types,1,AV$7)="CASH", S23/1200,S23/S24-1))</f>
        <v>8.4980409229429288E-3</v>
      </c>
      <c r="AW24" s="22" cm="1">
        <f t="array" ref="AW24">IF(INDEX(calc_types,1,AW$7)="INDEX",T24/T23-1,IF(INDEX(calc_types,1,AW$7)="CASH", T23/1200,T23/T24-1))</f>
        <v>2.3562760897000157E-2</v>
      </c>
      <c r="AX24" s="22" cm="1">
        <f t="array" ref="AX24">IF(INDEX(calc_types,1,AX$7)="INDEX",U24/U23-1,IF(INDEX(calc_types,1,AX$7)="CASH", U23/1200,U23/U24-1))</f>
        <v>5.2822483048740043E-3</v>
      </c>
      <c r="AY24" s="22" cm="1">
        <f t="array" ref="AY24">IF(INDEX(calc_types,1,AY$7)="INDEX",V24/V23-1,IF(INDEX(calc_types,1,AY$7)="CASH", V23/1200,V23/V24-1))</f>
        <v>0.10048369629081488</v>
      </c>
      <c r="AZ24" s="22" cm="1">
        <f t="array" ref="AZ24">IF(INDEX(calc_types,1,AZ$7)="INDEX",W24/W23-1,IF(INDEX(calc_types,1,AZ$7)="CASH", W23/1200,W23/W24-1))</f>
        <v>1.7875000000000001E-4</v>
      </c>
      <c r="BA24" s="22" cm="1">
        <f t="array" ref="BA24">IF(INDEX(calc_types,1,BA$7)="INDEX",X24/X23-1,IF(INDEX(calc_types,1,BA$7)="CASH", X23/1200,X23/X24-1))</f>
        <v>-1.4874999999999998E-4</v>
      </c>
      <c r="BB24" s="22" cm="1">
        <f t="array" ref="BB24">IF(INDEX(calc_types,1,BB$7)="INDEX",Y24/Y23-1,IF(INDEX(calc_types,1,BB$7)="CASH", Y23/1200,Y23/Y24-1))</f>
        <v>2.5833333333333334E-4</v>
      </c>
      <c r="BC24" s="22" cm="1">
        <f t="array" ref="BC24">IF(INDEX(calc_types,1,BC$7)="INDEX",Z24/Z23-1,IF(INDEX(calc_types,1,BC$7)="CASH", Z23/1200,Z23/Z24-1))</f>
        <v>-1.9149999999999999E-4</v>
      </c>
      <c r="BD24" s="22" cm="1">
        <f t="array" ref="BD24">IF(INDEX(calc_types,1,BD$7)="INDEX",AA24/AA23-1,IF(INDEX(calc_types,1,BD$7)="CASH", AA23/1200,AA23/AA24-1))</f>
        <v>0</v>
      </c>
      <c r="BE24" s="22" cm="1">
        <f t="array" ref="BE24">IF(INDEX(calc_types,1,BE$7)="INDEX",AB24/AB23-1,IF(INDEX(calc_types,1,BE$7)="CASH", AB23/1200,AB23/AB24-1))</f>
        <v>1.5699208443271884E-2</v>
      </c>
      <c r="BF24" s="22" cm="1">
        <f t="array" ref="BF24">IF(INDEX(calc_types,1,BF$7)="INDEX",AC24/AC23-1,IF(INDEX(calc_types,1,BF$7)="CASH", AC23/1200,AC23/AC24-1))</f>
        <v>1.478713032174217E-2</v>
      </c>
      <c r="BG24" s="22" cm="1">
        <f t="array" ref="BG24">IF(INDEX(calc_types,1,BG$7)="INDEX",AD24/AD23-1,IF(INDEX(calc_types,1,BG$7)="CASH", AD23/1200,AD23/AD24-1))</f>
        <v>-4.9221902017291042E-2</v>
      </c>
      <c r="BH24" s="23">
        <f t="shared" si="10"/>
        <v>-1.1299873976865326E-3</v>
      </c>
      <c r="BI24" s="23">
        <f t="shared" si="11"/>
        <v>-8.3564200544206536E-4</v>
      </c>
      <c r="BJ24" s="23">
        <f t="shared" si="12"/>
        <v>-2.7229472337183271E-3</v>
      </c>
      <c r="BK24" s="23">
        <f t="shared" si="13"/>
        <v>-1.4364141357885857E-4</v>
      </c>
      <c r="BL24" s="23">
        <f t="shared" si="14"/>
        <v>-1.7574180001603107E-3</v>
      </c>
      <c r="BM24" s="23">
        <f t="shared" si="15"/>
        <v>-2.854832760648987E-4</v>
      </c>
      <c r="BN24" s="23">
        <f t="shared" si="16"/>
        <v>3.3318615991475382E-4</v>
      </c>
      <c r="BO24" s="23">
        <f t="shared" si="17"/>
        <v>2.816570039829202E-3</v>
      </c>
      <c r="BP24" s="23">
        <f t="shared" si="18"/>
        <v>-7.0210063954756615E-4</v>
      </c>
      <c r="BQ24" s="23">
        <f t="shared" si="19"/>
        <v>-4.5176537397426174E-4</v>
      </c>
      <c r="BR24" s="23">
        <f t="shared" si="20"/>
        <v>-1.3260129355252683E-3</v>
      </c>
      <c r="BS24" s="23">
        <f t="shared" si="21"/>
        <v>1.678618997707204E-3</v>
      </c>
      <c r="BT24" s="23">
        <f t="shared" si="22"/>
        <v>4.7724655769484422E-3</v>
      </c>
      <c r="BU24" s="23">
        <f t="shared" si="23"/>
        <v>2.7918568115480203E-5</v>
      </c>
      <c r="BV24" s="23">
        <f t="shared" si="24"/>
        <v>8.1021622111919646E-5</v>
      </c>
      <c r="BW24" s="23">
        <f t="shared" si="25"/>
        <v>2.360662422186799E-4</v>
      </c>
      <c r="BX24" s="23">
        <f t="shared" si="26"/>
        <v>-4.0703370378697545E-3</v>
      </c>
      <c r="BY24" s="23">
        <f t="shared" si="27"/>
        <v>1.6656693904203768E-2</v>
      </c>
      <c r="BZ24" s="23">
        <f t="shared" si="28"/>
        <v>6.6663273031725232E-4</v>
      </c>
      <c r="CA24" s="23">
        <f t="shared" si="29"/>
        <v>8.7759351661691812E-2</v>
      </c>
      <c r="CB24" s="23">
        <f t="shared" si="30"/>
        <v>-1.2607393518518524E-3</v>
      </c>
      <c r="CC24" s="23">
        <f t="shared" si="31"/>
        <v>-5.3409768518518515E-4</v>
      </c>
      <c r="CD24" s="23">
        <f t="shared" si="32"/>
        <v>-9.7113472222222215E-4</v>
      </c>
      <c r="CE24" s="23">
        <f t="shared" si="33"/>
        <v>-5.2996296296296315E-5</v>
      </c>
      <c r="CF24" s="23">
        <f t="shared" si="34"/>
        <v>0</v>
      </c>
      <c r="CG24" s="23">
        <f t="shared" si="35"/>
        <v>1.6394698757349117E-2</v>
      </c>
      <c r="CH24" s="23">
        <f t="shared" si="36"/>
        <v>1.5419796080508294E-2</v>
      </c>
      <c r="CI24" s="23">
        <f t="shared" si="37"/>
        <v>-4.5615630500038265E-2</v>
      </c>
    </row>
    <row r="25" spans="1:87" x14ac:dyDescent="0.2">
      <c r="A25" s="20">
        <v>17</v>
      </c>
      <c r="B25" s="21">
        <v>39113</v>
      </c>
      <c r="C25" s="20">
        <v>203.27500000000001</v>
      </c>
      <c r="D25" s="20">
        <v>1134.9000000000001</v>
      </c>
      <c r="E25" s="20">
        <v>1871.877</v>
      </c>
      <c r="F25" s="20">
        <v>1563.367</v>
      </c>
      <c r="G25" s="20">
        <v>1909.771</v>
      </c>
      <c r="H25" s="20">
        <v>143.73099999999999</v>
      </c>
      <c r="I25" s="20">
        <v>363.26299999999998</v>
      </c>
      <c r="J25" s="20">
        <v>475.36200000000002</v>
      </c>
      <c r="K25" s="20">
        <v>106.34399999999999</v>
      </c>
      <c r="L25" s="20">
        <v>643.68899999999996</v>
      </c>
      <c r="M25" s="20">
        <v>780.52</v>
      </c>
      <c r="N25" s="20">
        <v>247.333</v>
      </c>
      <c r="O25" s="20">
        <v>267.78899999999999</v>
      </c>
      <c r="P25" s="20">
        <v>103.571</v>
      </c>
      <c r="Q25" s="20">
        <v>193.97300000000001</v>
      </c>
      <c r="R25" s="20">
        <v>255.197</v>
      </c>
      <c r="S25" s="20">
        <v>2435.56</v>
      </c>
      <c r="T25" s="20">
        <v>2702.98</v>
      </c>
      <c r="U25" s="20">
        <v>6276.88</v>
      </c>
      <c r="V25" s="20">
        <v>11138.66</v>
      </c>
      <c r="W25" s="20">
        <v>0.19969999999999999</v>
      </c>
      <c r="X25" s="20">
        <v>-7.7000000000000002E-3</v>
      </c>
      <c r="Y25" s="20">
        <v>0.40820000000000001</v>
      </c>
      <c r="Z25" s="20">
        <v>-3.2399999999999998E-2</v>
      </c>
      <c r="AA25" s="20">
        <v>1</v>
      </c>
      <c r="AB25" s="20">
        <v>0.73650000000000004</v>
      </c>
      <c r="AC25" s="20">
        <v>0.63060000000000005</v>
      </c>
      <c r="AD25" s="20">
        <v>91.71</v>
      </c>
      <c r="AE25" s="21">
        <f t="shared" si="8"/>
        <v>39113</v>
      </c>
      <c r="AF25" s="22" cm="1">
        <f t="array" ref="AF25">IF(INDEX(calc_types,1,AF$7)="INDEX",C25/C24-1,IF(INDEX(calc_types,1,AF$7)="CASH", C24/1200,C24/C25-1))</f>
        <v>2.3618908904832203E-4</v>
      </c>
      <c r="AG25" s="22" cm="1">
        <f t="array" ref="AG25">IF(INDEX(calc_types,1,AG$7)="INDEX",D25/D24-1,IF(INDEX(calc_types,1,AG$7)="CASH", D24/1200,D24/D25-1))</f>
        <v>1.1015399528546688E-4</v>
      </c>
      <c r="AH25" s="22" cm="1">
        <f t="array" ref="AH25">IF(INDEX(calc_types,1,AH$7)="INDEX",E25/E24-1,IF(INDEX(calc_types,1,AH$7)="CASH", E24/1200,E24/E25-1))</f>
        <v>-3.0820210644716406E-3</v>
      </c>
      <c r="AI25" s="22" cm="1">
        <f t="array" ref="AI25">IF(INDEX(calc_types,1,AI$7)="INDEX",F25/F24-1,IF(INDEX(calc_types,1,AI$7)="CASH", F24/1200,F24/F25-1))</f>
        <v>2.0272989942340391E-3</v>
      </c>
      <c r="AJ25" s="22" cm="1">
        <f t="array" ref="AJ25">IF(INDEX(calc_types,1,AJ$7)="INDEX",G25/G24-1,IF(INDEX(calc_types,1,AJ$7)="CASH", G24/1200,G24/G25-1))</f>
        <v>8.4741587943115704E-4</v>
      </c>
      <c r="AK25" s="22" cm="1">
        <f t="array" ref="AK25">IF(INDEX(calc_types,1,AK$7)="INDEX",H25/H24-1,IF(INDEX(calc_types,1,AK$7)="CASH", H24/1200,H24/H25-1))</f>
        <v>-3.8251290111701586E-4</v>
      </c>
      <c r="AL25" s="22" cm="1">
        <f t="array" ref="AL25">IF(INDEX(calc_types,1,AL$7)="INDEX",I25/I24-1,IF(INDEX(calc_types,1,AL$7)="CASH", I24/1200,I24/I25-1))</f>
        <v>-4.4752477418223968E-3</v>
      </c>
      <c r="AM25" s="22" cm="1">
        <f t="array" ref="AM25">IF(INDEX(calc_types,1,AM$7)="INDEX",J25/J24-1,IF(INDEX(calc_types,1,AM$7)="CASH", J24/1200,J24/J25-1))</f>
        <v>-1.2841971483513404E-2</v>
      </c>
      <c r="AN25" s="22" cm="1">
        <f t="array" ref="AN25">IF(INDEX(calc_types,1,AN$7)="INDEX",K25/K24-1,IF(INDEX(calc_types,1,AN$7)="CASH", K24/1200,K24/K25-1))</f>
        <v>2.3514141404623601E-4</v>
      </c>
      <c r="AO25" s="22" cm="1">
        <f t="array" ref="AO25">IF(INDEX(calc_types,1,AO$7)="INDEX",L25/L24-1,IF(INDEX(calc_types,1,AO$7)="CASH", L24/1200,L24/L25-1))</f>
        <v>-1.1080022904922382E-3</v>
      </c>
      <c r="AP25" s="22" cm="1">
        <f t="array" ref="AP25">IF(INDEX(calc_types,1,AP$7)="INDEX",M25/M24-1,IF(INDEX(calc_types,1,AP$7)="CASH", M24/1200,M24/M25-1))</f>
        <v>-3.7869166942143817E-3</v>
      </c>
      <c r="AQ25" s="22" cm="1">
        <f t="array" ref="AQ25">IF(INDEX(calc_types,1,AQ$7)="INDEX",N25/N24-1,IF(INDEX(calc_types,1,AQ$7)="CASH", N24/1200,N24/N25-1))</f>
        <v>2.4764714942322463E-3</v>
      </c>
      <c r="AR25" s="22" cm="1">
        <f t="array" ref="AR25">IF(INDEX(calc_types,1,AR$7)="INDEX",O25/O24-1,IF(INDEX(calc_types,1,AR$7)="CASH", O24/1200,O24/O25-1))</f>
        <v>3.563960155599899E-3</v>
      </c>
      <c r="AS25" s="22" cm="1">
        <f t="array" ref="AS25">IF(INDEX(calc_types,1,AS$7)="INDEX",P25/P24-1,IF(INDEX(calc_types,1,AS$7)="CASH", P24/1200,P24/P25-1))</f>
        <v>2.4143858768077564E-4</v>
      </c>
      <c r="AT25" s="22" cm="1">
        <f t="array" ref="AT25">IF(INDEX(calc_types,1,AT$7)="INDEX",Q25/Q24-1,IF(INDEX(calc_types,1,AT$7)="CASH", Q24/1200,Q24/Q25-1))</f>
        <v>6.9645786687866362E-4</v>
      </c>
      <c r="AU25" s="22" cm="1">
        <f t="array" ref="AU25">IF(INDEX(calc_types,1,AU$7)="INDEX",R25/R24-1,IF(INDEX(calc_types,1,AU$7)="CASH", R24/1200,R24/R25-1))</f>
        <v>1.5620155495115196E-3</v>
      </c>
      <c r="AV25" s="22" cm="1">
        <f t="array" ref="AV25">IF(INDEX(calc_types,1,AV$7)="INDEX",S25/S24-1,IF(INDEX(calc_types,1,AV$7)="CASH", S24/1200,S24/S25-1))</f>
        <v>5.1387425966535893E-2</v>
      </c>
      <c r="AW25" s="22" cm="1">
        <f t="array" ref="AW25">IF(INDEX(calc_types,1,AW$7)="INDEX",T25/T24-1,IF(INDEX(calc_types,1,AW$7)="CASH", T24/1200,T24/T25-1))</f>
        <v>2.5436942559172726E-2</v>
      </c>
      <c r="AX25" s="22" cm="1">
        <f t="array" ref="AX25">IF(INDEX(calc_types,1,AX$7)="INDEX",U25/U24-1,IF(INDEX(calc_types,1,AX$7)="CASH", U24/1200,U24/U25-1))</f>
        <v>6.4273009812116699E-2</v>
      </c>
      <c r="AY25" s="22" cm="1">
        <f t="array" ref="AY25">IF(INDEX(calc_types,1,AY$7)="INDEX",V25/V24-1,IF(INDEX(calc_types,1,AY$7)="CASH", V24/1200,V24/V25-1))</f>
        <v>7.1521609053426749E-2</v>
      </c>
      <c r="AZ25" s="22" cm="1">
        <f t="array" ref="AZ25">IF(INDEX(calc_types,1,AZ$7)="INDEX",W25/W24-1,IF(INDEX(calc_types,1,AZ$7)="CASH", W24/1200,W24/W25-1))</f>
        <v>1.7391666666666667E-4</v>
      </c>
      <c r="BA25" s="22" cm="1">
        <f t="array" ref="BA25">IF(INDEX(calc_types,1,BA$7)="INDEX",X25/X24-1,IF(INDEX(calc_types,1,BA$7)="CASH", X24/1200,X24/X25-1))</f>
        <v>-8.1916666666666661E-5</v>
      </c>
      <c r="BB25" s="22" cm="1">
        <f t="array" ref="BB25">IF(INDEX(calc_types,1,BB$7)="INDEX",Y25/Y24-1,IF(INDEX(calc_types,1,BB$7)="CASH", Y24/1200,Y24/Y25-1))</f>
        <v>2.574166666666667E-4</v>
      </c>
      <c r="BC25" s="22" cm="1">
        <f t="array" ref="BC25">IF(INDEX(calc_types,1,BC$7)="INDEX",Z25/Z24-1,IF(INDEX(calc_types,1,BC$7)="CASH", Z24/1200,Z24/Z25-1))</f>
        <v>-6.3833333333333331E-5</v>
      </c>
      <c r="BD25" s="22" cm="1">
        <f t="array" ref="BD25">IF(INDEX(calc_types,1,BD$7)="INDEX",AA25/AA24-1,IF(INDEX(calc_types,1,BD$7)="CASH", AA24/1200,AA24/AA25-1))</f>
        <v>0</v>
      </c>
      <c r="BE25" s="22" cm="1">
        <f t="array" ref="BE25">IF(INDEX(calc_types,1,BE$7)="INDEX",AB25/AB24-1,IF(INDEX(calc_types,1,BE$7)="CASH", AB24/1200,AB24/AB25-1))</f>
        <v>2.9192124915139228E-2</v>
      </c>
      <c r="BF25" s="22" cm="1">
        <f t="array" ref="BF25">IF(INDEX(calc_types,1,BF$7)="INDEX",AC25/AC24-1,IF(INDEX(calc_types,1,BF$7)="CASH", AC24/1200,AC24/AC25-1))</f>
        <v>-2.4104027909927161E-2</v>
      </c>
      <c r="BG25" s="22" cm="1">
        <f t="array" ref="BG25">IF(INDEX(calc_types,1,BG$7)="INDEX",AD25/AD24-1,IF(INDEX(calc_types,1,BG$7)="CASH", AD24/1200,AD24/AD25-1))</f>
        <v>-5.4083524152218843E-2</v>
      </c>
      <c r="BH25" s="23">
        <f t="shared" si="10"/>
        <v>-1.1595816558348348E-3</v>
      </c>
      <c r="BI25" s="23">
        <f t="shared" si="11"/>
        <v>-1.0631138044145992E-3</v>
      </c>
      <c r="BJ25" s="23">
        <f t="shared" si="12"/>
        <v>-4.2761512941289232E-3</v>
      </c>
      <c r="BK25" s="23">
        <f t="shared" si="13"/>
        <v>-6.9252936740919757E-5</v>
      </c>
      <c r="BL25" s="23">
        <f t="shared" si="14"/>
        <v>-1.8248105827074874E-3</v>
      </c>
      <c r="BM25" s="23">
        <f t="shared" si="15"/>
        <v>-6.5408681061438184E-4</v>
      </c>
      <c r="BN25" s="23">
        <f t="shared" si="16"/>
        <v>-4.5560494364362625E-3</v>
      </c>
      <c r="BO25" s="23">
        <f t="shared" si="17"/>
        <v>-1.3026828214911258E-2</v>
      </c>
      <c r="BP25" s="23">
        <f t="shared" si="18"/>
        <v>-8.4332708744972026E-4</v>
      </c>
      <c r="BQ25" s="23">
        <f t="shared" si="19"/>
        <v>-1.9571924758836354E-3</v>
      </c>
      <c r="BR25" s="23">
        <f t="shared" si="20"/>
        <v>-4.7480280574731092E-3</v>
      </c>
      <c r="BS25" s="23">
        <f t="shared" si="21"/>
        <v>9.3623154601640661E-5</v>
      </c>
      <c r="BT25" s="23">
        <f t="shared" si="22"/>
        <v>4.2309091349735295E-4</v>
      </c>
      <c r="BU25" s="23">
        <f t="shared" si="23"/>
        <v>2.4038368583680791E-4</v>
      </c>
      <c r="BV25" s="23">
        <f t="shared" si="24"/>
        <v>7.5684327449780805E-4</v>
      </c>
      <c r="BW25" s="23">
        <f t="shared" si="25"/>
        <v>1.6960301614554307E-3</v>
      </c>
      <c r="BX25" s="23">
        <f t="shared" si="26"/>
        <v>3.8819048005723208E-2</v>
      </c>
      <c r="BY25" s="23">
        <f t="shared" si="27"/>
        <v>1.8530875566376337E-2</v>
      </c>
      <c r="BZ25" s="23">
        <f t="shared" si="28"/>
        <v>5.9657394237559946E-2</v>
      </c>
      <c r="CA25" s="23">
        <f t="shared" si="29"/>
        <v>5.8797264424303677E-2</v>
      </c>
      <c r="CB25" s="23">
        <f t="shared" si="30"/>
        <v>-1.2655726851851859E-3</v>
      </c>
      <c r="CC25" s="23">
        <f t="shared" si="31"/>
        <v>-4.6726435185185186E-4</v>
      </c>
      <c r="CD25" s="23">
        <f t="shared" si="32"/>
        <v>-9.7205138888888879E-4</v>
      </c>
      <c r="CE25" s="23">
        <f t="shared" si="33"/>
        <v>7.4670370370370347E-5</v>
      </c>
      <c r="CF25" s="23">
        <f t="shared" si="34"/>
        <v>0</v>
      </c>
      <c r="CG25" s="23">
        <f t="shared" si="35"/>
        <v>2.9887615229216461E-2</v>
      </c>
      <c r="CH25" s="23">
        <f t="shared" si="36"/>
        <v>-2.3471362151161038E-2</v>
      </c>
      <c r="CI25" s="23">
        <f t="shared" si="37"/>
        <v>-5.0477252634966066E-2</v>
      </c>
    </row>
    <row r="26" spans="1:87" x14ac:dyDescent="0.2">
      <c r="A26" s="20">
        <v>18</v>
      </c>
      <c r="B26" s="21">
        <v>39141</v>
      </c>
      <c r="C26" s="20">
        <v>203.291</v>
      </c>
      <c r="D26" s="20">
        <v>1135.8430000000001</v>
      </c>
      <c r="E26" s="20">
        <v>1880.1489999999999</v>
      </c>
      <c r="F26" s="20">
        <v>1566.848</v>
      </c>
      <c r="G26" s="20">
        <v>1921.9349999999999</v>
      </c>
      <c r="H26" s="20">
        <v>143.809</v>
      </c>
      <c r="I26" s="20">
        <v>364.93599999999998</v>
      </c>
      <c r="J26" s="20">
        <v>480.94</v>
      </c>
      <c r="K26" s="20">
        <v>106.377</v>
      </c>
      <c r="L26" s="20">
        <v>645.93799999999999</v>
      </c>
      <c r="M26" s="20">
        <v>786.94299999999998</v>
      </c>
      <c r="N26" s="20">
        <v>248.77699999999999</v>
      </c>
      <c r="O26" s="20">
        <v>270.14600000000002</v>
      </c>
      <c r="P26" s="20">
        <v>103.581</v>
      </c>
      <c r="Q26" s="20">
        <v>194.05199999999999</v>
      </c>
      <c r="R26" s="20">
        <v>255.42599999999999</v>
      </c>
      <c r="S26" s="20">
        <v>2466.7800000000002</v>
      </c>
      <c r="T26" s="20">
        <v>2633.55</v>
      </c>
      <c r="U26" s="20">
        <v>6360.81</v>
      </c>
      <c r="V26" s="20">
        <v>11559.36</v>
      </c>
      <c r="W26" s="20">
        <v>0.20369999999999999</v>
      </c>
      <c r="X26" s="20">
        <v>-4.9799999999999997E-2</v>
      </c>
      <c r="Y26" s="20">
        <v>0.41270000000000001</v>
      </c>
      <c r="Z26" s="20">
        <v>-2.2800000000000001E-2</v>
      </c>
      <c r="AA26" s="20">
        <v>1</v>
      </c>
      <c r="AB26" s="20">
        <v>0.76570000000000005</v>
      </c>
      <c r="AC26" s="20">
        <v>0.65939999999999999</v>
      </c>
      <c r="AD26" s="20">
        <v>92.56</v>
      </c>
      <c r="AE26" s="21">
        <f t="shared" si="8"/>
        <v>39141</v>
      </c>
      <c r="AF26" s="22" cm="1">
        <f t="array" ref="AF26">IF(INDEX(calc_types,1,AF$7)="INDEX",C26/C25-1,IF(INDEX(calc_types,1,AF$7)="CASH", C25/1200,C25/C26-1))</f>
        <v>7.8711105645057344E-5</v>
      </c>
      <c r="AG26" s="22" cm="1">
        <f t="array" ref="AG26">IF(INDEX(calc_types,1,AG$7)="INDEX",D26/D25-1,IF(INDEX(calc_types,1,AG$7)="CASH", D25/1200,D25/D26-1))</f>
        <v>8.3091021235359719E-4</v>
      </c>
      <c r="AH26" s="22" cm="1">
        <f t="array" ref="AH26">IF(INDEX(calc_types,1,AH$7)="INDEX",E26/E25-1,IF(INDEX(calc_types,1,AH$7)="CASH", E25/1200,E25/E26-1))</f>
        <v>4.4190937759265303E-3</v>
      </c>
      <c r="AI26" s="22" cm="1">
        <f t="array" ref="AI26">IF(INDEX(calc_types,1,AI$7)="INDEX",F26/F25-1,IF(INDEX(calc_types,1,AI$7)="CASH", F25/1200,F25/F26-1))</f>
        <v>2.2266045016940961E-3</v>
      </c>
      <c r="AJ26" s="22" cm="1">
        <f t="array" ref="AJ26">IF(INDEX(calc_types,1,AJ$7)="INDEX",G26/G25-1,IF(INDEX(calc_types,1,AJ$7)="CASH", G25/1200,G25/G26-1))</f>
        <v>6.3693500424919502E-3</v>
      </c>
      <c r="AK26" s="22" cm="1">
        <f t="array" ref="AK26">IF(INDEX(calc_types,1,AK$7)="INDEX",H26/H25-1,IF(INDEX(calc_types,1,AK$7)="CASH", H25/1200,H25/H26-1))</f>
        <v>5.4268042384730819E-4</v>
      </c>
      <c r="AL26" s="22" cm="1">
        <f t="array" ref="AL26">IF(INDEX(calc_types,1,AL$7)="INDEX",I26/I25-1,IF(INDEX(calc_types,1,AL$7)="CASH", I25/1200,I25/I26-1))</f>
        <v>4.6054786752298682E-3</v>
      </c>
      <c r="AM26" s="22" cm="1">
        <f t="array" ref="AM26">IF(INDEX(calc_types,1,AM$7)="INDEX",J26/J25-1,IF(INDEX(calc_types,1,AM$7)="CASH", J25/1200,J25/J26-1))</f>
        <v>1.1734215187583219E-2</v>
      </c>
      <c r="AN26" s="22" cm="1">
        <f t="array" ref="AN26">IF(INDEX(calc_types,1,AN$7)="INDEX",K26/K25-1,IF(INDEX(calc_types,1,AN$7)="CASH", K25/1200,K25/K26-1))</f>
        <v>3.1031369893930183E-4</v>
      </c>
      <c r="AO26" s="22" cm="1">
        <f t="array" ref="AO26">IF(INDEX(calc_types,1,AO$7)="INDEX",L26/L25-1,IF(INDEX(calc_types,1,AO$7)="CASH", L25/1200,L25/L26-1))</f>
        <v>3.4939233076842768E-3</v>
      </c>
      <c r="AP26" s="22" cm="1">
        <f t="array" ref="AP26">IF(INDEX(calc_types,1,AP$7)="INDEX",M26/M25-1,IF(INDEX(calc_types,1,AP$7)="CASH", M25/1200,M25/M26-1))</f>
        <v>8.2291292984164599E-3</v>
      </c>
      <c r="AQ26" s="22" cm="1">
        <f t="array" ref="AQ26">IF(INDEX(calc_types,1,AQ$7)="INDEX",N26/N25-1,IF(INDEX(calc_types,1,AQ$7)="CASH", N25/1200,N25/N26-1))</f>
        <v>5.838282800920247E-3</v>
      </c>
      <c r="AR26" s="22" cm="1">
        <f t="array" ref="AR26">IF(INDEX(calc_types,1,AR$7)="INDEX",O26/O25-1,IF(INDEX(calc_types,1,AR$7)="CASH", O25/1200,O25/O26-1))</f>
        <v>8.8017058206275589E-3</v>
      </c>
      <c r="AS26" s="22" cm="1">
        <f t="array" ref="AS26">IF(INDEX(calc_types,1,AS$7)="INDEX",P26/P25-1,IF(INDEX(calc_types,1,AS$7)="CASH", P25/1200,P25/P26-1))</f>
        <v>9.6552123663995459E-5</v>
      </c>
      <c r="AT26" s="22" cm="1">
        <f t="array" ref="AT26">IF(INDEX(calc_types,1,AT$7)="INDEX",Q26/Q25-1,IF(INDEX(calc_types,1,AT$7)="CASH", Q25/1200,Q25/Q26-1))</f>
        <v>4.0727317719468914E-4</v>
      </c>
      <c r="AU26" s="22" cm="1">
        <f t="array" ref="AU26">IF(INDEX(calc_types,1,AU$7)="INDEX",R26/R25-1,IF(INDEX(calc_types,1,AU$7)="CASH", R25/1200,R25/R26-1))</f>
        <v>8.9734597193524834E-4</v>
      </c>
      <c r="AV26" s="22" cm="1">
        <f t="array" ref="AV26">IF(INDEX(calc_types,1,AV$7)="INDEX",S26/S25-1,IF(INDEX(calc_types,1,AV$7)="CASH", S25/1200,S25/S26-1))</f>
        <v>1.2818407265680287E-2</v>
      </c>
      <c r="AW26" s="22" cm="1">
        <f t="array" ref="AW26">IF(INDEX(calc_types,1,AW$7)="INDEX",T26/T25-1,IF(INDEX(calc_types,1,AW$7)="CASH", T25/1200,T25/T26-1))</f>
        <v>-2.5686464568735135E-2</v>
      </c>
      <c r="AX26" s="22" cm="1">
        <f t="array" ref="AX26">IF(INDEX(calc_types,1,AX$7)="INDEX",U26/U25-1,IF(INDEX(calc_types,1,AX$7)="CASH", U25/1200,U25/U26-1))</f>
        <v>1.3371292744166041E-2</v>
      </c>
      <c r="AY26" s="22" cm="1">
        <f t="array" ref="AY26">IF(INDEX(calc_types,1,AY$7)="INDEX",V26/V25-1,IF(INDEX(calc_types,1,AY$7)="CASH", V25/1200,V25/V26-1))</f>
        <v>3.7769354662051002E-2</v>
      </c>
      <c r="AZ26" s="22" cm="1">
        <f t="array" ref="AZ26">IF(INDEX(calc_types,1,AZ$7)="INDEX",W26/W25-1,IF(INDEX(calc_types,1,AZ$7)="CASH", W25/1200,W25/W26-1))</f>
        <v>1.6641666666666666E-4</v>
      </c>
      <c r="BA26" s="22" cm="1">
        <f t="array" ref="BA26">IF(INDEX(calc_types,1,BA$7)="INDEX",X26/X25-1,IF(INDEX(calc_types,1,BA$7)="CASH", X25/1200,X25/X26-1))</f>
        <v>-6.4166666666666665E-6</v>
      </c>
      <c r="BB26" s="22" cm="1">
        <f t="array" ref="BB26">IF(INDEX(calc_types,1,BB$7)="INDEX",Y26/Y25-1,IF(INDEX(calc_types,1,BB$7)="CASH", Y25/1200,Y25/Y26-1))</f>
        <v>3.4016666666666668E-4</v>
      </c>
      <c r="BC26" s="22" cm="1">
        <f t="array" ref="BC26">IF(INDEX(calc_types,1,BC$7)="INDEX",Z26/Z25-1,IF(INDEX(calc_types,1,BC$7)="CASH", Z25/1200,Z25/Z26-1))</f>
        <v>-2.6999999999999999E-5</v>
      </c>
      <c r="BD26" s="22" cm="1">
        <f t="array" ref="BD26">IF(INDEX(calc_types,1,BD$7)="INDEX",AA26/AA25-1,IF(INDEX(calc_types,1,BD$7)="CASH", AA25/1200,AA25/AA26-1))</f>
        <v>0</v>
      </c>
      <c r="BE26" s="22" cm="1">
        <f t="array" ref="BE26">IF(INDEX(calc_types,1,BE$7)="INDEX",AB26/AB25-1,IF(INDEX(calc_types,1,BE$7)="CASH", AB25/1200,AB25/AB26-1))</f>
        <v>-3.8135039832832729E-2</v>
      </c>
      <c r="BF26" s="22" cm="1">
        <f t="array" ref="BF26">IF(INDEX(calc_types,1,BF$7)="INDEX",AC26/AC25-1,IF(INDEX(calc_types,1,BF$7)="CASH", AC25/1200,AC25/AC26-1))</f>
        <v>-4.3676069153776087E-2</v>
      </c>
      <c r="BG26" s="22" cm="1">
        <f t="array" ref="BG26">IF(INDEX(calc_types,1,BG$7)="INDEX",AD26/AD25-1,IF(INDEX(calc_types,1,BG$7)="CASH", AD25/1200,AD25/AD26-1))</f>
        <v>-9.1832324978393665E-3</v>
      </c>
      <c r="BH26" s="23">
        <f t="shared" si="10"/>
        <v>-1.3170596392380995E-3</v>
      </c>
      <c r="BI26" s="23">
        <f t="shared" si="11"/>
        <v>-3.4235758734646893E-4</v>
      </c>
      <c r="BJ26" s="23">
        <f t="shared" si="12"/>
        <v>3.2249635462692481E-3</v>
      </c>
      <c r="BK26" s="23">
        <f t="shared" si="13"/>
        <v>1.3005257071913717E-4</v>
      </c>
      <c r="BL26" s="23">
        <f t="shared" si="14"/>
        <v>3.6971235803533059E-3</v>
      </c>
      <c r="BM26" s="23">
        <f t="shared" si="15"/>
        <v>2.7110651434994221E-4</v>
      </c>
      <c r="BN26" s="23">
        <f t="shared" si="16"/>
        <v>4.5246769806160025E-3</v>
      </c>
      <c r="BO26" s="23">
        <f t="shared" si="17"/>
        <v>1.1549358456185365E-2</v>
      </c>
      <c r="BP26" s="23">
        <f t="shared" si="18"/>
        <v>-7.6815480255665444E-4</v>
      </c>
      <c r="BQ26" s="23">
        <f t="shared" si="19"/>
        <v>2.6447331222928796E-3</v>
      </c>
      <c r="BR26" s="23">
        <f t="shared" si="20"/>
        <v>7.2680179351577324E-3</v>
      </c>
      <c r="BS26" s="23">
        <f t="shared" si="21"/>
        <v>3.4554344612896413E-3</v>
      </c>
      <c r="BT26" s="23">
        <f t="shared" si="22"/>
        <v>5.6608365785250133E-3</v>
      </c>
      <c r="BU26" s="23">
        <f t="shared" si="23"/>
        <v>9.5497221820027716E-5</v>
      </c>
      <c r="BV26" s="23">
        <f t="shared" si="24"/>
        <v>4.6765858481383356E-4</v>
      </c>
      <c r="BW26" s="23">
        <f t="shared" si="25"/>
        <v>1.0313605838791595E-3</v>
      </c>
      <c r="BX26" s="23">
        <f t="shared" si="26"/>
        <v>2.5002930486760395E-4</v>
      </c>
      <c r="BY26" s="23">
        <f t="shared" si="27"/>
        <v>-3.2592531561531524E-2</v>
      </c>
      <c r="BZ26" s="23">
        <f t="shared" si="28"/>
        <v>8.7556771696092883E-3</v>
      </c>
      <c r="CA26" s="23">
        <f t="shared" si="29"/>
        <v>2.5045010032927931E-2</v>
      </c>
      <c r="CB26" s="23">
        <f t="shared" si="30"/>
        <v>-1.2730726851851858E-3</v>
      </c>
      <c r="CC26" s="23">
        <f t="shared" si="31"/>
        <v>-3.9176435185185187E-4</v>
      </c>
      <c r="CD26" s="23">
        <f t="shared" si="32"/>
        <v>-8.8930138888888876E-4</v>
      </c>
      <c r="CE26" s="23">
        <f t="shared" si="33"/>
        <v>1.1150370370370367E-4</v>
      </c>
      <c r="CF26" s="23">
        <f t="shared" si="34"/>
        <v>0</v>
      </c>
      <c r="CG26" s="23">
        <f t="shared" si="35"/>
        <v>-3.7439549518755492E-2</v>
      </c>
      <c r="CH26" s="23">
        <f t="shared" si="36"/>
        <v>-4.3043403395009963E-2</v>
      </c>
      <c r="CI26" s="23">
        <f t="shared" si="37"/>
        <v>-5.5769609805865908E-3</v>
      </c>
    </row>
    <row r="27" spans="1:87" x14ac:dyDescent="0.2">
      <c r="A27" s="20">
        <v>19</v>
      </c>
      <c r="B27" s="21">
        <v>39172</v>
      </c>
      <c r="C27" s="20">
        <v>203.33699999999999</v>
      </c>
      <c r="D27" s="20">
        <v>1136.1089999999999</v>
      </c>
      <c r="E27" s="20">
        <v>1881.3879999999999</v>
      </c>
      <c r="F27" s="20">
        <v>1568.8430000000001</v>
      </c>
      <c r="G27" s="20">
        <v>1925.4269999999999</v>
      </c>
      <c r="H27" s="20">
        <v>143.816</v>
      </c>
      <c r="I27" s="20">
        <v>365.26900000000001</v>
      </c>
      <c r="J27" s="20">
        <v>483.214</v>
      </c>
      <c r="K27" s="20">
        <v>106.435</v>
      </c>
      <c r="L27" s="20">
        <v>646.78700000000003</v>
      </c>
      <c r="M27" s="20">
        <v>791.49900000000002</v>
      </c>
      <c r="N27" s="20">
        <v>250.10400000000001</v>
      </c>
      <c r="O27" s="20">
        <v>272.28300000000002</v>
      </c>
      <c r="P27" s="20">
        <v>103.59399999999999</v>
      </c>
      <c r="Q27" s="20">
        <v>194.048</v>
      </c>
      <c r="R27" s="20">
        <v>255.34899999999999</v>
      </c>
      <c r="S27" s="20">
        <v>2558.17</v>
      </c>
      <c r="T27" s="20">
        <v>2624.02</v>
      </c>
      <c r="U27" s="20">
        <v>6411.74</v>
      </c>
      <c r="V27" s="20">
        <v>12397.91</v>
      </c>
      <c r="W27" s="20">
        <v>0.20369999999999999</v>
      </c>
      <c r="X27" s="20">
        <v>4.7500000000000001E-2</v>
      </c>
      <c r="Y27" s="20">
        <v>0.52790000000000004</v>
      </c>
      <c r="Z27" s="20">
        <v>4.7100000000000003E-2</v>
      </c>
      <c r="AA27" s="20">
        <v>1</v>
      </c>
      <c r="AB27" s="20">
        <v>0.7802</v>
      </c>
      <c r="AC27" s="20">
        <v>0.65800000000000003</v>
      </c>
      <c r="AD27" s="20">
        <v>94.22</v>
      </c>
      <c r="AE27" s="21">
        <f t="shared" si="8"/>
        <v>39172</v>
      </c>
      <c r="AF27" s="22" cm="1">
        <f t="array" ref="AF27">IF(INDEX(calc_types,1,AF$7)="INDEX",C27/C26-1,IF(INDEX(calc_types,1,AF$7)="CASH", C26/1200,C26/C27-1))</f>
        <v>2.2627661824681233E-4</v>
      </c>
      <c r="AG27" s="22" cm="1">
        <f t="array" ref="AG27">IF(INDEX(calc_types,1,AG$7)="INDEX",D27/D26-1,IF(INDEX(calc_types,1,AG$7)="CASH", D26/1200,D26/D27-1))</f>
        <v>2.3418729525115367E-4</v>
      </c>
      <c r="AH27" s="22" cm="1">
        <f t="array" ref="AH27">IF(INDEX(calc_types,1,AH$7)="INDEX",E27/E26-1,IF(INDEX(calc_types,1,AH$7)="CASH", E26/1200,E26/E27-1))</f>
        <v>6.5899032470295715E-4</v>
      </c>
      <c r="AI27" s="22" cm="1">
        <f t="array" ref="AI27">IF(INDEX(calc_types,1,AI$7)="INDEX",F27/F26-1,IF(INDEX(calc_types,1,AI$7)="CASH", F26/1200,F26/F27-1))</f>
        <v>1.2732568826077095E-3</v>
      </c>
      <c r="AJ27" s="22" cm="1">
        <f t="array" ref="AJ27">IF(INDEX(calc_types,1,AJ$7)="INDEX",G27/G26-1,IF(INDEX(calc_types,1,AJ$7)="CASH", G26/1200,G26/G27-1))</f>
        <v>1.8169188864347596E-3</v>
      </c>
      <c r="AK27" s="22" cm="1">
        <f t="array" ref="AK27">IF(INDEX(calc_types,1,AK$7)="INDEX",H27/H26-1,IF(INDEX(calc_types,1,AK$7)="CASH", H26/1200,H26/H27-1))</f>
        <v>4.8675673984366341E-5</v>
      </c>
      <c r="AL27" s="22" cm="1">
        <f t="array" ref="AL27">IF(INDEX(calc_types,1,AL$7)="INDEX",I27/I26-1,IF(INDEX(calc_types,1,AL$7)="CASH", I26/1200,I26/I27-1))</f>
        <v>9.124887651534852E-4</v>
      </c>
      <c r="AM27" s="22" cm="1">
        <f t="array" ref="AM27">IF(INDEX(calc_types,1,AM$7)="INDEX",J27/J26-1,IF(INDEX(calc_types,1,AM$7)="CASH", J26/1200,J26/J27-1))</f>
        <v>4.7282405289641449E-3</v>
      </c>
      <c r="AN27" s="22" cm="1">
        <f t="array" ref="AN27">IF(INDEX(calc_types,1,AN$7)="INDEX",K27/K26-1,IF(INDEX(calc_types,1,AN$7)="CASH", K26/1200,K26/K27-1))</f>
        <v>5.4523064196221327E-4</v>
      </c>
      <c r="AO27" s="22" cm="1">
        <f t="array" ref="AO27">IF(INDEX(calc_types,1,AO$7)="INDEX",L27/L26-1,IF(INDEX(calc_types,1,AO$7)="CASH", L26/1200,L26/L27-1))</f>
        <v>1.3143676328069009E-3</v>
      </c>
      <c r="AP27" s="22" cm="1">
        <f t="array" ref="AP27">IF(INDEX(calc_types,1,AP$7)="INDEX",M27/M26-1,IF(INDEX(calc_types,1,AP$7)="CASH", M26/1200,M26/M27-1))</f>
        <v>5.7894917420957537E-3</v>
      </c>
      <c r="AQ27" s="22" cm="1">
        <f t="array" ref="AQ27">IF(INDEX(calc_types,1,AQ$7)="INDEX",N27/N26-1,IF(INDEX(calc_types,1,AQ$7)="CASH", N26/1200,N26/N27-1))</f>
        <v>5.334094389754851E-3</v>
      </c>
      <c r="AR27" s="22" cm="1">
        <f t="array" ref="AR27">IF(INDEX(calc_types,1,AR$7)="INDEX",O27/O26-1,IF(INDEX(calc_types,1,AR$7)="CASH", O26/1200,O26/O27-1))</f>
        <v>7.9105372650345451E-3</v>
      </c>
      <c r="AS27" s="22" cm="1">
        <f t="array" ref="AS27">IF(INDEX(calc_types,1,AS$7)="INDEX",P27/P26-1,IF(INDEX(calc_types,1,AS$7)="CASH", P26/1200,P26/P27-1))</f>
        <v>1.2550564292679312E-4</v>
      </c>
      <c r="AT27" s="22" cm="1">
        <f t="array" ref="AT27">IF(INDEX(calc_types,1,AT$7)="INDEX",Q27/Q26-1,IF(INDEX(calc_types,1,AT$7)="CASH", Q26/1200,Q26/Q27-1))</f>
        <v>-2.0613031558536221E-5</v>
      </c>
      <c r="AU27" s="22" cm="1">
        <f t="array" ref="AU27">IF(INDEX(calc_types,1,AU$7)="INDEX",R27/R26-1,IF(INDEX(calc_types,1,AU$7)="CASH", R26/1200,R26/R27-1))</f>
        <v>-3.0145717350615886E-4</v>
      </c>
      <c r="AV27" s="22" cm="1">
        <f t="array" ref="AV27">IF(INDEX(calc_types,1,AV$7)="INDEX",S27/S26-1,IF(INDEX(calc_types,1,AV$7)="CASH", S26/1200,S26/S27-1))</f>
        <v>3.7048297780912787E-2</v>
      </c>
      <c r="AW27" s="22" cm="1">
        <f t="array" ref="AW27">IF(INDEX(calc_types,1,AW$7)="INDEX",T27/T26-1,IF(INDEX(calc_types,1,AW$7)="CASH", T26/1200,T26/T27-1))</f>
        <v>-3.6186896014885894E-3</v>
      </c>
      <c r="AX27" s="22" cm="1">
        <f t="array" ref="AX27">IF(INDEX(calc_types,1,AX$7)="INDEX",U27/U26-1,IF(INDEX(calc_types,1,AX$7)="CASH", U26/1200,U26/U27-1))</f>
        <v>8.0068418959220455E-3</v>
      </c>
      <c r="AY27" s="22" cm="1">
        <f t="array" ref="AY27">IF(INDEX(calc_types,1,AY$7)="INDEX",V27/V26-1,IF(INDEX(calc_types,1,AY$7)="CASH", V26/1200,V26/V27-1))</f>
        <v>7.2542943553968398E-2</v>
      </c>
      <c r="AZ27" s="22" cm="1">
        <f t="array" ref="AZ27">IF(INDEX(calc_types,1,AZ$7)="INDEX",W27/W26-1,IF(INDEX(calc_types,1,AZ$7)="CASH", W26/1200,W26/W27-1))</f>
        <v>1.6975000000000001E-4</v>
      </c>
      <c r="BA27" s="22" cm="1">
        <f t="array" ref="BA27">IF(INDEX(calc_types,1,BA$7)="INDEX",X27/X26-1,IF(INDEX(calc_types,1,BA$7)="CASH", X26/1200,X26/X27-1))</f>
        <v>-4.1499999999999999E-5</v>
      </c>
      <c r="BB27" s="22" cm="1">
        <f t="array" ref="BB27">IF(INDEX(calc_types,1,BB$7)="INDEX",Y27/Y26-1,IF(INDEX(calc_types,1,BB$7)="CASH", Y26/1200,Y26/Y27-1))</f>
        <v>3.4391666666666669E-4</v>
      </c>
      <c r="BC27" s="22" cm="1">
        <f t="array" ref="BC27">IF(INDEX(calc_types,1,BC$7)="INDEX",Z27/Z26-1,IF(INDEX(calc_types,1,BC$7)="CASH", Z26/1200,Z26/Z27-1))</f>
        <v>-1.9000000000000001E-5</v>
      </c>
      <c r="BD27" s="22" cm="1">
        <f t="array" ref="BD27">IF(INDEX(calc_types,1,BD$7)="INDEX",AA27/AA26-1,IF(INDEX(calc_types,1,BD$7)="CASH", AA26/1200,AA26/AA27-1))</f>
        <v>0</v>
      </c>
      <c r="BE27" s="22" cm="1">
        <f t="array" ref="BE27">IF(INDEX(calc_types,1,BE$7)="INDEX",AB27/AB26-1,IF(INDEX(calc_types,1,BE$7)="CASH", AB26/1200,AB26/AB27-1))</f>
        <v>-1.8584978210715142E-2</v>
      </c>
      <c r="BF27" s="22" cm="1">
        <f t="array" ref="BF27">IF(INDEX(calc_types,1,BF$7)="INDEX",AC27/AC26-1,IF(INDEX(calc_types,1,BF$7)="CASH", AC26/1200,AC26/AC27-1))</f>
        <v>2.1276595744679216E-3</v>
      </c>
      <c r="BG27" s="22" cm="1">
        <f t="array" ref="BG27">IF(INDEX(calc_types,1,BG$7)="INDEX",AD27/AD26-1,IF(INDEX(calc_types,1,BG$7)="CASH", AD26/1200,AD26/AD27-1))</f>
        <v>-1.7618340055189918E-2</v>
      </c>
      <c r="BH27" s="23">
        <f t="shared" si="10"/>
        <v>-1.1694941266363445E-3</v>
      </c>
      <c r="BI27" s="23">
        <f t="shared" si="11"/>
        <v>-9.3908050444891245E-4</v>
      </c>
      <c r="BJ27" s="23">
        <f t="shared" si="12"/>
        <v>-5.3513990495432503E-4</v>
      </c>
      <c r="BK27" s="23">
        <f t="shared" si="13"/>
        <v>-8.2329504836724937E-4</v>
      </c>
      <c r="BL27" s="23">
        <f t="shared" si="14"/>
        <v>-8.5530757570388477E-4</v>
      </c>
      <c r="BM27" s="23">
        <f t="shared" si="15"/>
        <v>-2.2289823551299964E-4</v>
      </c>
      <c r="BN27" s="23">
        <f t="shared" si="16"/>
        <v>8.3168707053961994E-4</v>
      </c>
      <c r="BO27" s="23">
        <f t="shared" si="17"/>
        <v>4.5433837975662906E-3</v>
      </c>
      <c r="BP27" s="23">
        <f t="shared" si="18"/>
        <v>-5.33237859533743E-4</v>
      </c>
      <c r="BQ27" s="23">
        <f t="shared" si="19"/>
        <v>4.6517744741550395E-4</v>
      </c>
      <c r="BR27" s="23">
        <f t="shared" si="20"/>
        <v>4.8283803788370262E-3</v>
      </c>
      <c r="BS27" s="23">
        <f t="shared" si="21"/>
        <v>2.9512460501242453E-3</v>
      </c>
      <c r="BT27" s="23">
        <f t="shared" si="22"/>
        <v>4.7696680229319995E-3</v>
      </c>
      <c r="BU27" s="23">
        <f t="shared" si="23"/>
        <v>1.2445074108282539E-4</v>
      </c>
      <c r="BV27" s="23">
        <f t="shared" si="24"/>
        <v>3.9772376060608229E-5</v>
      </c>
      <c r="BW27" s="23">
        <f t="shared" si="25"/>
        <v>-1.6744256156224767E-4</v>
      </c>
      <c r="BX27" s="23">
        <f t="shared" si="26"/>
        <v>2.4479919820100102E-2</v>
      </c>
      <c r="BY27" s="23">
        <f t="shared" si="27"/>
        <v>-1.0524756594284979E-2</v>
      </c>
      <c r="BZ27" s="23">
        <f t="shared" si="28"/>
        <v>3.3912263213652935E-3</v>
      </c>
      <c r="CA27" s="23">
        <f t="shared" si="29"/>
        <v>5.9818598924845326E-2</v>
      </c>
      <c r="CB27" s="23">
        <f t="shared" si="30"/>
        <v>-1.2697393518518525E-3</v>
      </c>
      <c r="CC27" s="23">
        <f t="shared" si="31"/>
        <v>-4.2684768518518518E-4</v>
      </c>
      <c r="CD27" s="23">
        <f t="shared" si="32"/>
        <v>-8.855513888888888E-4</v>
      </c>
      <c r="CE27" s="23">
        <f t="shared" si="33"/>
        <v>1.1950370370370368E-4</v>
      </c>
      <c r="CF27" s="23">
        <f t="shared" si="34"/>
        <v>0</v>
      </c>
      <c r="CG27" s="23">
        <f t="shared" si="35"/>
        <v>-1.7889487896637909E-2</v>
      </c>
      <c r="CH27" s="23">
        <f t="shared" si="36"/>
        <v>2.7603253332340459E-3</v>
      </c>
      <c r="CI27" s="23">
        <f t="shared" si="37"/>
        <v>-1.4012068537937142E-2</v>
      </c>
    </row>
    <row r="28" spans="1:87" x14ac:dyDescent="0.2">
      <c r="A28" s="20">
        <v>20</v>
      </c>
      <c r="B28" s="21">
        <v>39202</v>
      </c>
      <c r="C28" s="20">
        <v>203.38900000000001</v>
      </c>
      <c r="D28" s="20">
        <v>1137.26</v>
      </c>
      <c r="E28" s="20">
        <v>1888.8530000000001</v>
      </c>
      <c r="F28" s="20">
        <v>1573.645</v>
      </c>
      <c r="G28" s="20">
        <v>1938.25</v>
      </c>
      <c r="H28" s="20">
        <v>143.83199999999999</v>
      </c>
      <c r="I28" s="20">
        <v>365.108</v>
      </c>
      <c r="J28" s="20">
        <v>482.83100000000002</v>
      </c>
      <c r="K28" s="20">
        <v>106.44499999999999</v>
      </c>
      <c r="L28" s="20">
        <v>646.70500000000004</v>
      </c>
      <c r="M28" s="20">
        <v>792.27099999999996</v>
      </c>
      <c r="N28" s="20">
        <v>252.255</v>
      </c>
      <c r="O28" s="20">
        <v>276.29000000000002</v>
      </c>
      <c r="P28" s="20">
        <v>103.578</v>
      </c>
      <c r="Q28" s="20">
        <v>193.79</v>
      </c>
      <c r="R28" s="20">
        <v>254.34</v>
      </c>
      <c r="S28" s="20">
        <v>2606.5500000000002</v>
      </c>
      <c r="T28" s="20">
        <v>2712</v>
      </c>
      <c r="U28" s="20">
        <v>6430.12</v>
      </c>
      <c r="V28" s="20">
        <v>13860.86</v>
      </c>
      <c r="W28" s="20">
        <v>0.19819999999999999</v>
      </c>
      <c r="X28" s="20">
        <v>4.5900000000000003E-2</v>
      </c>
      <c r="Y28" s="20">
        <v>0.51629999999999998</v>
      </c>
      <c r="Z28" s="20">
        <v>0.1056</v>
      </c>
      <c r="AA28" s="20">
        <v>1</v>
      </c>
      <c r="AB28" s="20">
        <v>0.75939999999999996</v>
      </c>
      <c r="AC28" s="20">
        <v>0.64390000000000003</v>
      </c>
      <c r="AD28" s="20">
        <v>97.45</v>
      </c>
      <c r="AE28" s="21">
        <f t="shared" si="8"/>
        <v>39202</v>
      </c>
      <c r="AF28" s="22" cm="1">
        <f t="array" ref="AF28">IF(INDEX(calc_types,1,AF$7)="INDEX",C28/C27-1,IF(INDEX(calc_types,1,AF$7)="CASH", C27/1200,C27/C28-1))</f>
        <v>2.5573309333770666E-4</v>
      </c>
      <c r="AG28" s="22" cm="1">
        <f t="array" ref="AG28">IF(INDEX(calc_types,1,AG$7)="INDEX",D28/D27-1,IF(INDEX(calc_types,1,AG$7)="CASH", D27/1200,D27/D28-1))</f>
        <v>1.0131070170205092E-3</v>
      </c>
      <c r="AH28" s="22" cm="1">
        <f t="array" ref="AH28">IF(INDEX(calc_types,1,AH$7)="INDEX",E28/E27-1,IF(INDEX(calc_types,1,AH$7)="CASH", E27/1200,E27/E28-1))</f>
        <v>3.9678152512931941E-3</v>
      </c>
      <c r="AI28" s="22" cm="1">
        <f t="array" ref="AI28">IF(INDEX(calc_types,1,AI$7)="INDEX",F28/F27-1,IF(INDEX(calc_types,1,AI$7)="CASH", F27/1200,F27/F28-1))</f>
        <v>3.0608544003447591E-3</v>
      </c>
      <c r="AJ28" s="22" cm="1">
        <f t="array" ref="AJ28">IF(INDEX(calc_types,1,AJ$7)="INDEX",G28/G27-1,IF(INDEX(calc_types,1,AJ$7)="CASH", G27/1200,G27/G28-1))</f>
        <v>6.6598214318174254E-3</v>
      </c>
      <c r="AK28" s="22" cm="1">
        <f t="array" ref="AK28">IF(INDEX(calc_types,1,AK$7)="INDEX",H28/H27-1,IF(INDEX(calc_types,1,AK$7)="CASH", H27/1200,H27/H28-1))</f>
        <v>1.1125326806471492E-4</v>
      </c>
      <c r="AL28" s="22" cm="1">
        <f t="array" ref="AL28">IF(INDEX(calc_types,1,AL$7)="INDEX",I28/I27-1,IF(INDEX(calc_types,1,AL$7)="CASH", I27/1200,I27/I28-1))</f>
        <v>-4.4077104818640578E-4</v>
      </c>
      <c r="AM28" s="22" cm="1">
        <f t="array" ref="AM28">IF(INDEX(calc_types,1,AM$7)="INDEX",J28/J27-1,IF(INDEX(calc_types,1,AM$7)="CASH", J27/1200,J27/J28-1))</f>
        <v>-7.9260948565229583E-4</v>
      </c>
      <c r="AN28" s="22" cm="1">
        <f t="array" ref="AN28">IF(INDEX(calc_types,1,AN$7)="INDEX",K28/K27-1,IF(INDEX(calc_types,1,AN$7)="CASH", K27/1200,K27/K28-1))</f>
        <v>9.395405646639432E-5</v>
      </c>
      <c r="AO28" s="22" cm="1">
        <f t="array" ref="AO28">IF(INDEX(calc_types,1,AO$7)="INDEX",L28/L27-1,IF(INDEX(calc_types,1,AO$7)="CASH", L27/1200,L27/L28-1))</f>
        <v>-1.2678053207626494E-4</v>
      </c>
      <c r="AP28" s="22" cm="1">
        <f t="array" ref="AP28">IF(INDEX(calc_types,1,AP$7)="INDEX",M28/M27-1,IF(INDEX(calc_types,1,AP$7)="CASH", M27/1200,M27/M28-1))</f>
        <v>9.753644666639083E-4</v>
      </c>
      <c r="AQ28" s="22" cm="1">
        <f t="array" ref="AQ28">IF(INDEX(calc_types,1,AQ$7)="INDEX",N28/N27-1,IF(INDEX(calc_types,1,AQ$7)="CASH", N27/1200,N27/N28-1))</f>
        <v>8.6004222243545314E-3</v>
      </c>
      <c r="AR28" s="22" cm="1">
        <f t="array" ref="AR28">IF(INDEX(calc_types,1,AR$7)="INDEX",O28/O27-1,IF(INDEX(calc_types,1,AR$7)="CASH", O27/1200,O27/O28-1))</f>
        <v>1.4716306196126849E-2</v>
      </c>
      <c r="AS28" s="22" cm="1">
        <f t="array" ref="AS28">IF(INDEX(calc_types,1,AS$7)="INDEX",P28/P27-1,IF(INDEX(calc_types,1,AS$7)="CASH", P27/1200,P27/P28-1))</f>
        <v>-1.5444909936856988E-4</v>
      </c>
      <c r="AT28" s="22" cm="1">
        <f t="array" ref="AT28">IF(INDEX(calc_types,1,AT$7)="INDEX",Q28/Q27-1,IF(INDEX(calc_types,1,AT$7)="CASH", Q27/1200,Q27/Q28-1))</f>
        <v>-1.329567941952603E-3</v>
      </c>
      <c r="AU28" s="22" cm="1">
        <f t="array" ref="AU28">IF(INDEX(calc_types,1,AU$7)="INDEX",R28/R27-1,IF(INDEX(calc_types,1,AU$7)="CASH", R27/1200,R27/R28-1))</f>
        <v>-3.9514546757574154E-3</v>
      </c>
      <c r="AV28" s="22" cm="1">
        <f t="array" ref="AV28">IF(INDEX(calc_types,1,AV$7)="INDEX",S28/S27-1,IF(INDEX(calc_types,1,AV$7)="CASH", S27/1200,S27/S28-1))</f>
        <v>1.8911956593971491E-2</v>
      </c>
      <c r="AW28" s="22" cm="1">
        <f t="array" ref="AW28">IF(INDEX(calc_types,1,AW$7)="INDEX",T28/T27-1,IF(INDEX(calc_types,1,AW$7)="CASH", T27/1200,T27/T28-1))</f>
        <v>3.3528707860458473E-2</v>
      </c>
      <c r="AX28" s="22" cm="1">
        <f t="array" ref="AX28">IF(INDEX(calc_types,1,AX$7)="INDEX",U28/U27-1,IF(INDEX(calc_types,1,AX$7)="CASH", U27/1200,U27/U28-1))</f>
        <v>2.8666165502655439E-3</v>
      </c>
      <c r="AY28" s="22" cm="1">
        <f t="array" ref="AY28">IF(INDEX(calc_types,1,AY$7)="INDEX",V28/V27-1,IF(INDEX(calc_types,1,AY$7)="CASH", V27/1200,V27/V28-1))</f>
        <v>0.11799972737340414</v>
      </c>
      <c r="AZ28" s="22" cm="1">
        <f t="array" ref="AZ28">IF(INDEX(calc_types,1,AZ$7)="INDEX",W28/W27-1,IF(INDEX(calc_types,1,AZ$7)="CASH", W27/1200,W27/W28-1))</f>
        <v>1.6975000000000001E-4</v>
      </c>
      <c r="BA28" s="22" cm="1">
        <f t="array" ref="BA28">IF(INDEX(calc_types,1,BA$7)="INDEX",X28/X27-1,IF(INDEX(calc_types,1,BA$7)="CASH", X27/1200,X27/X28-1))</f>
        <v>3.9583333333333331E-5</v>
      </c>
      <c r="BB28" s="22" cm="1">
        <f t="array" ref="BB28">IF(INDEX(calc_types,1,BB$7)="INDEX",Y28/Y27-1,IF(INDEX(calc_types,1,BB$7)="CASH", Y27/1200,Y27/Y28-1))</f>
        <v>4.3991666666666669E-4</v>
      </c>
      <c r="BC28" s="22" cm="1">
        <f t="array" ref="BC28">IF(INDEX(calc_types,1,BC$7)="INDEX",Z28/Z27-1,IF(INDEX(calc_types,1,BC$7)="CASH", Z27/1200,Z27/Z28-1))</f>
        <v>3.9250000000000005E-5</v>
      </c>
      <c r="BD28" s="22" cm="1">
        <f t="array" ref="BD28">IF(INDEX(calc_types,1,BD$7)="INDEX",AA28/AA27-1,IF(INDEX(calc_types,1,BD$7)="CASH", AA27/1200,AA27/AA28-1))</f>
        <v>0</v>
      </c>
      <c r="BE28" s="22" cm="1">
        <f t="array" ref="BE28">IF(INDEX(calc_types,1,BE$7)="INDEX",AB28/AB27-1,IF(INDEX(calc_types,1,BE$7)="CASH", AB27/1200,AB27/AB28-1))</f>
        <v>2.7390044772188649E-2</v>
      </c>
      <c r="BF28" s="22" cm="1">
        <f t="array" ref="BF28">IF(INDEX(calc_types,1,BF$7)="INDEX",AC28/AC27-1,IF(INDEX(calc_types,1,BF$7)="CASH", AC27/1200,AC27/AC28-1))</f>
        <v>2.1897810218978186E-2</v>
      </c>
      <c r="BG28" s="22" cm="1">
        <f t="array" ref="BG28">IF(INDEX(calc_types,1,BG$7)="INDEX",AD28/AD27-1,IF(INDEX(calc_types,1,BG$7)="CASH", AD27/1200,AD27/AD28-1))</f>
        <v>-3.314520266803489E-2</v>
      </c>
      <c r="BH28" s="23">
        <f t="shared" si="10"/>
        <v>-1.1400376515454502E-3</v>
      </c>
      <c r="BI28" s="23">
        <f t="shared" si="11"/>
        <v>-1.6016078267955692E-4</v>
      </c>
      <c r="BJ28" s="23">
        <f t="shared" si="12"/>
        <v>2.7736850216359119E-3</v>
      </c>
      <c r="BK28" s="23">
        <f t="shared" si="13"/>
        <v>9.6430246936980019E-4</v>
      </c>
      <c r="BL28" s="23">
        <f t="shared" si="14"/>
        <v>3.9875949696787805E-3</v>
      </c>
      <c r="BM28" s="23">
        <f t="shared" si="15"/>
        <v>-1.6032064143265106E-4</v>
      </c>
      <c r="BN28" s="23">
        <f t="shared" si="16"/>
        <v>-5.2157274280027104E-4</v>
      </c>
      <c r="BO28" s="23">
        <f t="shared" si="17"/>
        <v>-9.7746621705014974E-4</v>
      </c>
      <c r="BP28" s="23">
        <f t="shared" si="18"/>
        <v>-9.8451444502956195E-4</v>
      </c>
      <c r="BQ28" s="23">
        <f t="shared" si="19"/>
        <v>-9.7597071746766194E-4</v>
      </c>
      <c r="BR28" s="23">
        <f t="shared" si="20"/>
        <v>1.4253103405180564E-5</v>
      </c>
      <c r="BS28" s="23">
        <f t="shared" si="21"/>
        <v>6.2175738847239257E-3</v>
      </c>
      <c r="BT28" s="23">
        <f t="shared" si="22"/>
        <v>1.1575436954024304E-2</v>
      </c>
      <c r="BU28" s="23">
        <f t="shared" si="23"/>
        <v>-1.5550400121253761E-4</v>
      </c>
      <c r="BV28" s="23">
        <f t="shared" si="24"/>
        <v>-1.2691825343334585E-3</v>
      </c>
      <c r="BW28" s="23">
        <f t="shared" si="25"/>
        <v>-3.817440063813504E-3</v>
      </c>
      <c r="BX28" s="23">
        <f t="shared" si="26"/>
        <v>6.3435786331588074E-3</v>
      </c>
      <c r="BY28" s="23">
        <f t="shared" si="27"/>
        <v>2.6622640867662084E-2</v>
      </c>
      <c r="BZ28" s="23">
        <f t="shared" si="28"/>
        <v>-1.7489990242912081E-3</v>
      </c>
      <c r="CA28" s="23">
        <f t="shared" si="29"/>
        <v>0.10527538274428107</v>
      </c>
      <c r="CB28" s="23">
        <f t="shared" si="30"/>
        <v>-1.2697393518518525E-3</v>
      </c>
      <c r="CC28" s="23">
        <f t="shared" si="31"/>
        <v>-3.4576435185185189E-4</v>
      </c>
      <c r="CD28" s="23">
        <f t="shared" si="32"/>
        <v>-7.8955138888888875E-4</v>
      </c>
      <c r="CE28" s="23">
        <f t="shared" si="33"/>
        <v>1.7775370370370368E-4</v>
      </c>
      <c r="CF28" s="23">
        <f t="shared" si="34"/>
        <v>0</v>
      </c>
      <c r="CG28" s="23">
        <f t="shared" si="35"/>
        <v>2.8085535086265882E-2</v>
      </c>
      <c r="CH28" s="23">
        <f t="shared" si="36"/>
        <v>2.253047597774431E-2</v>
      </c>
      <c r="CI28" s="23">
        <f t="shared" si="37"/>
        <v>-2.9538931150782113E-2</v>
      </c>
    </row>
    <row r="29" spans="1:87" x14ac:dyDescent="0.2">
      <c r="A29" s="20">
        <v>21</v>
      </c>
      <c r="B29" s="21">
        <v>39233</v>
      </c>
      <c r="C29" s="20">
        <v>203.39699999999999</v>
      </c>
      <c r="D29" s="20">
        <v>1135.6300000000001</v>
      </c>
      <c r="E29" s="20">
        <v>1869.9690000000001</v>
      </c>
      <c r="F29" s="20">
        <v>1571.7539999999999</v>
      </c>
      <c r="G29" s="20">
        <v>1921.201</v>
      </c>
      <c r="H29" s="20">
        <v>143.83199999999999</v>
      </c>
      <c r="I29" s="20">
        <v>364.697</v>
      </c>
      <c r="J29" s="20">
        <v>480.50799999999998</v>
      </c>
      <c r="K29" s="20">
        <v>106.36799999999999</v>
      </c>
      <c r="L29" s="20">
        <v>644.91200000000003</v>
      </c>
      <c r="M29" s="20">
        <v>785.58699999999999</v>
      </c>
      <c r="N29" s="20">
        <v>252.374</v>
      </c>
      <c r="O29" s="20">
        <v>275.51600000000002</v>
      </c>
      <c r="P29" s="20">
        <v>103.583</v>
      </c>
      <c r="Q29" s="20">
        <v>193.756</v>
      </c>
      <c r="R29" s="20">
        <v>253.761</v>
      </c>
      <c r="S29" s="20">
        <v>2665.47</v>
      </c>
      <c r="T29" s="20">
        <v>2769.64</v>
      </c>
      <c r="U29" s="20">
        <v>6583.09</v>
      </c>
      <c r="V29" s="20">
        <v>13774.54</v>
      </c>
      <c r="W29" s="20">
        <v>0.19428000000000001</v>
      </c>
      <c r="X29" s="20">
        <v>9.1499999999999998E-2</v>
      </c>
      <c r="Y29" s="20">
        <v>0.53080000000000005</v>
      </c>
      <c r="Z29" s="20">
        <v>0.13600000000000001</v>
      </c>
      <c r="AA29" s="20">
        <v>1</v>
      </c>
      <c r="AB29" s="20">
        <v>0.76939999999999997</v>
      </c>
      <c r="AC29" s="20">
        <v>0.65790000000000004</v>
      </c>
      <c r="AD29" s="20">
        <v>100.45</v>
      </c>
      <c r="AE29" s="21">
        <f t="shared" si="8"/>
        <v>39233</v>
      </c>
      <c r="AF29" s="22" cm="1">
        <f t="array" ref="AF29">IF(INDEX(calc_types,1,AF$7)="INDEX",C29/C28-1,IF(INDEX(calc_types,1,AF$7)="CASH", C28/1200,C28/C29-1))</f>
        <v>3.9333493945026277E-5</v>
      </c>
      <c r="AG29" s="22" cm="1">
        <f t="array" ref="AG29">IF(INDEX(calc_types,1,AG$7)="INDEX",D29/D28-1,IF(INDEX(calc_types,1,AG$7)="CASH", D28/1200,D28/D29-1))</f>
        <v>-1.4332694370678967E-3</v>
      </c>
      <c r="AH29" s="22" cm="1">
        <f t="array" ref="AH29">IF(INDEX(calc_types,1,AH$7)="INDEX",E29/E28-1,IF(INDEX(calc_types,1,AH$7)="CASH", E28/1200,E28/E29-1))</f>
        <v>-9.9976017191385491E-3</v>
      </c>
      <c r="AI29" s="22" cm="1">
        <f t="array" ref="AI29">IF(INDEX(calc_types,1,AI$7)="INDEX",F29/F28-1,IF(INDEX(calc_types,1,AI$7)="CASH", F28/1200,F28/F29-1))</f>
        <v>-1.2016687372311541E-3</v>
      </c>
      <c r="AJ29" s="22" cm="1">
        <f t="array" ref="AJ29">IF(INDEX(calc_types,1,AJ$7)="INDEX",G29/G28-1,IF(INDEX(calc_types,1,AJ$7)="CASH", G28/1200,G28/G29-1))</f>
        <v>-8.7960789371855919E-3</v>
      </c>
      <c r="AK29" s="22" cm="1">
        <f t="array" ref="AK29">IF(INDEX(calc_types,1,AK$7)="INDEX",H29/H28-1,IF(INDEX(calc_types,1,AK$7)="CASH", H28/1200,H28/H29-1))</f>
        <v>0</v>
      </c>
      <c r="AL29" s="22" cm="1">
        <f t="array" ref="AL29">IF(INDEX(calc_types,1,AL$7)="INDEX",I29/I28-1,IF(INDEX(calc_types,1,AL$7)="CASH", I28/1200,I28/I29-1))</f>
        <v>-1.1256943151067844E-3</v>
      </c>
      <c r="AM29" s="22" cm="1">
        <f t="array" ref="AM29">IF(INDEX(calc_types,1,AM$7)="INDEX",J29/J28-1,IF(INDEX(calc_types,1,AM$7)="CASH", J28/1200,J28/J29-1))</f>
        <v>-4.8112072340011913E-3</v>
      </c>
      <c r="AN29" s="22" cm="1">
        <f t="array" ref="AN29">IF(INDEX(calc_types,1,AN$7)="INDEX",K29/K28-1,IF(INDEX(calc_types,1,AN$7)="CASH", K28/1200,K28/K29-1))</f>
        <v>-7.2337827046831116E-4</v>
      </c>
      <c r="AO29" s="22" cm="1">
        <f t="array" ref="AO29">IF(INDEX(calc_types,1,AO$7)="INDEX",L29/L28-1,IF(INDEX(calc_types,1,AO$7)="CASH", L28/1200,L28/L29-1))</f>
        <v>-2.7725160621921985E-3</v>
      </c>
      <c r="AP29" s="22" cm="1">
        <f t="array" ref="AP29">IF(INDEX(calc_types,1,AP$7)="INDEX",M29/M28-1,IF(INDEX(calc_types,1,AP$7)="CASH", M28/1200,M28/M29-1))</f>
        <v>-8.4365072052365875E-3</v>
      </c>
      <c r="AQ29" s="22" cm="1">
        <f t="array" ref="AQ29">IF(INDEX(calc_types,1,AQ$7)="INDEX",N29/N28-1,IF(INDEX(calc_types,1,AQ$7)="CASH", N28/1200,N28/N29-1))</f>
        <v>4.7174486135070914E-4</v>
      </c>
      <c r="AR29" s="22" cm="1">
        <f t="array" ref="AR29">IF(INDEX(calc_types,1,AR$7)="INDEX",O29/O28-1,IF(INDEX(calc_types,1,AR$7)="CASH", O28/1200,O28/O29-1))</f>
        <v>-2.8014043215461859E-3</v>
      </c>
      <c r="AS29" s="22" cm="1">
        <f t="array" ref="AS29">IF(INDEX(calc_types,1,AS$7)="INDEX",P29/P28-1,IF(INDEX(calc_types,1,AS$7)="CASH", P28/1200,P28/P29-1))</f>
        <v>4.827279924302097E-5</v>
      </c>
      <c r="AT29" s="22" cm="1">
        <f t="array" ref="AT29">IF(INDEX(calc_types,1,AT$7)="INDEX",Q29/Q28-1,IF(INDEX(calc_types,1,AT$7)="CASH", Q28/1200,Q28/Q29-1))</f>
        <v>-1.7544764951749059E-4</v>
      </c>
      <c r="AU29" s="22" cm="1">
        <f t="array" ref="AU29">IF(INDEX(calc_types,1,AU$7)="INDEX",R29/R28-1,IF(INDEX(calc_types,1,AU$7)="CASH", R28/1200,R28/R29-1))</f>
        <v>-2.2764803019580393E-3</v>
      </c>
      <c r="AV29" s="22" cm="1">
        <f t="array" ref="AV29">IF(INDEX(calc_types,1,AV$7)="INDEX",S29/S28-1,IF(INDEX(calc_types,1,AV$7)="CASH", S28/1200,S28/S29-1))</f>
        <v>2.2604592277147839E-2</v>
      </c>
      <c r="AW29" s="22" cm="1">
        <f t="array" ref="AW29">IF(INDEX(calc_types,1,AW$7)="INDEX",T29/T28-1,IF(INDEX(calc_types,1,AW$7)="CASH", T28/1200,T28/T29-1))</f>
        <v>2.1253687315634151E-2</v>
      </c>
      <c r="AX29" s="22" cm="1">
        <f t="array" ref="AX29">IF(INDEX(calc_types,1,AX$7)="INDEX",U29/U28-1,IF(INDEX(calc_types,1,AX$7)="CASH", U28/1200,U28/U29-1))</f>
        <v>2.3789602682376065E-2</v>
      </c>
      <c r="AY29" s="22" cm="1">
        <f t="array" ref="AY29">IF(INDEX(calc_types,1,AY$7)="INDEX",V29/V28-1,IF(INDEX(calc_types,1,AY$7)="CASH", V28/1200,V28/V29-1))</f>
        <v>-6.2276078107706967E-3</v>
      </c>
      <c r="AZ29" s="22" cm="1">
        <f t="array" ref="AZ29">IF(INDEX(calc_types,1,AZ$7)="INDEX",W29/W28-1,IF(INDEX(calc_types,1,AZ$7)="CASH", W28/1200,W28/W29-1))</f>
        <v>1.6516666666666665E-4</v>
      </c>
      <c r="BA29" s="22" cm="1">
        <f t="array" ref="BA29">IF(INDEX(calc_types,1,BA$7)="INDEX",X29/X28-1,IF(INDEX(calc_types,1,BA$7)="CASH", X28/1200,X28/X29-1))</f>
        <v>3.8250000000000001E-5</v>
      </c>
      <c r="BB29" s="22" cm="1">
        <f t="array" ref="BB29">IF(INDEX(calc_types,1,BB$7)="INDEX",Y29/Y28-1,IF(INDEX(calc_types,1,BB$7)="CASH", Y28/1200,Y28/Y29-1))</f>
        <v>4.3024999999999997E-4</v>
      </c>
      <c r="BC29" s="22" cm="1">
        <f t="array" ref="BC29">IF(INDEX(calc_types,1,BC$7)="INDEX",Z29/Z28-1,IF(INDEX(calc_types,1,BC$7)="CASH", Z28/1200,Z28/Z29-1))</f>
        <v>8.7999999999999998E-5</v>
      </c>
      <c r="BD29" s="22" cm="1">
        <f t="array" ref="BD29">IF(INDEX(calc_types,1,BD$7)="INDEX",AA29/AA28-1,IF(INDEX(calc_types,1,BD$7)="CASH", AA28/1200,AA28/AA29-1))</f>
        <v>0</v>
      </c>
      <c r="BE29" s="22" cm="1">
        <f t="array" ref="BE29">IF(INDEX(calc_types,1,BE$7)="INDEX",AB29/AB28-1,IF(INDEX(calc_types,1,BE$7)="CASH", AB28/1200,AB28/AB29-1))</f>
        <v>-1.2997140629061654E-2</v>
      </c>
      <c r="BF29" s="22" cm="1">
        <f t="array" ref="BF29">IF(INDEX(calc_types,1,BF$7)="INDEX",AC29/AC28-1,IF(INDEX(calc_types,1,BF$7)="CASH", AC28/1200,AC28/AC29-1))</f>
        <v>-2.127982976136189E-2</v>
      </c>
      <c r="BG29" s="22" cm="1">
        <f t="array" ref="BG29">IF(INDEX(calc_types,1,BG$7)="INDEX",AD29/AD28-1,IF(INDEX(calc_types,1,BG$7)="CASH", AD28/1200,AD28/AD29-1))</f>
        <v>-2.9865604778496757E-2</v>
      </c>
      <c r="BH29" s="23">
        <f t="shared" si="10"/>
        <v>-1.3564372509381306E-3</v>
      </c>
      <c r="BI29" s="23">
        <f t="shared" si="11"/>
        <v>-2.6065372367679628E-3</v>
      </c>
      <c r="BJ29" s="23">
        <f t="shared" si="12"/>
        <v>-1.1191731948795832E-2</v>
      </c>
      <c r="BK29" s="23">
        <f t="shared" si="13"/>
        <v>-3.298220668206113E-3</v>
      </c>
      <c r="BL29" s="23">
        <f t="shared" si="14"/>
        <v>-1.1468305399324237E-2</v>
      </c>
      <c r="BM29" s="23">
        <f t="shared" si="15"/>
        <v>-2.7157390949736598E-4</v>
      </c>
      <c r="BN29" s="23">
        <f t="shared" si="16"/>
        <v>-1.2064960097206497E-3</v>
      </c>
      <c r="BO29" s="23">
        <f t="shared" si="17"/>
        <v>-4.9960639653990457E-3</v>
      </c>
      <c r="BP29" s="23">
        <f t="shared" si="18"/>
        <v>-1.8018467719642674E-3</v>
      </c>
      <c r="BQ29" s="23">
        <f t="shared" si="19"/>
        <v>-3.6217062475835957E-3</v>
      </c>
      <c r="BR29" s="23">
        <f t="shared" si="20"/>
        <v>-9.397618568495315E-3</v>
      </c>
      <c r="BS29" s="23">
        <f t="shared" si="21"/>
        <v>-1.9111034782798965E-3</v>
      </c>
      <c r="BT29" s="23">
        <f t="shared" si="22"/>
        <v>-5.9422735636487315E-3</v>
      </c>
      <c r="BU29" s="23">
        <f t="shared" si="23"/>
        <v>4.7217897399053233E-5</v>
      </c>
      <c r="BV29" s="23">
        <f t="shared" si="24"/>
        <v>-1.1506224189834614E-4</v>
      </c>
      <c r="BW29" s="23">
        <f t="shared" si="25"/>
        <v>-2.1424656900141279E-3</v>
      </c>
      <c r="BX29" s="23">
        <f t="shared" si="26"/>
        <v>1.0036214316335156E-2</v>
      </c>
      <c r="BY29" s="23">
        <f t="shared" si="27"/>
        <v>1.4347620322837762E-2</v>
      </c>
      <c r="BZ29" s="23">
        <f t="shared" si="28"/>
        <v>1.9173987107819312E-2</v>
      </c>
      <c r="CA29" s="23">
        <f t="shared" si="29"/>
        <v>-1.8951952439893768E-2</v>
      </c>
      <c r="CB29" s="23">
        <f t="shared" si="30"/>
        <v>-1.274322685185186E-3</v>
      </c>
      <c r="CC29" s="23">
        <f t="shared" si="31"/>
        <v>-3.4709768518518522E-4</v>
      </c>
      <c r="CD29" s="23">
        <f t="shared" si="32"/>
        <v>-7.9921805555555547E-4</v>
      </c>
      <c r="CE29" s="23">
        <f t="shared" si="33"/>
        <v>2.2650370370370368E-4</v>
      </c>
      <c r="CF29" s="23">
        <f t="shared" si="34"/>
        <v>0</v>
      </c>
      <c r="CG29" s="23">
        <f t="shared" si="35"/>
        <v>-1.2301650314984421E-2</v>
      </c>
      <c r="CH29" s="23">
        <f t="shared" si="36"/>
        <v>-2.0647164002595766E-2</v>
      </c>
      <c r="CI29" s="23">
        <f t="shared" si="37"/>
        <v>-2.6259333261243981E-2</v>
      </c>
    </row>
    <row r="30" spans="1:87" x14ac:dyDescent="0.2">
      <c r="A30" s="20">
        <v>22</v>
      </c>
      <c r="B30" s="21">
        <v>39263</v>
      </c>
      <c r="C30" s="20">
        <v>203.41399999999999</v>
      </c>
      <c r="D30" s="20">
        <v>1134.825</v>
      </c>
      <c r="E30" s="20">
        <v>1854.346</v>
      </c>
      <c r="F30" s="20">
        <v>1565.289</v>
      </c>
      <c r="G30" s="20">
        <v>1889.4680000000001</v>
      </c>
      <c r="H30" s="20">
        <v>143.84299999999999</v>
      </c>
      <c r="I30" s="20">
        <v>364.089</v>
      </c>
      <c r="J30" s="20">
        <v>477.49700000000001</v>
      </c>
      <c r="K30" s="20">
        <v>106.434</v>
      </c>
      <c r="L30" s="20">
        <v>644.40800000000002</v>
      </c>
      <c r="M30" s="20">
        <v>777.98800000000006</v>
      </c>
      <c r="N30" s="20">
        <v>250.255</v>
      </c>
      <c r="O30" s="20">
        <v>270.12</v>
      </c>
      <c r="P30" s="20">
        <v>103.596</v>
      </c>
      <c r="Q30" s="20">
        <v>193.84</v>
      </c>
      <c r="R30" s="20">
        <v>254.40199999999999</v>
      </c>
      <c r="S30" s="20">
        <v>2628.41</v>
      </c>
      <c r="T30" s="20">
        <v>2602.59</v>
      </c>
      <c r="U30" s="20">
        <v>6215.47</v>
      </c>
      <c r="V30" s="20">
        <v>13677.32</v>
      </c>
      <c r="W30" s="20">
        <v>0.19464999999999999</v>
      </c>
      <c r="X30" s="20">
        <v>0.12970000000000001</v>
      </c>
      <c r="Y30" s="20">
        <v>0.52529999999999999</v>
      </c>
      <c r="Z30" s="20">
        <v>0.1394</v>
      </c>
      <c r="AA30" s="20">
        <v>1</v>
      </c>
      <c r="AB30" s="20">
        <v>0.76870000000000005</v>
      </c>
      <c r="AC30" s="20">
        <v>0.65739999999999998</v>
      </c>
      <c r="AD30" s="20">
        <v>99.14</v>
      </c>
      <c r="AE30" s="21">
        <f t="shared" si="8"/>
        <v>39263</v>
      </c>
      <c r="AF30" s="22" cm="1">
        <f t="array" ref="AF30">IF(INDEX(calc_types,1,AF$7)="INDEX",C30/C29-1,IF(INDEX(calc_types,1,AF$7)="CASH", C29/1200,C29/C30-1))</f>
        <v>8.3580387124637667E-5</v>
      </c>
      <c r="AG30" s="22" cm="1">
        <f t="array" ref="AG30">IF(INDEX(calc_types,1,AG$7)="INDEX",D30/D29-1,IF(INDEX(calc_types,1,AG$7)="CASH", D29/1200,D29/D30-1))</f>
        <v>-7.0885763849148908E-4</v>
      </c>
      <c r="AH30" s="22" cm="1">
        <f t="array" ref="AH30">IF(INDEX(calc_types,1,AH$7)="INDEX",E30/E29-1,IF(INDEX(calc_types,1,AH$7)="CASH", E29/1200,E29/E30-1))</f>
        <v>-8.3546839546537743E-3</v>
      </c>
      <c r="AI30" s="22" cm="1">
        <f t="array" ref="AI30">IF(INDEX(calc_types,1,AI$7)="INDEX",F30/F29-1,IF(INDEX(calc_types,1,AI$7)="CASH", F29/1200,F29/F30-1))</f>
        <v>-4.1132390946674313E-3</v>
      </c>
      <c r="AJ30" s="22" cm="1">
        <f t="array" ref="AJ30">IF(INDEX(calc_types,1,AJ$7)="INDEX",G30/G29-1,IF(INDEX(calc_types,1,AJ$7)="CASH", G29/1200,G29/G30-1))</f>
        <v>-1.6517272268752659E-2</v>
      </c>
      <c r="AK30" s="22" cm="1">
        <f t="array" ref="AK30">IF(INDEX(calc_types,1,AK$7)="INDEX",H30/H29-1,IF(INDEX(calc_types,1,AK$7)="CASH", H29/1200,H29/H30-1))</f>
        <v>7.647811335442789E-5</v>
      </c>
      <c r="AL30" s="22" cm="1">
        <f t="array" ref="AL30">IF(INDEX(calc_types,1,AL$7)="INDEX",I30/I29-1,IF(INDEX(calc_types,1,AL$7)="CASH", I29/1200,I29/I30-1))</f>
        <v>-1.6671373770554831E-3</v>
      </c>
      <c r="AM30" s="22" cm="1">
        <f t="array" ref="AM30">IF(INDEX(calc_types,1,AM$7)="INDEX",J30/J29-1,IF(INDEX(calc_types,1,AM$7)="CASH", J29/1200,J29/J30-1))</f>
        <v>-6.2662848485351974E-3</v>
      </c>
      <c r="AN30" s="22" cm="1">
        <f t="array" ref="AN30">IF(INDEX(calc_types,1,AN$7)="INDEX",K30/K29-1,IF(INDEX(calc_types,1,AN$7)="CASH", K29/1200,K29/K30-1))</f>
        <v>6.2048736462094745E-4</v>
      </c>
      <c r="AO30" s="22" cm="1">
        <f t="array" ref="AO30">IF(INDEX(calc_types,1,AO$7)="INDEX",L30/L29-1,IF(INDEX(calc_types,1,AO$7)="CASH", L29/1200,L29/L30-1))</f>
        <v>-7.8150197236215302E-4</v>
      </c>
      <c r="AP30" s="22" cm="1">
        <f t="array" ref="AP30">IF(INDEX(calc_types,1,AP$7)="INDEX",M30/M29-1,IF(INDEX(calc_types,1,AP$7)="CASH", M29/1200,M29/M30-1))</f>
        <v>-9.6730215749496473E-3</v>
      </c>
      <c r="AQ30" s="22" cm="1">
        <f t="array" ref="AQ30">IF(INDEX(calc_types,1,AQ$7)="INDEX",N30/N29-1,IF(INDEX(calc_types,1,AQ$7)="CASH", N29/1200,N29/N30-1))</f>
        <v>-8.3962690292977982E-3</v>
      </c>
      <c r="AR30" s="22" cm="1">
        <f t="array" ref="AR30">IF(INDEX(calc_types,1,AR$7)="INDEX",O30/O29-1,IF(INDEX(calc_types,1,AR$7)="CASH", O29/1200,O29/O30-1))</f>
        <v>-1.9585069469649774E-2</v>
      </c>
      <c r="AS30" s="22" cm="1">
        <f t="array" ref="AS30">IF(INDEX(calc_types,1,AS$7)="INDEX",P30/P29-1,IF(INDEX(calc_types,1,AS$7)="CASH", P29/1200,P29/P30-1))</f>
        <v>1.2550321964033273E-4</v>
      </c>
      <c r="AT30" s="22" cm="1">
        <f t="array" ref="AT30">IF(INDEX(calc_types,1,AT$7)="INDEX",Q30/Q29-1,IF(INDEX(calc_types,1,AT$7)="CASH", Q29/1200,Q29/Q30-1))</f>
        <v>4.335349614978945E-4</v>
      </c>
      <c r="AU30" s="22" cm="1">
        <f t="array" ref="AU30">IF(INDEX(calc_types,1,AU$7)="INDEX",R30/R29-1,IF(INDEX(calc_types,1,AU$7)="CASH", R29/1200,R29/R30-1))</f>
        <v>2.5259988729551264E-3</v>
      </c>
      <c r="AV30" s="22" cm="1">
        <f t="array" ref="AV30">IF(INDEX(calc_types,1,AV$7)="INDEX",S30/S29-1,IF(INDEX(calc_types,1,AV$7)="CASH", S29/1200,S29/S30-1))</f>
        <v>-1.3903739303012252E-2</v>
      </c>
      <c r="AW30" s="22" cm="1">
        <f t="array" ref="AW30">IF(INDEX(calc_types,1,AW$7)="INDEX",T30/T29-1,IF(INDEX(calc_types,1,AW$7)="CASH", T29/1200,T29/T30-1))</f>
        <v>-6.0314697939082285E-2</v>
      </c>
      <c r="AX30" s="22" cm="1">
        <f t="array" ref="AX30">IF(INDEX(calc_types,1,AX$7)="INDEX",U30/U29-1,IF(INDEX(calc_types,1,AX$7)="CASH", U29/1200,U29/U30-1))</f>
        <v>-5.584307673144373E-2</v>
      </c>
      <c r="AY30" s="22" cm="1">
        <f t="array" ref="AY30">IF(INDEX(calc_types,1,AY$7)="INDEX",V30/V29-1,IF(INDEX(calc_types,1,AY$7)="CASH", V29/1200,V29/V30-1))</f>
        <v>-7.0579489405817597E-3</v>
      </c>
      <c r="AZ30" s="22" cm="1">
        <f t="array" ref="AZ30">IF(INDEX(calc_types,1,AZ$7)="INDEX",W30/W29-1,IF(INDEX(calc_types,1,AZ$7)="CASH", W29/1200,W29/W30-1))</f>
        <v>1.6190000000000001E-4</v>
      </c>
      <c r="BA30" s="22" cm="1">
        <f t="array" ref="BA30">IF(INDEX(calc_types,1,BA$7)="INDEX",X30/X29-1,IF(INDEX(calc_types,1,BA$7)="CASH", X29/1200,X29/X30-1))</f>
        <v>7.6249999999999997E-5</v>
      </c>
      <c r="BB30" s="22" cm="1">
        <f t="array" ref="BB30">IF(INDEX(calc_types,1,BB$7)="INDEX",Y30/Y29-1,IF(INDEX(calc_types,1,BB$7)="CASH", Y29/1200,Y29/Y30-1))</f>
        <v>4.4233333333333337E-4</v>
      </c>
      <c r="BC30" s="22" cm="1">
        <f t="array" ref="BC30">IF(INDEX(calc_types,1,BC$7)="INDEX",Z30/Z29-1,IF(INDEX(calc_types,1,BC$7)="CASH", Z29/1200,Z29/Z30-1))</f>
        <v>1.1333333333333334E-4</v>
      </c>
      <c r="BD30" s="22" cm="1">
        <f t="array" ref="BD30">IF(INDEX(calc_types,1,BD$7)="INDEX",AA30/AA29-1,IF(INDEX(calc_types,1,BD$7)="CASH", AA29/1200,AA29/AA30-1))</f>
        <v>0</v>
      </c>
      <c r="BE30" s="22" cm="1">
        <f t="array" ref="BE30">IF(INDEX(calc_types,1,BE$7)="INDEX",AB30/AB29-1,IF(INDEX(calc_types,1,BE$7)="CASH", AB29/1200,AB29/AB30-1))</f>
        <v>9.1062833355004535E-4</v>
      </c>
      <c r="BF30" s="22" cm="1">
        <f t="array" ref="BF30">IF(INDEX(calc_types,1,BF$7)="INDEX",AC30/AC29-1,IF(INDEX(calc_types,1,BF$7)="CASH", AC29/1200,AC29/AC30-1))</f>
        <v>7.6057195010648115E-4</v>
      </c>
      <c r="BG30" s="22" cm="1">
        <f t="array" ref="BG30">IF(INDEX(calc_types,1,BG$7)="INDEX",AD30/AD29-1,IF(INDEX(calc_types,1,BG$7)="CASH", AD29/1200,AD29/AD30-1))</f>
        <v>1.3213637280613311E-2</v>
      </c>
      <c r="BH30" s="23">
        <f t="shared" si="10"/>
        <v>-1.3121903577585192E-3</v>
      </c>
      <c r="BI30" s="23">
        <f t="shared" si="11"/>
        <v>-1.8821254381915552E-3</v>
      </c>
      <c r="BJ30" s="23">
        <f t="shared" si="12"/>
        <v>-9.548814184311057E-3</v>
      </c>
      <c r="BK30" s="23">
        <f t="shared" si="13"/>
        <v>-6.2097910256423902E-3</v>
      </c>
      <c r="BL30" s="23">
        <f t="shared" si="14"/>
        <v>-1.9189498730891302E-2</v>
      </c>
      <c r="BM30" s="23">
        <f t="shared" si="15"/>
        <v>-1.9509579614293809E-4</v>
      </c>
      <c r="BN30" s="23">
        <f t="shared" si="16"/>
        <v>-1.7479390716693484E-3</v>
      </c>
      <c r="BO30" s="23">
        <f t="shared" si="17"/>
        <v>-6.4511415799330517E-3</v>
      </c>
      <c r="BP30" s="23">
        <f t="shared" si="18"/>
        <v>-4.5798113687500882E-4</v>
      </c>
      <c r="BQ30" s="23">
        <f t="shared" si="19"/>
        <v>-1.63069215775355E-3</v>
      </c>
      <c r="BR30" s="23">
        <f t="shared" si="20"/>
        <v>-1.0634132938208375E-2</v>
      </c>
      <c r="BS30" s="23">
        <f t="shared" si="21"/>
        <v>-1.0779117368928403E-2</v>
      </c>
      <c r="BT30" s="23">
        <f t="shared" si="22"/>
        <v>-2.2725938711752321E-2</v>
      </c>
      <c r="BU30" s="23">
        <f t="shared" si="23"/>
        <v>1.24448317796365E-4</v>
      </c>
      <c r="BV30" s="23">
        <f t="shared" si="24"/>
        <v>4.9392036911703892E-4</v>
      </c>
      <c r="BW30" s="23">
        <f t="shared" si="25"/>
        <v>2.6600134848990377E-3</v>
      </c>
      <c r="BX30" s="23">
        <f t="shared" si="26"/>
        <v>-2.6472117263824937E-2</v>
      </c>
      <c r="BY30" s="23">
        <f t="shared" si="27"/>
        <v>-6.7220764931878674E-2</v>
      </c>
      <c r="BZ30" s="23">
        <f t="shared" si="28"/>
        <v>-6.0458692306000483E-2</v>
      </c>
      <c r="CA30" s="23">
        <f t="shared" si="29"/>
        <v>-1.9782293569704831E-2</v>
      </c>
      <c r="CB30" s="23">
        <f t="shared" si="30"/>
        <v>-1.2775893518518525E-3</v>
      </c>
      <c r="CC30" s="23">
        <f t="shared" si="31"/>
        <v>-3.0909768518518521E-4</v>
      </c>
      <c r="CD30" s="23">
        <f t="shared" si="32"/>
        <v>-7.8713472222222201E-4</v>
      </c>
      <c r="CE30" s="23">
        <f t="shared" si="33"/>
        <v>2.5183703703703705E-4</v>
      </c>
      <c r="CF30" s="23">
        <f t="shared" si="34"/>
        <v>0</v>
      </c>
      <c r="CG30" s="23">
        <f t="shared" si="35"/>
        <v>1.6061186476272785E-3</v>
      </c>
      <c r="CH30" s="23">
        <f t="shared" si="36"/>
        <v>1.3932377088726054E-3</v>
      </c>
      <c r="CI30" s="23">
        <f t="shared" si="37"/>
        <v>1.6819908797866087E-2</v>
      </c>
    </row>
    <row r="31" spans="1:87" x14ac:dyDescent="0.2">
      <c r="A31" s="20">
        <v>23</v>
      </c>
      <c r="B31" s="21">
        <v>39294</v>
      </c>
      <c r="C31" s="20">
        <v>203.47800000000001</v>
      </c>
      <c r="D31" s="20">
        <v>1136.6289999999999</v>
      </c>
      <c r="E31" s="20">
        <v>1860.413</v>
      </c>
      <c r="F31" s="20">
        <v>1571.8440000000001</v>
      </c>
      <c r="G31" s="20">
        <v>1905.568</v>
      </c>
      <c r="H31" s="20">
        <v>143.858</v>
      </c>
      <c r="I31" s="20">
        <v>364.416</v>
      </c>
      <c r="J31" s="20">
        <v>479.06200000000001</v>
      </c>
      <c r="K31" s="20">
        <v>106.477</v>
      </c>
      <c r="L31" s="20">
        <v>645.91600000000005</v>
      </c>
      <c r="M31" s="20">
        <v>784.07799999999997</v>
      </c>
      <c r="N31" s="20">
        <v>252.74</v>
      </c>
      <c r="O31" s="20">
        <v>274.35599999999999</v>
      </c>
      <c r="P31" s="20">
        <v>103.605</v>
      </c>
      <c r="Q31" s="20">
        <v>193.91</v>
      </c>
      <c r="R31" s="20">
        <v>254.571</v>
      </c>
      <c r="S31" s="20">
        <v>2761.04</v>
      </c>
      <c r="T31" s="20">
        <v>2768.15</v>
      </c>
      <c r="U31" s="20">
        <v>6621.06</v>
      </c>
      <c r="V31" s="20">
        <v>13668.32</v>
      </c>
      <c r="W31" s="20">
        <v>0.18673000000000001</v>
      </c>
      <c r="X31" s="20">
        <v>0.1507</v>
      </c>
      <c r="Y31" s="20">
        <v>0.52949999999999997</v>
      </c>
      <c r="Z31" s="20">
        <v>8.0399999999999999E-2</v>
      </c>
      <c r="AA31" s="20">
        <v>1</v>
      </c>
      <c r="AB31" s="20">
        <v>0.75170000000000003</v>
      </c>
      <c r="AC31" s="20">
        <v>0.65759999999999996</v>
      </c>
      <c r="AD31" s="20">
        <v>97.88</v>
      </c>
      <c r="AE31" s="21">
        <f t="shared" si="8"/>
        <v>39294</v>
      </c>
      <c r="AF31" s="22" cm="1">
        <f t="array" ref="AF31">IF(INDEX(calc_types,1,AF$7)="INDEX",C31/C30-1,IF(INDEX(calc_types,1,AF$7)="CASH", C30/1200,C30/C31-1))</f>
        <v>3.1462927822079045E-4</v>
      </c>
      <c r="AG31" s="22" cm="1">
        <f t="array" ref="AG31">IF(INDEX(calc_types,1,AG$7)="INDEX",D31/D30-1,IF(INDEX(calc_types,1,AG$7)="CASH", D30/1200,D30/D31-1))</f>
        <v>1.5896724164516929E-3</v>
      </c>
      <c r="AH31" s="22" cm="1">
        <f t="array" ref="AH31">IF(INDEX(calc_types,1,AH$7)="INDEX",E31/E30-1,IF(INDEX(calc_types,1,AH$7)="CASH", E30/1200,E30/E31-1))</f>
        <v>3.2717734446539026E-3</v>
      </c>
      <c r="AI31" s="22" cm="1">
        <f t="array" ref="AI31">IF(INDEX(calc_types,1,AI$7)="INDEX",F31/F30-1,IF(INDEX(calc_types,1,AI$7)="CASH", F30/1200,F30/F31-1))</f>
        <v>4.1877250782442754E-3</v>
      </c>
      <c r="AJ31" s="22" cm="1">
        <f t="array" ref="AJ31">IF(INDEX(calc_types,1,AJ$7)="INDEX",G31/G30-1,IF(INDEX(calc_types,1,AJ$7)="CASH", G30/1200,G30/G31-1))</f>
        <v>8.5209169988589295E-3</v>
      </c>
      <c r="AK31" s="22" cm="1">
        <f t="array" ref="AK31">IF(INDEX(calc_types,1,AK$7)="INDEX",H31/H30-1,IF(INDEX(calc_types,1,AK$7)="CASH", H30/1200,H30/H31-1))</f>
        <v>1.0428036122722695E-4</v>
      </c>
      <c r="AL31" s="22" cm="1">
        <f t="array" ref="AL31">IF(INDEX(calc_types,1,AL$7)="INDEX",I31/I30-1,IF(INDEX(calc_types,1,AL$7)="CASH", I30/1200,I30/I31-1))</f>
        <v>8.9813205013067332E-4</v>
      </c>
      <c r="AM31" s="22" cm="1">
        <f t="array" ref="AM31">IF(INDEX(calc_types,1,AM$7)="INDEX",J31/J30-1,IF(INDEX(calc_types,1,AM$7)="CASH", J30/1200,J30/J31-1))</f>
        <v>3.277507502664978E-3</v>
      </c>
      <c r="AN31" s="22" cm="1">
        <f t="array" ref="AN31">IF(INDEX(calc_types,1,AN$7)="INDEX",K31/K30-1,IF(INDEX(calc_types,1,AN$7)="CASH", K30/1200,K30/K31-1))</f>
        <v>4.0400623860792351E-4</v>
      </c>
      <c r="AO31" s="22" cm="1">
        <f t="array" ref="AO31">IF(INDEX(calc_types,1,AO$7)="INDEX",L31/L30-1,IF(INDEX(calc_types,1,AO$7)="CASH", L30/1200,L30/L31-1))</f>
        <v>2.3401323385185968E-3</v>
      </c>
      <c r="AP31" s="22" cm="1">
        <f t="array" ref="AP31">IF(INDEX(calc_types,1,AP$7)="INDEX",M31/M30-1,IF(INDEX(calc_types,1,AP$7)="CASH", M30/1200,M30/M31-1))</f>
        <v>7.827884234718141E-3</v>
      </c>
      <c r="AQ31" s="22" cm="1">
        <f t="array" ref="AQ31">IF(INDEX(calc_types,1,AQ$7)="INDEX",N31/N30-1,IF(INDEX(calc_types,1,AQ$7)="CASH", N30/1200,N30/N31-1))</f>
        <v>9.9298715310383034E-3</v>
      </c>
      <c r="AR31" s="22" cm="1">
        <f t="array" ref="AR31">IF(INDEX(calc_types,1,AR$7)="INDEX",O31/O30-1,IF(INDEX(calc_types,1,AR$7)="CASH", O30/1200,O30/O31-1))</f>
        <v>1.5681919147045642E-2</v>
      </c>
      <c r="AS31" s="22" cm="1">
        <f t="array" ref="AS31">IF(INDEX(calc_types,1,AS$7)="INDEX",P31/P30-1,IF(INDEX(calc_types,1,AS$7)="CASH", P30/1200,P30/P31-1))</f>
        <v>8.6875941156083769E-5</v>
      </c>
      <c r="AT31" s="22" cm="1">
        <f t="array" ref="AT31">IF(INDEX(calc_types,1,AT$7)="INDEX",Q31/Q30-1,IF(INDEX(calc_types,1,AT$7)="CASH", Q30/1200,Q30/Q31-1))</f>
        <v>3.611225753197278E-4</v>
      </c>
      <c r="AU31" s="22" cm="1">
        <f t="array" ref="AU31">IF(INDEX(calc_types,1,AU$7)="INDEX",R31/R30-1,IF(INDEX(calc_types,1,AU$7)="CASH", R30/1200,R30/R31-1))</f>
        <v>6.6430295359309888E-4</v>
      </c>
      <c r="AV31" s="22" cm="1">
        <f t="array" ref="AV31">IF(INDEX(calc_types,1,AV$7)="INDEX",S31/S30-1,IF(INDEX(calc_types,1,AV$7)="CASH", S30/1200,S30/S31-1))</f>
        <v>5.0460164129644935E-2</v>
      </c>
      <c r="AW31" s="22" cm="1">
        <f t="array" ref="AW31">IF(INDEX(calc_types,1,AW$7)="INDEX",T31/T30-1,IF(INDEX(calc_types,1,AW$7)="CASH", T30/1200,T30/T31-1))</f>
        <v>6.3613554190248944E-2</v>
      </c>
      <c r="AX31" s="22" cm="1">
        <f t="array" ref="AX31">IF(INDEX(calc_types,1,AX$7)="INDEX",U31/U30-1,IF(INDEX(calc_types,1,AX$7)="CASH", U30/1200,U30/U31-1))</f>
        <v>6.5254920384138382E-2</v>
      </c>
      <c r="AY31" s="22" cm="1">
        <f t="array" ref="AY31">IF(INDEX(calc_types,1,AY$7)="INDEX",V31/V30-1,IF(INDEX(calc_types,1,AY$7)="CASH", V30/1200,V30/V31-1))</f>
        <v>-6.5802364790767953E-4</v>
      </c>
      <c r="AZ31" s="22" cm="1">
        <f t="array" ref="AZ31">IF(INDEX(calc_types,1,AZ$7)="INDEX",W31/W30-1,IF(INDEX(calc_types,1,AZ$7)="CASH", W30/1200,W30/W31-1))</f>
        <v>1.6220833333333332E-4</v>
      </c>
      <c r="BA31" s="22" cm="1">
        <f t="array" ref="BA31">IF(INDEX(calc_types,1,BA$7)="INDEX",X31/X30-1,IF(INDEX(calc_types,1,BA$7)="CASH", X30/1200,X30/X31-1))</f>
        <v>1.0808333333333334E-4</v>
      </c>
      <c r="BB31" s="22" cm="1">
        <f t="array" ref="BB31">IF(INDEX(calc_types,1,BB$7)="INDEX",Y31/Y30-1,IF(INDEX(calc_types,1,BB$7)="CASH", Y30/1200,Y30/Y31-1))</f>
        <v>4.3774999999999999E-4</v>
      </c>
      <c r="BC31" s="22" cm="1">
        <f t="array" ref="BC31">IF(INDEX(calc_types,1,BC$7)="INDEX",Z31/Z30-1,IF(INDEX(calc_types,1,BC$7)="CASH", Z30/1200,Z30/Z31-1))</f>
        <v>1.1616666666666667E-4</v>
      </c>
      <c r="BD31" s="22" cm="1">
        <f t="array" ref="BD31">IF(INDEX(calc_types,1,BD$7)="INDEX",AA31/AA30-1,IF(INDEX(calc_types,1,BD$7)="CASH", AA30/1200,AA30/AA31-1))</f>
        <v>0</v>
      </c>
      <c r="BE31" s="22" cm="1">
        <f t="array" ref="BE31">IF(INDEX(calc_types,1,BE$7)="INDEX",AB31/AB30-1,IF(INDEX(calc_types,1,BE$7)="CASH", AB30/1200,AB30/AB31-1))</f>
        <v>2.2615405081814588E-2</v>
      </c>
      <c r="BF31" s="22" cm="1">
        <f t="array" ref="BF31">IF(INDEX(calc_types,1,BF$7)="INDEX",AC31/AC30-1,IF(INDEX(calc_types,1,BF$7)="CASH", AC30/1200,AC30/AC31-1))</f>
        <v>-3.0413625304137604E-4</v>
      </c>
      <c r="BG31" s="22" cm="1">
        <f t="array" ref="BG31">IF(INDEX(calc_types,1,BG$7)="INDEX",AD31/AD30-1,IF(INDEX(calc_types,1,BG$7)="CASH", AD30/1200,AD30/AD31-1))</f>
        <v>1.2872905598692252E-2</v>
      </c>
      <c r="BH31" s="23">
        <f t="shared" si="10"/>
        <v>-1.0811414666623664E-3</v>
      </c>
      <c r="BI31" s="23">
        <f t="shared" si="11"/>
        <v>4.1640461675162676E-4</v>
      </c>
      <c r="BJ31" s="23">
        <f t="shared" si="12"/>
        <v>2.0776432149966204E-3</v>
      </c>
      <c r="BK31" s="23">
        <f t="shared" si="13"/>
        <v>2.0911731472693165E-3</v>
      </c>
      <c r="BL31" s="23">
        <f t="shared" si="14"/>
        <v>5.8486905367202847E-3</v>
      </c>
      <c r="BM31" s="23">
        <f t="shared" si="15"/>
        <v>-1.6729354827013903E-4</v>
      </c>
      <c r="BN31" s="23">
        <f t="shared" si="16"/>
        <v>8.1733035551680806E-4</v>
      </c>
      <c r="BO31" s="23">
        <f t="shared" si="17"/>
        <v>3.0926507712671241E-3</v>
      </c>
      <c r="BP31" s="23">
        <f t="shared" si="18"/>
        <v>-6.7446226288803276E-4</v>
      </c>
      <c r="BQ31" s="23">
        <f t="shared" si="19"/>
        <v>1.4909421531271998E-3</v>
      </c>
      <c r="BR31" s="23">
        <f t="shared" si="20"/>
        <v>6.8667728714594135E-3</v>
      </c>
      <c r="BS31" s="23">
        <f t="shared" si="21"/>
        <v>7.5470231914076978E-3</v>
      </c>
      <c r="BT31" s="23">
        <f t="shared" si="22"/>
        <v>1.2541049904943096E-2</v>
      </c>
      <c r="BU31" s="23">
        <f t="shared" si="23"/>
        <v>8.5821039312116026E-5</v>
      </c>
      <c r="BV31" s="23">
        <f t="shared" si="24"/>
        <v>4.2150798293887222E-4</v>
      </c>
      <c r="BW31" s="23">
        <f t="shared" si="25"/>
        <v>7.9831756553701001E-4</v>
      </c>
      <c r="BX31" s="23">
        <f t="shared" si="26"/>
        <v>3.789178616883225E-2</v>
      </c>
      <c r="BY31" s="23">
        <f t="shared" si="27"/>
        <v>5.6707487197452555E-2</v>
      </c>
      <c r="BZ31" s="23">
        <f t="shared" si="28"/>
        <v>6.0639304809581629E-2</v>
      </c>
      <c r="CA31" s="23">
        <f t="shared" si="29"/>
        <v>-1.3382368277030753E-2</v>
      </c>
      <c r="CB31" s="23">
        <f t="shared" si="30"/>
        <v>-1.2772810185185191E-3</v>
      </c>
      <c r="CC31" s="23">
        <f t="shared" si="31"/>
        <v>-2.7726435185185185E-4</v>
      </c>
      <c r="CD31" s="23">
        <f t="shared" si="32"/>
        <v>-7.9171805555555545E-4</v>
      </c>
      <c r="CE31" s="23">
        <f t="shared" si="33"/>
        <v>2.5467037037037036E-4</v>
      </c>
      <c r="CF31" s="23">
        <f t="shared" si="34"/>
        <v>0</v>
      </c>
      <c r="CG31" s="23">
        <f t="shared" si="35"/>
        <v>2.3310895395891821E-2</v>
      </c>
      <c r="CH31" s="23">
        <f t="shared" si="36"/>
        <v>3.2852950572474814E-4</v>
      </c>
      <c r="CI31" s="23">
        <f t="shared" si="37"/>
        <v>1.6479177115945029E-2</v>
      </c>
    </row>
    <row r="32" spans="1:87" x14ac:dyDescent="0.2">
      <c r="A32" s="20">
        <v>24</v>
      </c>
      <c r="B32" s="21">
        <v>39325</v>
      </c>
      <c r="C32" s="20">
        <v>203.49299999999999</v>
      </c>
      <c r="D32" s="20">
        <v>1135.5940000000001</v>
      </c>
      <c r="E32" s="20">
        <v>1850.44</v>
      </c>
      <c r="F32" s="20">
        <v>1572.11</v>
      </c>
      <c r="G32" s="20">
        <v>1899.0609999999999</v>
      </c>
      <c r="H32" s="20">
        <v>143.84299999999999</v>
      </c>
      <c r="I32" s="20">
        <v>364.07100000000003</v>
      </c>
      <c r="J32" s="20">
        <v>476.88299999999998</v>
      </c>
      <c r="K32" s="20">
        <v>106.498</v>
      </c>
      <c r="L32" s="20">
        <v>644.91600000000005</v>
      </c>
      <c r="M32" s="20">
        <v>777.31399999999996</v>
      </c>
      <c r="N32" s="20">
        <v>252.71100000000001</v>
      </c>
      <c r="O32" s="20">
        <v>273.642</v>
      </c>
      <c r="P32" s="20">
        <v>103.61199999999999</v>
      </c>
      <c r="Q32" s="20">
        <v>193.94300000000001</v>
      </c>
      <c r="R32" s="20">
        <v>254.84</v>
      </c>
      <c r="S32" s="20">
        <v>2679.14</v>
      </c>
      <c r="T32" s="20">
        <v>2721.37</v>
      </c>
      <c r="U32" s="20">
        <v>6412.93</v>
      </c>
      <c r="V32" s="20">
        <v>13388.86</v>
      </c>
      <c r="W32" s="20">
        <v>0.18206</v>
      </c>
      <c r="X32" s="20">
        <v>0.14460000000000001</v>
      </c>
      <c r="Y32" s="20">
        <v>0.55049999999999999</v>
      </c>
      <c r="Z32" s="20">
        <v>9.8599999999999993E-2</v>
      </c>
      <c r="AA32" s="20">
        <v>1</v>
      </c>
      <c r="AB32" s="20">
        <v>0.75639999999999996</v>
      </c>
      <c r="AC32" s="20">
        <v>0.64510000000000001</v>
      </c>
      <c r="AD32" s="20">
        <v>98.17</v>
      </c>
      <c r="AE32" s="21">
        <f t="shared" si="8"/>
        <v>39325</v>
      </c>
      <c r="AF32" s="22" cm="1">
        <f t="array" ref="AF32">IF(INDEX(calc_types,1,AF$7)="INDEX",C32/C31-1,IF(INDEX(calc_types,1,AF$7)="CASH", C31/1200,C31/C32-1))</f>
        <v>7.3718043228199193E-5</v>
      </c>
      <c r="AG32" s="22" cm="1">
        <f t="array" ref="AG32">IF(INDEX(calc_types,1,AG$7)="INDEX",D32/D31-1,IF(INDEX(calc_types,1,AG$7)="CASH", D31/1200,D31/D32-1))</f>
        <v>-9.1058735963966964E-4</v>
      </c>
      <c r="AH32" s="22" cm="1">
        <f t="array" ref="AH32">IF(INDEX(calc_types,1,AH$7)="INDEX",E32/E31-1,IF(INDEX(calc_types,1,AH$7)="CASH", E31/1200,E31/E32-1))</f>
        <v>-5.3606376648626108E-3</v>
      </c>
      <c r="AI32" s="22" cm="1">
        <f t="array" ref="AI32">IF(INDEX(calc_types,1,AI$7)="INDEX",F32/F31-1,IF(INDEX(calc_types,1,AI$7)="CASH", F31/1200,F31/F32-1))</f>
        <v>1.6922798954599472E-4</v>
      </c>
      <c r="AJ32" s="22" cm="1">
        <f t="array" ref="AJ32">IF(INDEX(calc_types,1,AJ$7)="INDEX",G32/G31-1,IF(INDEX(calc_types,1,AJ$7)="CASH", G31/1200,G31/G32-1))</f>
        <v>-3.4147298863121955E-3</v>
      </c>
      <c r="AK32" s="22" cm="1">
        <f t="array" ref="AK32">IF(INDEX(calc_types,1,AK$7)="INDEX",H32/H31-1,IF(INDEX(calc_types,1,AK$7)="CASH", H31/1200,H31/H32-1))</f>
        <v>-1.0426948796737889E-4</v>
      </c>
      <c r="AL32" s="22" cm="1">
        <f t="array" ref="AL32">IF(INDEX(calc_types,1,AL$7)="INDEX",I32/I31-1,IF(INDEX(calc_types,1,AL$7)="CASH", I31/1200,I31/I32-1))</f>
        <v>-9.467202318228507E-4</v>
      </c>
      <c r="AM32" s="22" cm="1">
        <f t="array" ref="AM32">IF(INDEX(calc_types,1,AM$7)="INDEX",J32/J31-1,IF(INDEX(calc_types,1,AM$7)="CASH", J31/1200,J31/J32-1))</f>
        <v>-4.5484718053195872E-3</v>
      </c>
      <c r="AN32" s="22" cm="1">
        <f t="array" ref="AN32">IF(INDEX(calc_types,1,AN$7)="INDEX",K32/K31-1,IF(INDEX(calc_types,1,AN$7)="CASH", K31/1200,K31/K32-1))</f>
        <v>1.9722569193336703E-4</v>
      </c>
      <c r="AO32" s="22" cm="1">
        <f t="array" ref="AO32">IF(INDEX(calc_types,1,AO$7)="INDEX",L32/L31-1,IF(INDEX(calc_types,1,AO$7)="CASH", L31/1200,L31/L32-1))</f>
        <v>-1.5481889285913208E-3</v>
      </c>
      <c r="AP32" s="22" cm="1">
        <f t="array" ref="AP32">IF(INDEX(calc_types,1,AP$7)="INDEX",M32/M31-1,IF(INDEX(calc_types,1,AP$7)="CASH", M31/1200,M31/M32-1))</f>
        <v>-8.626692752506826E-3</v>
      </c>
      <c r="AQ32" s="22" cm="1">
        <f t="array" ref="AQ32">IF(INDEX(calc_types,1,AQ$7)="INDEX",N32/N31-1,IF(INDEX(calc_types,1,AQ$7)="CASH", N31/1200,N31/N32-1))</f>
        <v>-1.1474242304343463E-4</v>
      </c>
      <c r="AR32" s="22" cm="1">
        <f t="array" ref="AR32">IF(INDEX(calc_types,1,AR$7)="INDEX",O32/O31-1,IF(INDEX(calc_types,1,AR$7)="CASH", O31/1200,O31/O32-1))</f>
        <v>-2.6024581201067321E-3</v>
      </c>
      <c r="AS32" s="22" cm="1">
        <f t="array" ref="AS32">IF(INDEX(calc_types,1,AS$7)="INDEX",P32/P31-1,IF(INDEX(calc_types,1,AS$7)="CASH", P31/1200,P31/P32-1))</f>
        <v>6.7564306741818569E-5</v>
      </c>
      <c r="AT32" s="22" cm="1">
        <f t="array" ref="AT32">IF(INDEX(calc_types,1,AT$7)="INDEX",Q32/Q31-1,IF(INDEX(calc_types,1,AT$7)="CASH", Q31/1200,Q31/Q32-1))</f>
        <v>1.7018204321606056E-4</v>
      </c>
      <c r="AU32" s="22" cm="1">
        <f t="array" ref="AU32">IF(INDEX(calc_types,1,AU$7)="INDEX",R32/R31-1,IF(INDEX(calc_types,1,AU$7)="CASH", R31/1200,R31/R32-1))</f>
        <v>1.0566796689333025E-3</v>
      </c>
      <c r="AV32" s="22" cm="1">
        <f t="array" ref="AV32">IF(INDEX(calc_types,1,AV$7)="INDEX",S32/S31-1,IF(INDEX(calc_types,1,AV$7)="CASH", S31/1200,S31/S32-1))</f>
        <v>-2.9662735780720317E-2</v>
      </c>
      <c r="AW32" s="22" cm="1">
        <f t="array" ref="AW32">IF(INDEX(calc_types,1,AW$7)="INDEX",T32/T31-1,IF(INDEX(calc_types,1,AW$7)="CASH", T31/1200,T31/T32-1))</f>
        <v>-1.6899373227606929E-2</v>
      </c>
      <c r="AX32" s="22" cm="1">
        <f t="array" ref="AX32">IF(INDEX(calc_types,1,AX$7)="INDEX",U32/U31-1,IF(INDEX(calc_types,1,AX$7)="CASH", U31/1200,U31/U32-1))</f>
        <v>-3.1434543713544372E-2</v>
      </c>
      <c r="AY32" s="22" cm="1">
        <f t="array" ref="AY32">IF(INDEX(calc_types,1,AY$7)="INDEX",V32/V31-1,IF(INDEX(calc_types,1,AY$7)="CASH", V31/1200,V31/V32-1))</f>
        <v>-2.0445819237477569E-2</v>
      </c>
      <c r="AZ32" s="22" cm="1">
        <f t="array" ref="AZ32">IF(INDEX(calc_types,1,AZ$7)="INDEX",W32/W31-1,IF(INDEX(calc_types,1,AZ$7)="CASH", W31/1200,W31/W32-1))</f>
        <v>1.5560833333333335E-4</v>
      </c>
      <c r="BA32" s="22" cm="1">
        <f t="array" ref="BA32">IF(INDEX(calc_types,1,BA$7)="INDEX",X32/X31-1,IF(INDEX(calc_types,1,BA$7)="CASH", X31/1200,X31/X32-1))</f>
        <v>1.2558333333333334E-4</v>
      </c>
      <c r="BB32" s="22" cm="1">
        <f t="array" ref="BB32">IF(INDEX(calc_types,1,BB$7)="INDEX",Y32/Y31-1,IF(INDEX(calc_types,1,BB$7)="CASH", Y31/1200,Y31/Y32-1))</f>
        <v>4.4124999999999996E-4</v>
      </c>
      <c r="BC32" s="22" cm="1">
        <f t="array" ref="BC32">IF(INDEX(calc_types,1,BC$7)="INDEX",Z32/Z31-1,IF(INDEX(calc_types,1,BC$7)="CASH", Z31/1200,Z31/Z32-1))</f>
        <v>6.7000000000000002E-5</v>
      </c>
      <c r="BD32" s="22" cm="1">
        <f t="array" ref="BD32">IF(INDEX(calc_types,1,BD$7)="INDEX",AA32/AA31-1,IF(INDEX(calc_types,1,BD$7)="CASH", AA31/1200,AA31/AA32-1))</f>
        <v>0</v>
      </c>
      <c r="BE32" s="22" cm="1">
        <f t="array" ref="BE32">IF(INDEX(calc_types,1,BE$7)="INDEX",AB32/AB31-1,IF(INDEX(calc_types,1,BE$7)="CASH", AB31/1200,AB31/AB32-1))</f>
        <v>-6.2136435748280094E-3</v>
      </c>
      <c r="BF32" s="22" cm="1">
        <f t="array" ref="BF32">IF(INDEX(calc_types,1,BF$7)="INDEX",AC32/AC31-1,IF(INDEX(calc_types,1,BF$7)="CASH", AC31/1200,AC31/AC32-1))</f>
        <v>1.9376840799876005E-2</v>
      </c>
      <c r="BG32" s="22" cm="1">
        <f t="array" ref="BG32">IF(INDEX(calc_types,1,BG$7)="INDEX",AD32/AD31-1,IF(INDEX(calc_types,1,BG$7)="CASH", AD31/1200,AD31/AD32-1))</f>
        <v>-2.9540592849139902E-3</v>
      </c>
      <c r="BH32" s="23">
        <f t="shared" si="10"/>
        <v>-1.3220527016549577E-3</v>
      </c>
      <c r="BI32" s="23">
        <f t="shared" si="11"/>
        <v>-2.0838551593397358E-3</v>
      </c>
      <c r="BJ32" s="23">
        <f t="shared" si="12"/>
        <v>-6.5547678945198935E-3</v>
      </c>
      <c r="BK32" s="23">
        <f t="shared" si="13"/>
        <v>-1.9273239414289642E-3</v>
      </c>
      <c r="BL32" s="23">
        <f t="shared" si="14"/>
        <v>-6.0869563484508404E-3</v>
      </c>
      <c r="BM32" s="23">
        <f t="shared" si="15"/>
        <v>-3.7584339746474487E-4</v>
      </c>
      <c r="BN32" s="23">
        <f t="shared" si="16"/>
        <v>-1.027521926436716E-3</v>
      </c>
      <c r="BO32" s="23">
        <f t="shared" si="17"/>
        <v>-4.7333285367174415E-3</v>
      </c>
      <c r="BP32" s="23">
        <f t="shared" si="18"/>
        <v>-8.8124280956258924E-4</v>
      </c>
      <c r="BQ32" s="23">
        <f t="shared" si="19"/>
        <v>-2.3973791139827181E-3</v>
      </c>
      <c r="BR32" s="23">
        <f t="shared" si="20"/>
        <v>-9.5878041157655535E-3</v>
      </c>
      <c r="BS32" s="23">
        <f t="shared" si="21"/>
        <v>-2.4975907626740403E-3</v>
      </c>
      <c r="BT32" s="23">
        <f t="shared" si="22"/>
        <v>-5.7433273622092777E-3</v>
      </c>
      <c r="BU32" s="23">
        <f t="shared" si="23"/>
        <v>6.6509404897850826E-5</v>
      </c>
      <c r="BV32" s="23">
        <f t="shared" si="24"/>
        <v>2.3056745083520501E-4</v>
      </c>
      <c r="BW32" s="23">
        <f t="shared" si="25"/>
        <v>1.1906942808772136E-3</v>
      </c>
      <c r="BX32" s="23">
        <f t="shared" si="26"/>
        <v>-4.2231113741533002E-2</v>
      </c>
      <c r="BY32" s="23">
        <f t="shared" si="27"/>
        <v>-2.3805440220403318E-2</v>
      </c>
      <c r="BZ32" s="23">
        <f t="shared" si="28"/>
        <v>-3.6050159288101125E-2</v>
      </c>
      <c r="CA32" s="23">
        <f t="shared" si="29"/>
        <v>-3.3170163866600641E-2</v>
      </c>
      <c r="CB32" s="23">
        <f t="shared" si="30"/>
        <v>-1.2838810185185191E-3</v>
      </c>
      <c r="CC32" s="23">
        <f t="shared" si="31"/>
        <v>-2.5976435185185186E-4</v>
      </c>
      <c r="CD32" s="23">
        <f t="shared" si="32"/>
        <v>-7.8821805555555542E-4</v>
      </c>
      <c r="CE32" s="23">
        <f t="shared" si="33"/>
        <v>2.0550370370370368E-4</v>
      </c>
      <c r="CF32" s="23">
        <f t="shared" si="34"/>
        <v>0</v>
      </c>
      <c r="CG32" s="23">
        <f t="shared" si="35"/>
        <v>-5.5181532607507765E-3</v>
      </c>
      <c r="CH32" s="23">
        <f t="shared" si="36"/>
        <v>2.0009506558642129E-2</v>
      </c>
      <c r="CI32" s="23">
        <f t="shared" si="37"/>
        <v>6.5221223233878547E-4</v>
      </c>
    </row>
    <row r="33" spans="1:87" x14ac:dyDescent="0.2">
      <c r="A33" s="20">
        <v>25</v>
      </c>
      <c r="B33" s="21">
        <v>39355</v>
      </c>
      <c r="C33" s="20">
        <v>203.54900000000001</v>
      </c>
      <c r="D33" s="20">
        <v>1138.1610000000001</v>
      </c>
      <c r="E33" s="20">
        <v>1867.011</v>
      </c>
      <c r="F33" s="20">
        <v>1578.4739999999999</v>
      </c>
      <c r="G33" s="20">
        <v>1920.0250000000001</v>
      </c>
      <c r="H33" s="20">
        <v>143.864</v>
      </c>
      <c r="I33" s="20">
        <v>364.55399999999997</v>
      </c>
      <c r="J33" s="20">
        <v>479.61099999999999</v>
      </c>
      <c r="K33" s="20">
        <v>106.536</v>
      </c>
      <c r="L33" s="20">
        <v>645.11099999999999</v>
      </c>
      <c r="M33" s="20">
        <v>778.60199999999998</v>
      </c>
      <c r="N33" s="20">
        <v>253.767</v>
      </c>
      <c r="O33" s="20">
        <v>274.85700000000003</v>
      </c>
      <c r="P33" s="20">
        <v>103.625</v>
      </c>
      <c r="Q33" s="20">
        <v>193.99600000000001</v>
      </c>
      <c r="R33" s="20">
        <v>255.125</v>
      </c>
      <c r="S33" s="20">
        <v>2761.86</v>
      </c>
      <c r="T33" s="20">
        <v>2893.15</v>
      </c>
      <c r="U33" s="20">
        <v>6462.22</v>
      </c>
      <c r="V33" s="20">
        <v>14455.8</v>
      </c>
      <c r="W33" s="20">
        <v>0.17885000000000001</v>
      </c>
      <c r="X33" s="20">
        <v>0.1605</v>
      </c>
      <c r="Y33" s="20">
        <v>0.5343</v>
      </c>
      <c r="Z33" s="20">
        <v>4.7899999999999998E-2</v>
      </c>
      <c r="AA33" s="20">
        <v>1</v>
      </c>
      <c r="AB33" s="20">
        <v>0.73929999999999996</v>
      </c>
      <c r="AC33" s="20">
        <v>0.61780000000000002</v>
      </c>
      <c r="AD33" s="20">
        <v>98.27</v>
      </c>
      <c r="AE33" s="21">
        <f t="shared" si="8"/>
        <v>39355</v>
      </c>
      <c r="AF33" s="22" cm="1">
        <f t="array" ref="AF33">IF(INDEX(calc_types,1,AF$7)="INDEX",C33/C32-1,IF(INDEX(calc_types,1,AF$7)="CASH", C32/1200,C32/C33-1))</f>
        <v>2.751937413081329E-4</v>
      </c>
      <c r="AG33" s="22" cm="1">
        <f t="array" ref="AG33">IF(INDEX(calc_types,1,AG$7)="INDEX",D33/D32-1,IF(INDEX(calc_types,1,AG$7)="CASH", D32/1200,D32/D33-1))</f>
        <v>2.2604909853345401E-3</v>
      </c>
      <c r="AH33" s="22" cm="1">
        <f t="array" ref="AH33">IF(INDEX(calc_types,1,AH$7)="INDEX",E33/E32-1,IF(INDEX(calc_types,1,AH$7)="CASH", E32/1200,E32/E33-1))</f>
        <v>8.9551674196406417E-3</v>
      </c>
      <c r="AI33" s="22" cm="1">
        <f t="array" ref="AI33">IF(INDEX(calc_types,1,AI$7)="INDEX",F33/F32-1,IF(INDEX(calc_types,1,AI$7)="CASH", F32/1200,F32/F33-1))</f>
        <v>4.0480627945882475E-3</v>
      </c>
      <c r="AJ33" s="22" cm="1">
        <f t="array" ref="AJ33">IF(INDEX(calc_types,1,AJ$7)="INDEX",G33/G32-1,IF(INDEX(calc_types,1,AJ$7)="CASH", G32/1200,G32/G33-1))</f>
        <v>1.1039139869651438E-2</v>
      </c>
      <c r="AK33" s="22" cm="1">
        <f t="array" ref="AK33">IF(INDEX(calc_types,1,AK$7)="INDEX",H33/H32-1,IF(INDEX(calc_types,1,AK$7)="CASH", H32/1200,H32/H33-1))</f>
        <v>1.4599250571811773E-4</v>
      </c>
      <c r="AL33" s="22" cm="1">
        <f t="array" ref="AL33">IF(INDEX(calc_types,1,AL$7)="INDEX",I33/I32-1,IF(INDEX(calc_types,1,AL$7)="CASH", I32/1200,I32/I33-1))</f>
        <v>1.3266643044900217E-3</v>
      </c>
      <c r="AM33" s="22" cm="1">
        <f t="array" ref="AM33">IF(INDEX(calc_types,1,AM$7)="INDEX",J33/J32-1,IF(INDEX(calc_types,1,AM$7)="CASH", J32/1200,J32/J33-1))</f>
        <v>5.7204807049109352E-3</v>
      </c>
      <c r="AN33" s="22" cm="1">
        <f t="array" ref="AN33">IF(INDEX(calc_types,1,AN$7)="INDEX",K33/K32-1,IF(INDEX(calc_types,1,AN$7)="CASH", K32/1200,K32/K33-1))</f>
        <v>3.5681421247346634E-4</v>
      </c>
      <c r="AO33" s="22" cm="1">
        <f t="array" ref="AO33">IF(INDEX(calc_types,1,AO$7)="INDEX",L33/L32-1,IF(INDEX(calc_types,1,AO$7)="CASH", L32/1200,L32/L33-1))</f>
        <v>3.0236495915736405E-4</v>
      </c>
      <c r="AP33" s="22" cm="1">
        <f t="array" ref="AP33">IF(INDEX(calc_types,1,AP$7)="INDEX",M33/M32-1,IF(INDEX(calc_types,1,AP$7)="CASH", M32/1200,M32/M33-1))</f>
        <v>1.6569880382959479E-3</v>
      </c>
      <c r="AQ33" s="22" cm="1">
        <f t="array" ref="AQ33">IF(INDEX(calc_types,1,AQ$7)="INDEX",N33/N32-1,IF(INDEX(calc_types,1,AQ$7)="CASH", N32/1200,N32/N33-1))</f>
        <v>4.1786863254864581E-3</v>
      </c>
      <c r="AR33" s="22" cm="1">
        <f t="array" ref="AR33">IF(INDEX(calc_types,1,AR$7)="INDEX",O33/O32-1,IF(INDEX(calc_types,1,AR$7)="CASH", O32/1200,O32/O33-1))</f>
        <v>4.4401078781766135E-3</v>
      </c>
      <c r="AS33" s="22" cm="1">
        <f t="array" ref="AS33">IF(INDEX(calc_types,1,AS$7)="INDEX",P33/P32-1,IF(INDEX(calc_types,1,AS$7)="CASH", P32/1200,P32/P33-1))</f>
        <v>1.2546809249891488E-4</v>
      </c>
      <c r="AT33" s="22" cm="1">
        <f t="array" ref="AT33">IF(INDEX(calc_types,1,AT$7)="INDEX",Q33/Q32-1,IF(INDEX(calc_types,1,AT$7)="CASH", Q32/1200,Q32/Q33-1))</f>
        <v>2.7327616877115268E-4</v>
      </c>
      <c r="AU33" s="22" cm="1">
        <f t="array" ref="AU33">IF(INDEX(calc_types,1,AU$7)="INDEX",R33/R32-1,IF(INDEX(calc_types,1,AU$7)="CASH", R32/1200,R32/R33-1))</f>
        <v>1.1183487678543269E-3</v>
      </c>
      <c r="AV33" s="22" cm="1">
        <f t="array" ref="AV33">IF(INDEX(calc_types,1,AV$7)="INDEX",S33/S32-1,IF(INDEX(calc_types,1,AV$7)="CASH", S32/1200,S32/S33-1))</f>
        <v>3.0875579476996373E-2</v>
      </c>
      <c r="AW33" s="22" cm="1">
        <f t="array" ref="AW33">IF(INDEX(calc_types,1,AW$7)="INDEX",T33/T32-1,IF(INDEX(calc_types,1,AW$7)="CASH", T32/1200,T32/T33-1))</f>
        <v>6.3122618387062568E-2</v>
      </c>
      <c r="AX33" s="22" cm="1">
        <f t="array" ref="AX33">IF(INDEX(calc_types,1,AX$7)="INDEX",U33/U32-1,IF(INDEX(calc_types,1,AX$7)="CASH", U32/1200,U32/U33-1))</f>
        <v>7.6860343088105409E-3</v>
      </c>
      <c r="AY33" s="22" cm="1">
        <f t="array" ref="AY33">IF(INDEX(calc_types,1,AY$7)="INDEX",V33/V32-1,IF(INDEX(calc_types,1,AY$7)="CASH", V32/1200,V32/V33-1))</f>
        <v>7.9688636672576862E-2</v>
      </c>
      <c r="AZ33" s="22" cm="1">
        <f t="array" ref="AZ33">IF(INDEX(calc_types,1,AZ$7)="INDEX",W33/W32-1,IF(INDEX(calc_types,1,AZ$7)="CASH", W32/1200,W32/W33-1))</f>
        <v>1.5171666666666668E-4</v>
      </c>
      <c r="BA33" s="22" cm="1">
        <f t="array" ref="BA33">IF(INDEX(calc_types,1,BA$7)="INDEX",X33/X32-1,IF(INDEX(calc_types,1,BA$7)="CASH", X32/1200,X32/X33-1))</f>
        <v>1.205E-4</v>
      </c>
      <c r="BB33" s="22" cm="1">
        <f t="array" ref="BB33">IF(INDEX(calc_types,1,BB$7)="INDEX",Y33/Y32-1,IF(INDEX(calc_types,1,BB$7)="CASH", Y32/1200,Y32/Y33-1))</f>
        <v>4.5875000000000001E-4</v>
      </c>
      <c r="BC33" s="22" cm="1">
        <f t="array" ref="BC33">IF(INDEX(calc_types,1,BC$7)="INDEX",Z33/Z32-1,IF(INDEX(calc_types,1,BC$7)="CASH", Z32/1200,Z32/Z33-1))</f>
        <v>8.2166666666666667E-5</v>
      </c>
      <c r="BD33" s="22" cm="1">
        <f t="array" ref="BD33">IF(INDEX(calc_types,1,BD$7)="INDEX",AA33/AA32-1,IF(INDEX(calc_types,1,BD$7)="CASH", AA32/1200,AA32/AA33-1))</f>
        <v>0</v>
      </c>
      <c r="BE33" s="22" cm="1">
        <f t="array" ref="BE33">IF(INDEX(calc_types,1,BE$7)="INDEX",AB33/AB32-1,IF(INDEX(calc_types,1,BE$7)="CASH", AB32/1200,AB32/AB33-1))</f>
        <v>2.3129987826322251E-2</v>
      </c>
      <c r="BF33" s="22" cm="1">
        <f t="array" ref="BF33">IF(INDEX(calc_types,1,BF$7)="INDEX",AC33/AC32-1,IF(INDEX(calc_types,1,BF$7)="CASH", AC32/1200,AC32/AC33-1))</f>
        <v>4.4189057947555899E-2</v>
      </c>
      <c r="BG33" s="22" cm="1">
        <f t="array" ref="BG33">IF(INDEX(calc_types,1,BG$7)="INDEX",AD33/AD32-1,IF(INDEX(calc_types,1,BG$7)="CASH", AD32/1200,AD32/AD33-1))</f>
        <v>-1.0176045588683458E-3</v>
      </c>
      <c r="BH33" s="23">
        <f t="shared" si="10"/>
        <v>-1.1205770035750239E-3</v>
      </c>
      <c r="BI33" s="23">
        <f t="shared" si="11"/>
        <v>1.0872231856344739E-3</v>
      </c>
      <c r="BJ33" s="23">
        <f t="shared" si="12"/>
        <v>7.761037189983359E-3</v>
      </c>
      <c r="BK33" s="23">
        <f t="shared" si="13"/>
        <v>1.9515108636132886E-3</v>
      </c>
      <c r="BL33" s="23">
        <f t="shared" si="14"/>
        <v>8.3669134075127927E-3</v>
      </c>
      <c r="BM33" s="23">
        <f t="shared" si="15"/>
        <v>-1.2558140377924825E-4</v>
      </c>
      <c r="BN33" s="23">
        <f t="shared" si="16"/>
        <v>1.2458626098761564E-3</v>
      </c>
      <c r="BO33" s="23">
        <f t="shared" si="17"/>
        <v>5.5356239735130808E-3</v>
      </c>
      <c r="BP33" s="23">
        <f t="shared" si="18"/>
        <v>-7.2165428902248993E-4</v>
      </c>
      <c r="BQ33" s="23">
        <f t="shared" si="19"/>
        <v>-5.4682522623403294E-4</v>
      </c>
      <c r="BR33" s="23">
        <f t="shared" si="20"/>
        <v>6.9587667503722014E-4</v>
      </c>
      <c r="BS33" s="23">
        <f t="shared" si="21"/>
        <v>1.7958379858558525E-3</v>
      </c>
      <c r="BT33" s="23">
        <f t="shared" si="22"/>
        <v>1.2992386360740674E-3</v>
      </c>
      <c r="BU33" s="23">
        <f t="shared" si="23"/>
        <v>1.2441319065494715E-4</v>
      </c>
      <c r="BV33" s="23">
        <f t="shared" si="24"/>
        <v>3.3366157639029711E-4</v>
      </c>
      <c r="BW33" s="23">
        <f t="shared" si="25"/>
        <v>1.252363379798238E-3</v>
      </c>
      <c r="BX33" s="23">
        <f t="shared" si="26"/>
        <v>1.8307201516183688E-2</v>
      </c>
      <c r="BY33" s="23">
        <f t="shared" si="27"/>
        <v>5.6216551394266179E-2</v>
      </c>
      <c r="BZ33" s="23">
        <f t="shared" si="28"/>
        <v>3.070418734253789E-3</v>
      </c>
      <c r="CA33" s="23">
        <f t="shared" si="29"/>
        <v>6.6964292043453791E-2</v>
      </c>
      <c r="CB33" s="23">
        <f t="shared" si="30"/>
        <v>-1.2877726851851859E-3</v>
      </c>
      <c r="CC33" s="23">
        <f t="shared" si="31"/>
        <v>-2.6484768518518519E-4</v>
      </c>
      <c r="CD33" s="23">
        <f t="shared" si="32"/>
        <v>-7.7071805555555548E-4</v>
      </c>
      <c r="CE33" s="23">
        <f t="shared" si="33"/>
        <v>2.2067037037037035E-4</v>
      </c>
      <c r="CF33" s="23">
        <f t="shared" si="34"/>
        <v>0</v>
      </c>
      <c r="CG33" s="23">
        <f t="shared" si="35"/>
        <v>2.3825478140399484E-2</v>
      </c>
      <c r="CH33" s="23">
        <f t="shared" si="36"/>
        <v>4.4821723706322023E-2</v>
      </c>
      <c r="CI33" s="23">
        <f t="shared" si="37"/>
        <v>2.5886669583844299E-3</v>
      </c>
    </row>
    <row r="34" spans="1:87" x14ac:dyDescent="0.2">
      <c r="A34" s="20">
        <v>26</v>
      </c>
      <c r="B34" s="21">
        <v>39386</v>
      </c>
      <c r="C34" s="20">
        <v>203.53700000000001</v>
      </c>
      <c r="D34" s="20">
        <v>1139.329</v>
      </c>
      <c r="E34" s="20">
        <v>1875.3589999999999</v>
      </c>
      <c r="F34" s="20">
        <v>1584.624</v>
      </c>
      <c r="G34" s="20">
        <v>1939.7139999999999</v>
      </c>
      <c r="H34" s="20">
        <v>143.87</v>
      </c>
      <c r="I34" s="20">
        <v>364.85</v>
      </c>
      <c r="J34" s="20">
        <v>481.65800000000002</v>
      </c>
      <c r="K34" s="20">
        <v>106.584</v>
      </c>
      <c r="L34" s="20">
        <v>645.95899999999995</v>
      </c>
      <c r="M34" s="20">
        <v>781.41899999999998</v>
      </c>
      <c r="N34" s="20">
        <v>255.917</v>
      </c>
      <c r="O34" s="20">
        <v>277.72199999999998</v>
      </c>
      <c r="P34" s="20">
        <v>103.633</v>
      </c>
      <c r="Q34" s="20">
        <v>194.02799999999999</v>
      </c>
      <c r="R34" s="20">
        <v>255.38399999999999</v>
      </c>
      <c r="S34" s="20">
        <v>2887.68</v>
      </c>
      <c r="T34" s="20">
        <v>3067.95</v>
      </c>
      <c r="U34" s="20">
        <v>6731.43</v>
      </c>
      <c r="V34" s="20">
        <v>14327.94</v>
      </c>
      <c r="W34" s="20">
        <v>0.16800000000000001</v>
      </c>
      <c r="X34" s="20">
        <v>0.16370000000000001</v>
      </c>
      <c r="Y34" s="20">
        <v>0.51390000000000002</v>
      </c>
      <c r="Z34" s="20">
        <v>6.6799999999999998E-2</v>
      </c>
      <c r="AA34" s="20">
        <v>1</v>
      </c>
      <c r="AB34" s="20">
        <v>0.73619999999999997</v>
      </c>
      <c r="AC34" s="20">
        <v>0.62350000000000005</v>
      </c>
      <c r="AD34" s="20">
        <v>98.36</v>
      </c>
      <c r="AE34" s="21">
        <f t="shared" si="8"/>
        <v>39386</v>
      </c>
      <c r="AF34" s="22" cm="1">
        <f t="array" ref="AF34">IF(INDEX(calc_types,1,AF$7)="INDEX",C34/C33-1,IF(INDEX(calc_types,1,AF$7)="CASH", C33/1200,C33/C34-1))</f>
        <v>-5.8953863688815389E-5</v>
      </c>
      <c r="AG34" s="22" cm="1">
        <f t="array" ref="AG34">IF(INDEX(calc_types,1,AG$7)="INDEX",D34/D33-1,IF(INDEX(calc_types,1,AG$7)="CASH", D33/1200,D33/D34-1))</f>
        <v>1.0262168533272664E-3</v>
      </c>
      <c r="AH34" s="22" cm="1">
        <f t="array" ref="AH34">IF(INDEX(calc_types,1,AH$7)="INDEX",E34/E33-1,IF(INDEX(calc_types,1,AH$7)="CASH", E33/1200,E33/E34-1))</f>
        <v>4.4713180586508638E-3</v>
      </c>
      <c r="AI34" s="22" cm="1">
        <f t="array" ref="AI34">IF(INDEX(calc_types,1,AI$7)="INDEX",F34/F33-1,IF(INDEX(calc_types,1,AI$7)="CASH", F33/1200,F33/F34-1))</f>
        <v>3.8961680711877555E-3</v>
      </c>
      <c r="AJ34" s="22" cm="1">
        <f t="array" ref="AJ34">IF(INDEX(calc_types,1,AJ$7)="INDEX",G34/G33-1,IF(INDEX(calc_types,1,AJ$7)="CASH", G33/1200,G33/G34-1))</f>
        <v>1.0254553977161684E-2</v>
      </c>
      <c r="AK34" s="22" cm="1">
        <f t="array" ref="AK34">IF(INDEX(calc_types,1,AK$7)="INDEX",H34/H33-1,IF(INDEX(calc_types,1,AK$7)="CASH", H33/1200,H33/H34-1))</f>
        <v>4.1706055719181734E-5</v>
      </c>
      <c r="AL34" s="22" cm="1">
        <f t="array" ref="AL34">IF(INDEX(calc_types,1,AL$7)="INDEX",I34/I33-1,IF(INDEX(calc_types,1,AL$7)="CASH", I33/1200,I33/I34-1))</f>
        <v>8.1195104154674347E-4</v>
      </c>
      <c r="AM34" s="22" cm="1">
        <f t="array" ref="AM34">IF(INDEX(calc_types,1,AM$7)="INDEX",J34/J33-1,IF(INDEX(calc_types,1,AM$7)="CASH", J33/1200,J33/J34-1))</f>
        <v>4.2680422258873918E-3</v>
      </c>
      <c r="AN34" s="22" cm="1">
        <f t="array" ref="AN34">IF(INDEX(calc_types,1,AN$7)="INDEX",K34/K33-1,IF(INDEX(calc_types,1,AN$7)="CASH", K33/1200,K33/K34-1))</f>
        <v>4.5055192610954364E-4</v>
      </c>
      <c r="AO34" s="22" cm="1">
        <f t="array" ref="AO34">IF(INDEX(calc_types,1,AO$7)="INDEX",L34/L33-1,IF(INDEX(calc_types,1,AO$7)="CASH", L33/1200,L33/L34-1))</f>
        <v>1.314502465467049E-3</v>
      </c>
      <c r="AP34" s="22" cm="1">
        <f t="array" ref="AP34">IF(INDEX(calc_types,1,AP$7)="INDEX",M34/M33-1,IF(INDEX(calc_types,1,AP$7)="CASH", M33/1200,M33/M34-1))</f>
        <v>3.6180230721216677E-3</v>
      </c>
      <c r="AQ34" s="22" cm="1">
        <f t="array" ref="AQ34">IF(INDEX(calc_types,1,AQ$7)="INDEX",N34/N33-1,IF(INDEX(calc_types,1,AQ$7)="CASH", N33/1200,N33/N34-1))</f>
        <v>8.4723387989771304E-3</v>
      </c>
      <c r="AR34" s="22" cm="1">
        <f t="array" ref="AR34">IF(INDEX(calc_types,1,AR$7)="INDEX",O34/O33-1,IF(INDEX(calc_types,1,AR$7)="CASH", O33/1200,O33/O34-1))</f>
        <v>1.0423602091269135E-2</v>
      </c>
      <c r="AS34" s="22" cm="1">
        <f t="array" ref="AS34">IF(INDEX(calc_types,1,AS$7)="INDEX",P34/P33-1,IF(INDEX(calc_types,1,AS$7)="CASH", P33/1200,P33/P34-1))</f>
        <v>7.72014475272087E-5</v>
      </c>
      <c r="AT34" s="22" cm="1">
        <f t="array" ref="AT34">IF(INDEX(calc_types,1,AT$7)="INDEX",Q34/Q33-1,IF(INDEX(calc_types,1,AT$7)="CASH", Q33/1200,Q33/Q34-1))</f>
        <v>1.6495185467735318E-4</v>
      </c>
      <c r="AU34" s="22" cm="1">
        <f t="array" ref="AU34">IF(INDEX(calc_types,1,AU$7)="INDEX",R34/R33-1,IF(INDEX(calc_types,1,AU$7)="CASH", R33/1200,R33/R34-1))</f>
        <v>1.0151886330229676E-3</v>
      </c>
      <c r="AV34" s="22" cm="1">
        <f t="array" ref="AV34">IF(INDEX(calc_types,1,AV$7)="INDEX",S34/S33-1,IF(INDEX(calc_types,1,AV$7)="CASH", S33/1200,S33/S34-1))</f>
        <v>4.5556255566900461E-2</v>
      </c>
      <c r="AW34" s="22" cm="1">
        <f t="array" ref="AW34">IF(INDEX(calc_types,1,AW$7)="INDEX",T34/T33-1,IF(INDEX(calc_types,1,AW$7)="CASH", T33/1200,T33/T34-1))</f>
        <v>6.0418574909700373E-2</v>
      </c>
      <c r="AX34" s="22" cm="1">
        <f t="array" ref="AX34">IF(INDEX(calc_types,1,AX$7)="INDEX",U34/U33-1,IF(INDEX(calc_types,1,AX$7)="CASH", U33/1200,U33/U34-1))</f>
        <v>4.1659058342179645E-2</v>
      </c>
      <c r="AY34" s="22" cm="1">
        <f t="array" ref="AY34">IF(INDEX(calc_types,1,AY$7)="INDEX",V34/V33-1,IF(INDEX(calc_types,1,AY$7)="CASH", V33/1200,V33/V34-1))</f>
        <v>-8.8448927074252781E-3</v>
      </c>
      <c r="AZ34" s="22" cm="1">
        <f t="array" ref="AZ34">IF(INDEX(calc_types,1,AZ$7)="INDEX",W34/W33-1,IF(INDEX(calc_types,1,AZ$7)="CASH", W33/1200,W33/W34-1))</f>
        <v>1.4904166666666668E-4</v>
      </c>
      <c r="BA34" s="22" cm="1">
        <f t="array" ref="BA34">IF(INDEX(calc_types,1,BA$7)="INDEX",X34/X33-1,IF(INDEX(calc_types,1,BA$7)="CASH", X33/1200,X33/X34-1))</f>
        <v>1.3375E-4</v>
      </c>
      <c r="BB34" s="22" cm="1">
        <f t="array" ref="BB34">IF(INDEX(calc_types,1,BB$7)="INDEX",Y34/Y33-1,IF(INDEX(calc_types,1,BB$7)="CASH", Y33/1200,Y33/Y34-1))</f>
        <v>4.4525000000000001E-4</v>
      </c>
      <c r="BC34" s="22" cm="1">
        <f t="array" ref="BC34">IF(INDEX(calc_types,1,BC$7)="INDEX",Z34/Z33-1,IF(INDEX(calc_types,1,BC$7)="CASH", Z33/1200,Z33/Z34-1))</f>
        <v>3.9916666666666663E-5</v>
      </c>
      <c r="BD34" s="22" cm="1">
        <f t="array" ref="BD34">IF(INDEX(calc_types,1,BD$7)="INDEX",AA34/AA33-1,IF(INDEX(calc_types,1,BD$7)="CASH", AA33/1200,AA33/AA34-1))</f>
        <v>0</v>
      </c>
      <c r="BE34" s="22" cm="1">
        <f t="array" ref="BE34">IF(INDEX(calc_types,1,BE$7)="INDEX",AB34/AB33-1,IF(INDEX(calc_types,1,BE$7)="CASH", AB33/1200,AB33/AB34-1))</f>
        <v>4.2108122792718916E-3</v>
      </c>
      <c r="BF34" s="22" cm="1">
        <f t="array" ref="BF34">IF(INDEX(calc_types,1,BF$7)="INDEX",AC34/AC33-1,IF(INDEX(calc_types,1,BF$7)="CASH", AC33/1200,AC33/AC34-1))</f>
        <v>-9.1419406575782292E-3</v>
      </c>
      <c r="BG34" s="22" cm="1">
        <f t="array" ref="BG34">IF(INDEX(calc_types,1,BG$7)="INDEX",AD34/AD33-1,IF(INDEX(calc_types,1,BG$7)="CASH", AD33/1200,AD33/AD34-1))</f>
        <v>-9.1500610004069394E-4</v>
      </c>
      <c r="BH34" s="23">
        <f t="shared" si="10"/>
        <v>-1.4547246085719722E-3</v>
      </c>
      <c r="BI34" s="23">
        <f t="shared" si="11"/>
        <v>-1.470509463727997E-4</v>
      </c>
      <c r="BJ34" s="23">
        <f t="shared" si="12"/>
        <v>3.2771878289935817E-3</v>
      </c>
      <c r="BK34" s="23">
        <f t="shared" si="13"/>
        <v>1.7996161402127966E-3</v>
      </c>
      <c r="BL34" s="23">
        <f t="shared" si="14"/>
        <v>7.5823275150230397E-3</v>
      </c>
      <c r="BM34" s="23">
        <f t="shared" si="15"/>
        <v>-2.2986785377818425E-4</v>
      </c>
      <c r="BN34" s="23">
        <f t="shared" si="16"/>
        <v>7.3114934693287821E-4</v>
      </c>
      <c r="BO34" s="23">
        <f t="shared" si="17"/>
        <v>4.0831854944895375E-3</v>
      </c>
      <c r="BP34" s="23">
        <f t="shared" si="18"/>
        <v>-6.2791657538641263E-4</v>
      </c>
      <c r="BQ34" s="23">
        <f t="shared" si="19"/>
        <v>4.6531228007565197E-4</v>
      </c>
      <c r="BR34" s="23">
        <f t="shared" si="20"/>
        <v>2.6569117088629402E-3</v>
      </c>
      <c r="BS34" s="23">
        <f t="shared" si="21"/>
        <v>6.0894904593465247E-3</v>
      </c>
      <c r="BT34" s="23">
        <f t="shared" si="22"/>
        <v>7.2827328491665896E-3</v>
      </c>
      <c r="BU34" s="23">
        <f t="shared" si="23"/>
        <v>7.6146545683240956E-5</v>
      </c>
      <c r="BV34" s="23">
        <f t="shared" si="24"/>
        <v>2.2533726229649763E-4</v>
      </c>
      <c r="BW34" s="23">
        <f t="shared" si="25"/>
        <v>1.1492032449668787E-3</v>
      </c>
      <c r="BX34" s="23">
        <f t="shared" si="26"/>
        <v>3.2987877606087776E-2</v>
      </c>
      <c r="BY34" s="23">
        <f t="shared" si="27"/>
        <v>5.3512507916903984E-2</v>
      </c>
      <c r="BZ34" s="23">
        <f t="shared" si="28"/>
        <v>3.7043442767622892E-2</v>
      </c>
      <c r="CA34" s="23">
        <f t="shared" si="29"/>
        <v>-2.156923733654835E-2</v>
      </c>
      <c r="CB34" s="23">
        <f t="shared" si="30"/>
        <v>-1.2904476851851858E-3</v>
      </c>
      <c r="CC34" s="23">
        <f t="shared" si="31"/>
        <v>-2.5159768518518517E-4</v>
      </c>
      <c r="CD34" s="23">
        <f t="shared" si="32"/>
        <v>-7.8421805555555543E-4</v>
      </c>
      <c r="CE34" s="23">
        <f t="shared" si="33"/>
        <v>1.7842037037037035E-4</v>
      </c>
      <c r="CF34" s="23">
        <f t="shared" si="34"/>
        <v>0</v>
      </c>
      <c r="CG34" s="23">
        <f t="shared" si="35"/>
        <v>4.9063025933491246E-3</v>
      </c>
      <c r="CH34" s="23">
        <f t="shared" si="36"/>
        <v>-8.5092748988121053E-3</v>
      </c>
      <c r="CI34" s="23">
        <f t="shared" si="37"/>
        <v>2.6912654172120817E-3</v>
      </c>
    </row>
    <row r="35" spans="1:87" x14ac:dyDescent="0.2">
      <c r="A35" s="20">
        <v>27</v>
      </c>
      <c r="B35" s="21">
        <v>39416</v>
      </c>
      <c r="C35" s="20">
        <v>203.53</v>
      </c>
      <c r="D35" s="20">
        <v>1140.3910000000001</v>
      </c>
      <c r="E35" s="20">
        <v>1878.259</v>
      </c>
      <c r="F35" s="20">
        <v>1588.3810000000001</v>
      </c>
      <c r="G35" s="20">
        <v>1946.81</v>
      </c>
      <c r="H35" s="20">
        <v>143.874</v>
      </c>
      <c r="I35" s="20">
        <v>365.03300000000002</v>
      </c>
      <c r="J35" s="20">
        <v>481.93900000000002</v>
      </c>
      <c r="K35" s="20">
        <v>106.584</v>
      </c>
      <c r="L35" s="20">
        <v>645.84299999999996</v>
      </c>
      <c r="M35" s="20">
        <v>780.22</v>
      </c>
      <c r="N35" s="20">
        <v>256.39299999999997</v>
      </c>
      <c r="O35" s="20">
        <v>277.96100000000001</v>
      </c>
      <c r="P35" s="20">
        <v>103.643</v>
      </c>
      <c r="Q35" s="20">
        <v>194.09700000000001</v>
      </c>
      <c r="R35" s="20">
        <v>255.624</v>
      </c>
      <c r="S35" s="20">
        <v>2973.58</v>
      </c>
      <c r="T35" s="20">
        <v>3086.64</v>
      </c>
      <c r="U35" s="20">
        <v>6650.57</v>
      </c>
      <c r="V35" s="20">
        <v>15661.87</v>
      </c>
      <c r="W35" s="20">
        <v>0.16825000000000001</v>
      </c>
      <c r="X35" s="20">
        <v>0.25019999999999998</v>
      </c>
      <c r="Y35" s="20">
        <v>0.50260000000000005</v>
      </c>
      <c r="Z35" s="20">
        <v>-7.9899999999999999E-2</v>
      </c>
      <c r="AA35" s="20">
        <v>1</v>
      </c>
      <c r="AB35" s="20">
        <v>0.73580000000000001</v>
      </c>
      <c r="AC35" s="20">
        <v>0.61099999999999999</v>
      </c>
      <c r="AD35" s="20">
        <v>102.44</v>
      </c>
      <c r="AE35" s="21">
        <f t="shared" si="8"/>
        <v>39416</v>
      </c>
      <c r="AF35" s="22" cm="1">
        <f t="array" ref="AF35">IF(INDEX(calc_types,1,AF$7)="INDEX",C35/C34-1,IF(INDEX(calc_types,1,AF$7)="CASH", C34/1200,C34/C35-1))</f>
        <v>-3.4391781346898576E-5</v>
      </c>
      <c r="AG35" s="22" cm="1">
        <f t="array" ref="AG35">IF(INDEX(calc_types,1,AG$7)="INDEX",D35/D34-1,IF(INDEX(calc_types,1,AG$7)="CASH", D34/1200,D34/D35-1))</f>
        <v>9.3212759439986748E-4</v>
      </c>
      <c r="AH35" s="22" cm="1">
        <f t="array" ref="AH35">IF(INDEX(calc_types,1,AH$7)="INDEX",E35/E34-1,IF(INDEX(calc_types,1,AH$7)="CASH", E34/1200,E34/E35-1))</f>
        <v>1.5463705882448053E-3</v>
      </c>
      <c r="AI35" s="22" cm="1">
        <f t="array" ref="AI35">IF(INDEX(calc_types,1,AI$7)="INDEX",F35/F34-1,IF(INDEX(calc_types,1,AI$7)="CASH", F34/1200,F34/F35-1))</f>
        <v>2.3709094397157404E-3</v>
      </c>
      <c r="AJ35" s="22" cm="1">
        <f t="array" ref="AJ35">IF(INDEX(calc_types,1,AJ$7)="INDEX",G35/G34-1,IF(INDEX(calc_types,1,AJ$7)="CASH", G34/1200,G34/G35-1))</f>
        <v>3.6582712709192222E-3</v>
      </c>
      <c r="AK35" s="22" cm="1">
        <f t="array" ref="AK35">IF(INDEX(calc_types,1,AK$7)="INDEX",H35/H34-1,IF(INDEX(calc_types,1,AK$7)="CASH", H34/1200,H34/H35-1))</f>
        <v>2.7802877597737918E-5</v>
      </c>
      <c r="AL35" s="22" cm="1">
        <f t="array" ref="AL35">IF(INDEX(calc_types,1,AL$7)="INDEX",I35/I34-1,IF(INDEX(calc_types,1,AL$7)="CASH", I34/1200,I34/I35-1))</f>
        <v>5.0157599013300747E-4</v>
      </c>
      <c r="AM35" s="22" cm="1">
        <f t="array" ref="AM35">IF(INDEX(calc_types,1,AM$7)="INDEX",J35/J34-1,IF(INDEX(calc_types,1,AM$7)="CASH", J34/1200,J34/J35-1))</f>
        <v>5.8340150064983831E-4</v>
      </c>
      <c r="AN35" s="22" cm="1">
        <f t="array" ref="AN35">IF(INDEX(calc_types,1,AN$7)="INDEX",K35/K34-1,IF(INDEX(calc_types,1,AN$7)="CASH", K34/1200,K34/K35-1))</f>
        <v>0</v>
      </c>
      <c r="AO35" s="22" cm="1">
        <f t="array" ref="AO35">IF(INDEX(calc_types,1,AO$7)="INDEX",L35/L34-1,IF(INDEX(calc_types,1,AO$7)="CASH", L34/1200,L34/L35-1))</f>
        <v>-1.7957796083034605E-4</v>
      </c>
      <c r="AP35" s="22" cm="1">
        <f t="array" ref="AP35">IF(INDEX(calc_types,1,AP$7)="INDEX",M35/M34-1,IF(INDEX(calc_types,1,AP$7)="CASH", M34/1200,M34/M35-1))</f>
        <v>-1.5343880811702348E-3</v>
      </c>
      <c r="AQ35" s="22" cm="1">
        <f t="array" ref="AQ35">IF(INDEX(calc_types,1,AQ$7)="INDEX",N35/N34-1,IF(INDEX(calc_types,1,AQ$7)="CASH", N34/1200,N34/N35-1))</f>
        <v>1.859978039755017E-3</v>
      </c>
      <c r="AR35" s="22" cm="1">
        <f t="array" ref="AR35">IF(INDEX(calc_types,1,AR$7)="INDEX",O35/O34-1,IF(INDEX(calc_types,1,AR$7)="CASH", O34/1200,O34/O35-1))</f>
        <v>8.6057280301887751E-4</v>
      </c>
      <c r="AS35" s="22" cm="1">
        <f t="array" ref="AS35">IF(INDEX(calc_types,1,AS$7)="INDEX",P35/P34-1,IF(INDEX(calc_types,1,AS$7)="CASH", P34/1200,P34/P35-1))</f>
        <v>9.6494359904664151E-5</v>
      </c>
      <c r="AT35" s="22" cm="1">
        <f t="array" ref="AT35">IF(INDEX(calc_types,1,AT$7)="INDEX",Q35/Q34-1,IF(INDEX(calc_types,1,AT$7)="CASH", Q34/1200,Q34/Q35-1))</f>
        <v>3.5561877667156239E-4</v>
      </c>
      <c r="AU35" s="22" cm="1">
        <f t="array" ref="AU35">IF(INDEX(calc_types,1,AU$7)="INDEX",R35/R34-1,IF(INDEX(calc_types,1,AU$7)="CASH", R34/1200,R34/R35-1))</f>
        <v>9.3976130062967123E-4</v>
      </c>
      <c r="AV35" s="22" cm="1">
        <f t="array" ref="AV35">IF(INDEX(calc_types,1,AV$7)="INDEX",S35/S34-1,IF(INDEX(calc_types,1,AV$7)="CASH", S34/1200,S34/S35-1))</f>
        <v>2.9747063386524886E-2</v>
      </c>
      <c r="AW35" s="22" cm="1">
        <f t="array" ref="AW35">IF(INDEX(calc_types,1,AW$7)="INDEX",T35/T34-1,IF(INDEX(calc_types,1,AW$7)="CASH", T34/1200,T34/T35-1))</f>
        <v>6.0920158411970071E-3</v>
      </c>
      <c r="AX35" s="22" cm="1">
        <f t="array" ref="AX35">IF(INDEX(calc_types,1,AX$7)="INDEX",U35/U34-1,IF(INDEX(calc_types,1,AX$7)="CASH", U34/1200,U34/U35-1))</f>
        <v>-1.2012306449001309E-2</v>
      </c>
      <c r="AY35" s="22" cm="1">
        <f t="array" ref="AY35">IF(INDEX(calc_types,1,AY$7)="INDEX",V35/V34-1,IF(INDEX(calc_types,1,AY$7)="CASH", V34/1200,V34/V35-1))</f>
        <v>9.3099915270443701E-2</v>
      </c>
      <c r="AZ35" s="22" cm="1">
        <f t="array" ref="AZ35">IF(INDEX(calc_types,1,AZ$7)="INDEX",W35/W34-1,IF(INDEX(calc_types,1,AZ$7)="CASH", W34/1200,W34/W35-1))</f>
        <v>1.4000000000000001E-4</v>
      </c>
      <c r="BA35" s="22" cm="1">
        <f t="array" ref="BA35">IF(INDEX(calc_types,1,BA$7)="INDEX",X35/X34-1,IF(INDEX(calc_types,1,BA$7)="CASH", X34/1200,X34/X35-1))</f>
        <v>1.3641666666666668E-4</v>
      </c>
      <c r="BB35" s="22" cm="1">
        <f t="array" ref="BB35">IF(INDEX(calc_types,1,BB$7)="INDEX",Y35/Y34-1,IF(INDEX(calc_types,1,BB$7)="CASH", Y34/1200,Y34/Y35-1))</f>
        <v>4.2825000000000003E-4</v>
      </c>
      <c r="BC35" s="22" cm="1">
        <f t="array" ref="BC35">IF(INDEX(calc_types,1,BC$7)="INDEX",Z35/Z34-1,IF(INDEX(calc_types,1,BC$7)="CASH", Z34/1200,Z34/Z35-1))</f>
        <v>5.5666666666666667E-5</v>
      </c>
      <c r="BD35" s="22" cm="1">
        <f t="array" ref="BD35">IF(INDEX(calc_types,1,BD$7)="INDEX",AA35/AA34-1,IF(INDEX(calc_types,1,BD$7)="CASH", AA34/1200,AA34/AA35-1))</f>
        <v>0</v>
      </c>
      <c r="BE35" s="22" cm="1">
        <f t="array" ref="BE35">IF(INDEX(calc_types,1,BE$7)="INDEX",AB35/AB34-1,IF(INDEX(calc_types,1,BE$7)="CASH", AB34/1200,AB34/AB35-1))</f>
        <v>5.436259853219827E-4</v>
      </c>
      <c r="BF35" s="22" cm="1">
        <f t="array" ref="BF35">IF(INDEX(calc_types,1,BF$7)="INDEX",AC35/AC34-1,IF(INDEX(calc_types,1,BF$7)="CASH", AC34/1200,AC34/AC35-1))</f>
        <v>2.0458265139116305E-2</v>
      </c>
      <c r="BG35" s="22" cm="1">
        <f t="array" ref="BG35">IF(INDEX(calc_types,1,BG$7)="INDEX",AD35/AD34-1,IF(INDEX(calc_types,1,BG$7)="CASH", AD34/1200,AD34/AD35-1))</f>
        <v>-3.9828192112456029E-2</v>
      </c>
      <c r="BH35" s="23">
        <f t="shared" si="10"/>
        <v>-1.4301625262300554E-3</v>
      </c>
      <c r="BI35" s="23">
        <f t="shared" si="11"/>
        <v>-2.4114020530019865E-4</v>
      </c>
      <c r="BJ35" s="23">
        <f t="shared" si="12"/>
        <v>3.5224035858752315E-4</v>
      </c>
      <c r="BK35" s="23">
        <f t="shared" si="13"/>
        <v>2.7435750874078152E-4</v>
      </c>
      <c r="BL35" s="23">
        <f t="shared" si="14"/>
        <v>9.8604480878057782E-4</v>
      </c>
      <c r="BM35" s="23">
        <f t="shared" si="15"/>
        <v>-2.4377103189962806E-4</v>
      </c>
      <c r="BN35" s="23">
        <f t="shared" si="16"/>
        <v>4.207742955191422E-4</v>
      </c>
      <c r="BO35" s="23">
        <f t="shared" si="17"/>
        <v>3.985447692519844E-4</v>
      </c>
      <c r="BP35" s="23">
        <f t="shared" si="18"/>
        <v>-1.0784685014959563E-3</v>
      </c>
      <c r="BQ35" s="23">
        <f t="shared" si="19"/>
        <v>-1.028768146221743E-3</v>
      </c>
      <c r="BR35" s="23">
        <f t="shared" si="20"/>
        <v>-2.4954994444289624E-3</v>
      </c>
      <c r="BS35" s="23">
        <f t="shared" si="21"/>
        <v>-5.228702998755887E-4</v>
      </c>
      <c r="BT35" s="23">
        <f t="shared" si="22"/>
        <v>-2.2802964390836685E-3</v>
      </c>
      <c r="BU35" s="23">
        <f t="shared" si="23"/>
        <v>9.5439458060696407E-5</v>
      </c>
      <c r="BV35" s="23">
        <f t="shared" si="24"/>
        <v>4.1600418429070681E-4</v>
      </c>
      <c r="BW35" s="23">
        <f t="shared" si="25"/>
        <v>1.0737759125735824E-3</v>
      </c>
      <c r="BX35" s="23">
        <f t="shared" si="26"/>
        <v>1.7178685425712201E-2</v>
      </c>
      <c r="BY35" s="23">
        <f t="shared" si="27"/>
        <v>-8.1405115159938202E-4</v>
      </c>
      <c r="BZ35" s="23">
        <f t="shared" si="28"/>
        <v>-1.6627922023558062E-2</v>
      </c>
      <c r="CA35" s="23">
        <f t="shared" si="29"/>
        <v>8.0375570641320629E-2</v>
      </c>
      <c r="CB35" s="23">
        <f t="shared" si="30"/>
        <v>-1.2994893518518526E-3</v>
      </c>
      <c r="CC35" s="23">
        <f t="shared" si="31"/>
        <v>-2.4893101851851851E-4</v>
      </c>
      <c r="CD35" s="23">
        <f t="shared" si="32"/>
        <v>-8.0121805555555541E-4</v>
      </c>
      <c r="CE35" s="23">
        <f t="shared" si="33"/>
        <v>1.9417037037037035E-4</v>
      </c>
      <c r="CF35" s="23">
        <f t="shared" si="34"/>
        <v>0</v>
      </c>
      <c r="CG35" s="23">
        <f t="shared" si="35"/>
        <v>1.2391162993992159E-3</v>
      </c>
      <c r="CH35" s="23">
        <f t="shared" si="36"/>
        <v>2.1090930897882429E-2</v>
      </c>
      <c r="CI35" s="23">
        <f t="shared" si="37"/>
        <v>-3.6221920595203252E-2</v>
      </c>
    </row>
    <row r="36" spans="1:87" x14ac:dyDescent="0.2">
      <c r="A36" s="20">
        <v>28</v>
      </c>
      <c r="B36" s="21">
        <v>39447</v>
      </c>
      <c r="C36" s="20">
        <v>203.57300000000001</v>
      </c>
      <c r="D36" s="20">
        <v>1138.837</v>
      </c>
      <c r="E36" s="20">
        <v>1860.528</v>
      </c>
      <c r="F36" s="20">
        <v>1587.9179999999999</v>
      </c>
      <c r="G36" s="20">
        <v>1936.355</v>
      </c>
      <c r="H36" s="20">
        <v>143.86199999999999</v>
      </c>
      <c r="I36" s="20">
        <v>364.44400000000002</v>
      </c>
      <c r="J36" s="20">
        <v>478.21199999999999</v>
      </c>
      <c r="K36" s="20">
        <v>106.642</v>
      </c>
      <c r="L36" s="20">
        <v>644.428</v>
      </c>
      <c r="M36" s="20">
        <v>772.49800000000005</v>
      </c>
      <c r="N36" s="20">
        <v>256.50299999999999</v>
      </c>
      <c r="O36" s="20">
        <v>276.51</v>
      </c>
      <c r="P36" s="20">
        <v>103.645</v>
      </c>
      <c r="Q36" s="20">
        <v>194.066</v>
      </c>
      <c r="R36" s="20">
        <v>255.31899999999999</v>
      </c>
      <c r="S36" s="20">
        <v>3047.29</v>
      </c>
      <c r="T36" s="20">
        <v>3109</v>
      </c>
      <c r="U36" s="20">
        <v>6749.09</v>
      </c>
      <c r="V36" s="20">
        <v>16291.31</v>
      </c>
      <c r="W36" s="20">
        <v>0.16769999999999999</v>
      </c>
      <c r="X36" s="20">
        <v>0.2651</v>
      </c>
      <c r="Y36" s="20">
        <v>0.4834</v>
      </c>
      <c r="Z36" s="20">
        <v>6.4199999999999993E-2</v>
      </c>
      <c r="AA36" s="20">
        <v>1</v>
      </c>
      <c r="AB36" s="20">
        <v>0.72770000000000001</v>
      </c>
      <c r="AC36" s="20">
        <v>0.60399999999999998</v>
      </c>
      <c r="AD36" s="20">
        <v>105.31</v>
      </c>
      <c r="AE36" s="21">
        <f t="shared" si="8"/>
        <v>39447</v>
      </c>
      <c r="AF36" s="22" cm="1">
        <f t="array" ref="AF36">IF(INDEX(calc_types,1,AF$7)="INDEX",C36/C35-1,IF(INDEX(calc_types,1,AF$7)="CASH", C35/1200,C35/C36-1))</f>
        <v>2.1127106569052145E-4</v>
      </c>
      <c r="AG36" s="22" cm="1">
        <f t="array" ref="AG36">IF(INDEX(calc_types,1,AG$7)="INDEX",D36/D35-1,IF(INDEX(calc_types,1,AG$7)="CASH", D35/1200,D35/D36-1))</f>
        <v>-1.3626905157968494E-3</v>
      </c>
      <c r="AH36" s="22" cm="1">
        <f t="array" ref="AH36">IF(INDEX(calc_types,1,AH$7)="INDEX",E36/E35-1,IF(INDEX(calc_types,1,AH$7)="CASH", E35/1200,E35/E36-1))</f>
        <v>-9.4401251371616368E-3</v>
      </c>
      <c r="AI36" s="22" cm="1">
        <f t="array" ref="AI36">IF(INDEX(calc_types,1,AI$7)="INDEX",F36/F35-1,IF(INDEX(calc_types,1,AI$7)="CASH", F35/1200,F35/F36-1))</f>
        <v>-2.9149177684706373E-4</v>
      </c>
      <c r="AJ36" s="22" cm="1">
        <f t="array" ref="AJ36">IF(INDEX(calc_types,1,AJ$7)="INDEX",G36/G35-1,IF(INDEX(calc_types,1,AJ$7)="CASH", G35/1200,G35/G36-1))</f>
        <v>-5.3703237604080245E-3</v>
      </c>
      <c r="AK36" s="22" cm="1">
        <f t="array" ref="AK36">IF(INDEX(calc_types,1,AK$7)="INDEX",H36/H35-1,IF(INDEX(calc_types,1,AK$7)="CASH", H35/1200,H35/H36-1))</f>
        <v>-8.3406313857947723E-5</v>
      </c>
      <c r="AL36" s="22" cm="1">
        <f t="array" ref="AL36">IF(INDEX(calc_types,1,AL$7)="INDEX",I36/I35-1,IF(INDEX(calc_types,1,AL$7)="CASH", I35/1200,I35/I36-1))</f>
        <v>-1.6135527472858069E-3</v>
      </c>
      <c r="AM36" s="22" cm="1">
        <f t="array" ref="AM36">IF(INDEX(calc_types,1,AM$7)="INDEX",J36/J35-1,IF(INDEX(calc_types,1,AM$7)="CASH", J35/1200,J35/J36-1))</f>
        <v>-7.7333438464204374E-3</v>
      </c>
      <c r="AN36" s="22" cm="1">
        <f t="array" ref="AN36">IF(INDEX(calc_types,1,AN$7)="INDEX",K36/K35-1,IF(INDEX(calc_types,1,AN$7)="CASH", K35/1200,K35/K36-1))</f>
        <v>5.4417173309317945E-4</v>
      </c>
      <c r="AO36" s="22" cm="1">
        <f t="array" ref="AO36">IF(INDEX(calc_types,1,AO$7)="INDEX",L36/L35-1,IF(INDEX(calc_types,1,AO$7)="CASH", L35/1200,L35/L36-1))</f>
        <v>-2.1909349485864649E-3</v>
      </c>
      <c r="AP36" s="22" cm="1">
        <f t="array" ref="AP36">IF(INDEX(calc_types,1,AP$7)="INDEX",M36/M35-1,IF(INDEX(calc_types,1,AP$7)="CASH", M35/1200,M35/M36-1))</f>
        <v>-9.8972084796595805E-3</v>
      </c>
      <c r="AQ36" s="22" cm="1">
        <f t="array" ref="AQ36">IF(INDEX(calc_types,1,AQ$7)="INDEX",N36/N35-1,IF(INDEX(calc_types,1,AQ$7)="CASH", N35/1200,N35/N36-1))</f>
        <v>4.2902887364326681E-4</v>
      </c>
      <c r="AR36" s="22" cm="1">
        <f t="array" ref="AR36">IF(INDEX(calc_types,1,AR$7)="INDEX",O36/O35-1,IF(INDEX(calc_types,1,AR$7)="CASH", O35/1200,O35/O36-1))</f>
        <v>-5.2201567845849839E-3</v>
      </c>
      <c r="AS36" s="22" cm="1">
        <f t="array" ref="AS36">IF(INDEX(calc_types,1,AS$7)="INDEX",P36/P35-1,IF(INDEX(calc_types,1,AS$7)="CASH", P35/1200,P35/P36-1))</f>
        <v>1.9297009928198605E-5</v>
      </c>
      <c r="AT36" s="22" cm="1">
        <f t="array" ref="AT36">IF(INDEX(calc_types,1,AT$7)="INDEX",Q36/Q35-1,IF(INDEX(calc_types,1,AT$7)="CASH", Q35/1200,Q35/Q36-1))</f>
        <v>-1.5971395745428829E-4</v>
      </c>
      <c r="AU36" s="22" cm="1">
        <f t="array" ref="AU36">IF(INDEX(calc_types,1,AU$7)="INDEX",R36/R35-1,IF(INDEX(calc_types,1,AU$7)="CASH", R35/1200,R35/R36-1))</f>
        <v>-1.1931587018433332E-3</v>
      </c>
      <c r="AV36" s="22" cm="1">
        <f t="array" ref="AV36">IF(INDEX(calc_types,1,AV$7)="INDEX",S36/S35-1,IF(INDEX(calc_types,1,AV$7)="CASH", S35/1200,S35/S36-1))</f>
        <v>2.4788302315727151E-2</v>
      </c>
      <c r="AW36" s="22" cm="1">
        <f t="array" ref="AW36">IF(INDEX(calc_types,1,AW$7)="INDEX",T36/T35-1,IF(INDEX(calc_types,1,AW$7)="CASH", T35/1200,T35/T36-1))</f>
        <v>7.2441230593784933E-3</v>
      </c>
      <c r="AX36" s="22" cm="1">
        <f t="array" ref="AX36">IF(INDEX(calc_types,1,AX$7)="INDEX",U36/U35-1,IF(INDEX(calc_types,1,AX$7)="CASH", U35/1200,U35/U36-1))</f>
        <v>1.4813767842455583E-2</v>
      </c>
      <c r="AY36" s="22" cm="1">
        <f t="array" ref="AY36">IF(INDEX(calc_types,1,AY$7)="INDEX",V36/V35-1,IF(INDEX(calc_types,1,AY$7)="CASH", V35/1200,V35/V36-1))</f>
        <v>4.0189326051103702E-2</v>
      </c>
      <c r="AZ36" s="22" cm="1">
        <f t="array" ref="AZ36">IF(INDEX(calc_types,1,AZ$7)="INDEX",W36/W35-1,IF(INDEX(calc_types,1,AZ$7)="CASH", W35/1200,W35/W36-1))</f>
        <v>1.4020833333333333E-4</v>
      </c>
      <c r="BA36" s="22" cm="1">
        <f t="array" ref="BA36">IF(INDEX(calc_types,1,BA$7)="INDEX",X36/X35-1,IF(INDEX(calc_types,1,BA$7)="CASH", X35/1200,X35/X36-1))</f>
        <v>2.0849999999999997E-4</v>
      </c>
      <c r="BB36" s="22" cm="1">
        <f t="array" ref="BB36">IF(INDEX(calc_types,1,BB$7)="INDEX",Y36/Y35-1,IF(INDEX(calc_types,1,BB$7)="CASH", Y35/1200,Y35/Y36-1))</f>
        <v>4.1883333333333339E-4</v>
      </c>
      <c r="BC36" s="22" cm="1">
        <f t="array" ref="BC36">IF(INDEX(calc_types,1,BC$7)="INDEX",Z36/Z35-1,IF(INDEX(calc_types,1,BC$7)="CASH", Z35/1200,Z35/Z36-1))</f>
        <v>-6.658333333333333E-5</v>
      </c>
      <c r="BD36" s="22" cm="1">
        <f t="array" ref="BD36">IF(INDEX(calc_types,1,BD$7)="INDEX",AA36/AA35-1,IF(INDEX(calc_types,1,BD$7)="CASH", AA35/1200,AA35/AA36-1))</f>
        <v>0</v>
      </c>
      <c r="BE36" s="22" cm="1">
        <f t="array" ref="BE36">IF(INDEX(calc_types,1,BE$7)="INDEX",AB36/AB35-1,IF(INDEX(calc_types,1,BE$7)="CASH", AB35/1200,AB35/AB36-1))</f>
        <v>1.1130960560670644E-2</v>
      </c>
      <c r="BF36" s="22" cm="1">
        <f t="array" ref="BF36">IF(INDEX(calc_types,1,BF$7)="INDEX",AC36/AC35-1,IF(INDEX(calc_types,1,BF$7)="CASH", AC35/1200,AC35/AC36-1))</f>
        <v>1.1589403973510048E-2</v>
      </c>
      <c r="BG36" s="22" cm="1">
        <f t="array" ref="BG36">IF(INDEX(calc_types,1,BG$7)="INDEX",AD36/AD35-1,IF(INDEX(calc_types,1,BG$7)="CASH", AD35/1200,AD35/AD36-1))</f>
        <v>-2.7252872471750123E-2</v>
      </c>
      <c r="BH36" s="23">
        <f t="shared" si="10"/>
        <v>-1.1844996791926354E-3</v>
      </c>
      <c r="BI36" s="23">
        <f t="shared" si="11"/>
        <v>-2.5359583154969155E-3</v>
      </c>
      <c r="BJ36" s="23">
        <f t="shared" si="12"/>
        <v>-1.0634255366818919E-2</v>
      </c>
      <c r="BK36" s="23">
        <f t="shared" si="13"/>
        <v>-2.3880437078220226E-3</v>
      </c>
      <c r="BL36" s="23">
        <f t="shared" si="14"/>
        <v>-8.0425502225466693E-3</v>
      </c>
      <c r="BM36" s="23">
        <f t="shared" si="15"/>
        <v>-3.549802233553137E-4</v>
      </c>
      <c r="BN36" s="23">
        <f t="shared" si="16"/>
        <v>-1.6943544418996721E-3</v>
      </c>
      <c r="BO36" s="23">
        <f t="shared" si="17"/>
        <v>-7.9182005778182917E-3</v>
      </c>
      <c r="BP36" s="23">
        <f t="shared" si="18"/>
        <v>-5.3429676840277681E-4</v>
      </c>
      <c r="BQ36" s="23">
        <f t="shared" si="19"/>
        <v>-3.0401251339778621E-3</v>
      </c>
      <c r="BR36" s="23">
        <f t="shared" si="20"/>
        <v>-1.0858319842918308E-2</v>
      </c>
      <c r="BS36" s="23">
        <f t="shared" si="21"/>
        <v>-1.9538194659873389E-3</v>
      </c>
      <c r="BT36" s="23">
        <f t="shared" si="22"/>
        <v>-8.3610260266875295E-3</v>
      </c>
      <c r="BU36" s="23">
        <f t="shared" si="23"/>
        <v>1.8242108084230868E-5</v>
      </c>
      <c r="BV36" s="23">
        <f t="shared" si="24"/>
        <v>-9.9328549835143841E-5</v>
      </c>
      <c r="BW36" s="23">
        <f t="shared" si="25"/>
        <v>-1.059144089899422E-3</v>
      </c>
      <c r="BX36" s="23">
        <f t="shared" si="26"/>
        <v>1.2219924354914468E-2</v>
      </c>
      <c r="BY36" s="23">
        <f t="shared" si="27"/>
        <v>3.3805606658210419E-4</v>
      </c>
      <c r="BZ36" s="23">
        <f t="shared" si="28"/>
        <v>1.019815226789883E-2</v>
      </c>
      <c r="CA36" s="23">
        <f t="shared" si="29"/>
        <v>2.746498142198063E-2</v>
      </c>
      <c r="CB36" s="23">
        <f t="shared" si="30"/>
        <v>-1.2992810185185192E-3</v>
      </c>
      <c r="CC36" s="23">
        <f t="shared" si="31"/>
        <v>-1.7684768518518522E-4</v>
      </c>
      <c r="CD36" s="23">
        <f t="shared" si="32"/>
        <v>-8.106347222222221E-4</v>
      </c>
      <c r="CE36" s="23">
        <f t="shared" si="33"/>
        <v>7.1920370370370348E-5</v>
      </c>
      <c r="CF36" s="23">
        <f t="shared" si="34"/>
        <v>0</v>
      </c>
      <c r="CG36" s="23">
        <f t="shared" si="35"/>
        <v>1.1826450874747877E-2</v>
      </c>
      <c r="CH36" s="23">
        <f t="shared" si="36"/>
        <v>1.2222069732276172E-2</v>
      </c>
      <c r="CI36" s="23">
        <f t="shared" si="37"/>
        <v>-2.3646600954497346E-2</v>
      </c>
    </row>
    <row r="37" spans="1:87" x14ac:dyDescent="0.2">
      <c r="A37" s="20">
        <v>29</v>
      </c>
      <c r="B37" s="21">
        <v>39478</v>
      </c>
      <c r="C37" s="20">
        <v>203.589</v>
      </c>
      <c r="D37" s="20">
        <v>1140.6379999999999</v>
      </c>
      <c r="E37" s="20">
        <v>1875.7570000000001</v>
      </c>
      <c r="F37" s="20">
        <v>1592.627</v>
      </c>
      <c r="G37" s="20">
        <v>1956.12</v>
      </c>
      <c r="H37" s="20">
        <v>143.90600000000001</v>
      </c>
      <c r="I37" s="20">
        <v>365.35199999999998</v>
      </c>
      <c r="J37" s="20">
        <v>483.86200000000002</v>
      </c>
      <c r="K37" s="20">
        <v>106.658</v>
      </c>
      <c r="L37" s="20">
        <v>645.928</v>
      </c>
      <c r="M37" s="20">
        <v>779.21400000000006</v>
      </c>
      <c r="N37" s="20">
        <v>257.94799999999998</v>
      </c>
      <c r="O37" s="20">
        <v>279.74</v>
      </c>
      <c r="P37" s="20">
        <v>103.657</v>
      </c>
      <c r="Q37" s="20">
        <v>194.13900000000001</v>
      </c>
      <c r="R37" s="20">
        <v>255.69200000000001</v>
      </c>
      <c r="S37" s="20">
        <v>2941.01</v>
      </c>
      <c r="T37" s="20">
        <v>3013.96</v>
      </c>
      <c r="U37" s="20">
        <v>6510.44</v>
      </c>
      <c r="V37" s="20">
        <v>14914.53</v>
      </c>
      <c r="W37" s="20">
        <v>0.1565</v>
      </c>
      <c r="X37" s="20">
        <v>0.2271</v>
      </c>
      <c r="Y37" s="20">
        <v>0.51049999999999995</v>
      </c>
      <c r="Z37" s="20">
        <v>6.1400000000000003E-2</v>
      </c>
      <c r="AA37" s="20">
        <v>1</v>
      </c>
      <c r="AB37" s="20">
        <v>0.74150000000000005</v>
      </c>
      <c r="AC37" s="20">
        <v>0.60829999999999995</v>
      </c>
      <c r="AD37" s="20">
        <v>102.04</v>
      </c>
      <c r="AE37" s="21">
        <f t="shared" si="8"/>
        <v>39478</v>
      </c>
      <c r="AF37" s="22" cm="1">
        <f t="array" ref="AF37">IF(INDEX(calc_types,1,AF$7)="INDEX",C37/C36-1,IF(INDEX(calc_types,1,AF$7)="CASH", C36/1200,C36/C37-1))</f>
        <v>7.8595884522858483E-5</v>
      </c>
      <c r="AG37" s="22" cm="1">
        <f t="array" ref="AG37">IF(INDEX(calc_types,1,AG$7)="INDEX",D37/D36-1,IF(INDEX(calc_types,1,AG$7)="CASH", D36/1200,D36/D37-1))</f>
        <v>1.5814379055123506E-3</v>
      </c>
      <c r="AH37" s="22" cm="1">
        <f t="array" ref="AH37">IF(INDEX(calc_types,1,AH$7)="INDEX",E37/E36-1,IF(INDEX(calc_types,1,AH$7)="CASH", E36/1200,E36/E37-1))</f>
        <v>8.1853108364937643E-3</v>
      </c>
      <c r="AI37" s="22" cm="1">
        <f t="array" ref="AI37">IF(INDEX(calc_types,1,AI$7)="INDEX",F37/F36-1,IF(INDEX(calc_types,1,AI$7)="CASH", F36/1200,F36/F37-1))</f>
        <v>2.9655183705961097E-3</v>
      </c>
      <c r="AJ37" s="22" cm="1">
        <f t="array" ref="AJ37">IF(INDEX(calc_types,1,AJ$7)="INDEX",G37/G36-1,IF(INDEX(calc_types,1,AJ$7)="CASH", G36/1200,G36/G37-1))</f>
        <v>1.0207322520922046E-2</v>
      </c>
      <c r="AK37" s="22" cm="1">
        <f t="array" ref="AK37">IF(INDEX(calc_types,1,AK$7)="INDEX",H37/H36-1,IF(INDEX(calc_types,1,AK$7)="CASH", H36/1200,H36/H37-1))</f>
        <v>3.0584866052185689E-4</v>
      </c>
      <c r="AL37" s="22" cm="1">
        <f t="array" ref="AL37">IF(INDEX(calc_types,1,AL$7)="INDEX",I37/I36-1,IF(INDEX(calc_types,1,AL$7)="CASH", I36/1200,I36/I37-1))</f>
        <v>2.4914664530077957E-3</v>
      </c>
      <c r="AM37" s="22" cm="1">
        <f t="array" ref="AM37">IF(INDEX(calc_types,1,AM$7)="INDEX",J37/J36-1,IF(INDEX(calc_types,1,AM$7)="CASH", J36/1200,J36/J37-1))</f>
        <v>1.1814843625839622E-2</v>
      </c>
      <c r="AN37" s="22" cm="1">
        <f t="array" ref="AN37">IF(INDEX(calc_types,1,AN$7)="INDEX",K37/K36-1,IF(INDEX(calc_types,1,AN$7)="CASH", K36/1200,K36/K37-1))</f>
        <v>1.5003469552343773E-4</v>
      </c>
      <c r="AO37" s="22" cm="1">
        <f t="array" ref="AO37">IF(INDEX(calc_types,1,AO$7)="INDEX",L37/L36-1,IF(INDEX(calc_types,1,AO$7)="CASH", L36/1200,L36/L37-1))</f>
        <v>2.3276456019911684E-3</v>
      </c>
      <c r="AP37" s="22" cm="1">
        <f t="array" ref="AP37">IF(INDEX(calc_types,1,AP$7)="INDEX",M37/M36-1,IF(INDEX(calc_types,1,AP$7)="CASH", M36/1200,M36/M37-1))</f>
        <v>8.6938736410968609E-3</v>
      </c>
      <c r="AQ37" s="22" cm="1">
        <f t="array" ref="AQ37">IF(INDEX(calc_types,1,AQ$7)="INDEX",N37/N36-1,IF(INDEX(calc_types,1,AQ$7)="CASH", N36/1200,N36/N37-1))</f>
        <v>5.6334623766582936E-3</v>
      </c>
      <c r="AR37" s="22" cm="1">
        <f t="array" ref="AR37">IF(INDEX(calc_types,1,AR$7)="INDEX",O37/O36-1,IF(INDEX(calc_types,1,AR$7)="CASH", O36/1200,O36/O37-1))</f>
        <v>1.1681313514881886E-2</v>
      </c>
      <c r="AS37" s="22" cm="1">
        <f t="array" ref="AS37">IF(INDEX(calc_types,1,AS$7)="INDEX",P37/P36-1,IF(INDEX(calc_types,1,AS$7)="CASH", P36/1200,P36/P37-1))</f>
        <v>1.157798253654807E-4</v>
      </c>
      <c r="AT37" s="22" cm="1">
        <f t="array" ref="AT37">IF(INDEX(calc_types,1,AT$7)="INDEX",Q37/Q36-1,IF(INDEX(calc_types,1,AT$7)="CASH", Q36/1200,Q36/Q37-1))</f>
        <v>3.7616068760115695E-4</v>
      </c>
      <c r="AU37" s="22" cm="1">
        <f t="array" ref="AU37">IF(INDEX(calc_types,1,AU$7)="INDEX",R37/R36-1,IF(INDEX(calc_types,1,AU$7)="CASH", R36/1200,R36/R37-1))</f>
        <v>1.4609175188686763E-3</v>
      </c>
      <c r="AV37" s="22" cm="1">
        <f t="array" ref="AV37">IF(INDEX(calc_types,1,AV$7)="INDEX",S37/S36-1,IF(INDEX(calc_types,1,AV$7)="CASH", S36/1200,S36/S37-1))</f>
        <v>-3.4876890614283451E-2</v>
      </c>
      <c r="AW37" s="22" cm="1">
        <f t="array" ref="AW37">IF(INDEX(calc_types,1,AW$7)="INDEX",T37/T36-1,IF(INDEX(calc_types,1,AW$7)="CASH", T36/1200,T36/T37-1))</f>
        <v>-3.0569314892248345E-2</v>
      </c>
      <c r="AX37" s="22" cm="1">
        <f t="array" ref="AX37">IF(INDEX(calc_types,1,AX$7)="INDEX",U37/U36-1,IF(INDEX(calc_types,1,AX$7)="CASH", U36/1200,U36/U37-1))</f>
        <v>-3.5360322650905607E-2</v>
      </c>
      <c r="AY37" s="22" cm="1">
        <f t="array" ref="AY37">IF(INDEX(calc_types,1,AY$7)="INDEX",V37/V36-1,IF(INDEX(calc_types,1,AY$7)="CASH", V36/1200,V36/V37-1))</f>
        <v>-8.4510085438187499E-2</v>
      </c>
      <c r="AZ37" s="22" cm="1">
        <f t="array" ref="AZ37">IF(INDEX(calc_types,1,AZ$7)="INDEX",W37/W36-1,IF(INDEX(calc_types,1,AZ$7)="CASH", W36/1200,W36/W37-1))</f>
        <v>1.3974999999999998E-4</v>
      </c>
      <c r="BA37" s="22" cm="1">
        <f t="array" ref="BA37">IF(INDEX(calc_types,1,BA$7)="INDEX",X37/X36-1,IF(INDEX(calc_types,1,BA$7)="CASH", X36/1200,X36/X37-1))</f>
        <v>2.2091666666666668E-4</v>
      </c>
      <c r="BB37" s="22" cm="1">
        <f t="array" ref="BB37">IF(INDEX(calc_types,1,BB$7)="INDEX",Y37/Y36-1,IF(INDEX(calc_types,1,BB$7)="CASH", Y36/1200,Y36/Y37-1))</f>
        <v>4.0283333333333333E-4</v>
      </c>
      <c r="BC37" s="22" cm="1">
        <f t="array" ref="BC37">IF(INDEX(calc_types,1,BC$7)="INDEX",Z37/Z36-1,IF(INDEX(calc_types,1,BC$7)="CASH", Z36/1200,Z36/Z37-1))</f>
        <v>5.3499999999999993E-5</v>
      </c>
      <c r="BD37" s="22" cm="1">
        <f t="array" ref="BD37">IF(INDEX(calc_types,1,BD$7)="INDEX",AA37/AA36-1,IF(INDEX(calc_types,1,BD$7)="CASH", AA36/1200,AA36/AA37-1))</f>
        <v>0</v>
      </c>
      <c r="BE37" s="22" cm="1">
        <f t="array" ref="BE37">IF(INDEX(calc_types,1,BE$7)="INDEX",AB37/AB36-1,IF(INDEX(calc_types,1,BE$7)="CASH", AB36/1200,AB36/AB37-1))</f>
        <v>-1.861092380310192E-2</v>
      </c>
      <c r="BF37" s="22" cm="1">
        <f t="array" ref="BF37">IF(INDEX(calc_types,1,BF$7)="INDEX",AC37/AC36-1,IF(INDEX(calc_types,1,BF$7)="CASH", AC36/1200,AC36/AC37-1))</f>
        <v>-7.068880486601925E-3</v>
      </c>
      <c r="BG37" s="22" cm="1">
        <f t="array" ref="BG37">IF(INDEX(calc_types,1,BG$7)="INDEX",AD37/AD36-1,IF(INDEX(calc_types,1,BG$7)="CASH", AD36/1200,AD36/AD37-1))</f>
        <v>3.2046256370050985E-2</v>
      </c>
      <c r="BH37" s="23">
        <f t="shared" si="10"/>
        <v>-1.3171748603602984E-3</v>
      </c>
      <c r="BI37" s="23">
        <f t="shared" si="11"/>
        <v>4.0817010581228452E-4</v>
      </c>
      <c r="BJ37" s="23">
        <f t="shared" si="12"/>
        <v>6.9911806068364817E-3</v>
      </c>
      <c r="BK37" s="23">
        <f t="shared" si="13"/>
        <v>8.6896643962115078E-4</v>
      </c>
      <c r="BL37" s="23">
        <f t="shared" si="14"/>
        <v>7.5350960587834016E-3</v>
      </c>
      <c r="BM37" s="23">
        <f t="shared" si="15"/>
        <v>3.4274751024490906E-5</v>
      </c>
      <c r="BN37" s="23">
        <f t="shared" si="16"/>
        <v>2.4106647583939304E-3</v>
      </c>
      <c r="BO37" s="23">
        <f t="shared" si="17"/>
        <v>1.1629986894441767E-2</v>
      </c>
      <c r="BP37" s="23">
        <f t="shared" si="18"/>
        <v>-9.2843380597251854E-4</v>
      </c>
      <c r="BQ37" s="23">
        <f t="shared" si="19"/>
        <v>1.4784554165997714E-3</v>
      </c>
      <c r="BR37" s="23">
        <f t="shared" si="20"/>
        <v>7.7327622778381334E-3</v>
      </c>
      <c r="BS37" s="23">
        <f t="shared" si="21"/>
        <v>3.250614037027688E-3</v>
      </c>
      <c r="BT37" s="23">
        <f t="shared" si="22"/>
        <v>8.5404442727793402E-3</v>
      </c>
      <c r="BU37" s="23">
        <f t="shared" si="23"/>
        <v>1.1472492352151296E-4</v>
      </c>
      <c r="BV37" s="23">
        <f t="shared" si="24"/>
        <v>4.3654609522030137E-4</v>
      </c>
      <c r="BW37" s="23">
        <f t="shared" si="25"/>
        <v>1.5949321308125874E-3</v>
      </c>
      <c r="BX37" s="23">
        <f t="shared" si="26"/>
        <v>-4.7445268575096136E-2</v>
      </c>
      <c r="BY37" s="23">
        <f t="shared" si="27"/>
        <v>-3.7475381885044734E-2</v>
      </c>
      <c r="BZ37" s="23">
        <f t="shared" si="28"/>
        <v>-3.997593822546236E-2</v>
      </c>
      <c r="CA37" s="23">
        <f t="shared" si="29"/>
        <v>-9.723443006731057E-2</v>
      </c>
      <c r="CB37" s="23">
        <f t="shared" si="30"/>
        <v>-1.2997393518518526E-3</v>
      </c>
      <c r="CC37" s="23">
        <f t="shared" si="31"/>
        <v>-1.6443101851851852E-4</v>
      </c>
      <c r="CD37" s="23">
        <f t="shared" si="32"/>
        <v>-8.2663472222222205E-4</v>
      </c>
      <c r="CE37" s="23">
        <f t="shared" si="33"/>
        <v>1.9200370370370368E-4</v>
      </c>
      <c r="CF37" s="23">
        <f t="shared" si="34"/>
        <v>0</v>
      </c>
      <c r="CG37" s="23">
        <f t="shared" si="35"/>
        <v>-1.7915433489024687E-2</v>
      </c>
      <c r="CH37" s="23">
        <f t="shared" si="36"/>
        <v>-6.4362147278358012E-3</v>
      </c>
      <c r="CI37" s="23">
        <f t="shared" si="37"/>
        <v>3.5652527887303762E-2</v>
      </c>
    </row>
    <row r="38" spans="1:87" x14ac:dyDescent="0.2">
      <c r="A38" s="20">
        <v>30</v>
      </c>
      <c r="B38" s="21">
        <v>39507</v>
      </c>
      <c r="C38" s="20">
        <v>203.614</v>
      </c>
      <c r="D38" s="20">
        <v>1141.6690000000001</v>
      </c>
      <c r="E38" s="20">
        <v>1879.8119999999999</v>
      </c>
      <c r="F38" s="20">
        <v>1596.8689999999999</v>
      </c>
      <c r="G38" s="20">
        <v>1967.482</v>
      </c>
      <c r="H38" s="20">
        <v>143.88999999999999</v>
      </c>
      <c r="I38" s="20">
        <v>365.09199999999998</v>
      </c>
      <c r="J38" s="20">
        <v>483.65600000000001</v>
      </c>
      <c r="K38" s="20">
        <v>106.71</v>
      </c>
      <c r="L38" s="20">
        <v>646.28599999999994</v>
      </c>
      <c r="M38" s="20">
        <v>780.41800000000001</v>
      </c>
      <c r="N38" s="20">
        <v>258.846</v>
      </c>
      <c r="O38" s="20">
        <v>280.67899999999997</v>
      </c>
      <c r="P38" s="20">
        <v>103.666</v>
      </c>
      <c r="Q38" s="20">
        <v>194.19900000000001</v>
      </c>
      <c r="R38" s="20">
        <v>255.93100000000001</v>
      </c>
      <c r="S38" s="20">
        <v>3073.22</v>
      </c>
      <c r="T38" s="20">
        <v>3149.23</v>
      </c>
      <c r="U38" s="20">
        <v>6809.7</v>
      </c>
      <c r="V38" s="20">
        <v>14841.07</v>
      </c>
      <c r="W38" s="20">
        <v>0.1555</v>
      </c>
      <c r="X38" s="20">
        <v>0.25750000000000001</v>
      </c>
      <c r="Y38" s="20">
        <v>0.51029999999999998</v>
      </c>
      <c r="Z38" s="20">
        <v>5.5399999999999998E-2</v>
      </c>
      <c r="AA38" s="20">
        <v>1</v>
      </c>
      <c r="AB38" s="20">
        <v>0.72460000000000002</v>
      </c>
      <c r="AC38" s="20">
        <v>0.59719999999999995</v>
      </c>
      <c r="AD38" s="20">
        <v>101.8</v>
      </c>
      <c r="AE38" s="21">
        <f t="shared" si="8"/>
        <v>39507</v>
      </c>
      <c r="AF38" s="22" cm="1">
        <f t="array" ref="AF38">IF(INDEX(calc_types,1,AF$7)="INDEX",C38/C37-1,IF(INDEX(calc_types,1,AF$7)="CASH", C37/1200,C37/C38-1))</f>
        <v>1.2279641827417365E-4</v>
      </c>
      <c r="AG38" s="22" cm="1">
        <f t="array" ref="AG38">IF(INDEX(calc_types,1,AG$7)="INDEX",D38/D37-1,IF(INDEX(calc_types,1,AG$7)="CASH", D37/1200,D37/D38-1))</f>
        <v>9.038801092022819E-4</v>
      </c>
      <c r="AH38" s="22" cm="1">
        <f t="array" ref="AH38">IF(INDEX(calc_types,1,AH$7)="INDEX",E38/E37-1,IF(INDEX(calc_types,1,AH$7)="CASH", E37/1200,E37/E38-1))</f>
        <v>2.1617938784179724E-3</v>
      </c>
      <c r="AI38" s="22" cm="1">
        <f t="array" ref="AI38">IF(INDEX(calc_types,1,AI$7)="INDEX",F38/F37-1,IF(INDEX(calc_types,1,AI$7)="CASH", F37/1200,F37/F38-1))</f>
        <v>2.6635238508452286E-3</v>
      </c>
      <c r="AJ38" s="22" cm="1">
        <f t="array" ref="AJ38">IF(INDEX(calc_types,1,AJ$7)="INDEX",G38/G37-1,IF(INDEX(calc_types,1,AJ$7)="CASH", G37/1200,G37/G38-1))</f>
        <v>5.8084371101978505E-3</v>
      </c>
      <c r="AK38" s="22" cm="1">
        <f t="array" ref="AK38">IF(INDEX(calc_types,1,AK$7)="INDEX",H38/H37-1,IF(INDEX(calc_types,1,AK$7)="CASH", H37/1200,H37/H38-1))</f>
        <v>-1.1118368935292278E-4</v>
      </c>
      <c r="AL38" s="22" cm="1">
        <f t="array" ref="AL38">IF(INDEX(calc_types,1,AL$7)="INDEX",I38/I37-1,IF(INDEX(calc_types,1,AL$7)="CASH", I37/1200,I37/I38-1))</f>
        <v>-7.1164247082267096E-4</v>
      </c>
      <c r="AM38" s="22" cm="1">
        <f t="array" ref="AM38">IF(INDEX(calc_types,1,AM$7)="INDEX",J38/J37-1,IF(INDEX(calc_types,1,AM$7)="CASH", J37/1200,J37/J38-1))</f>
        <v>-4.2574122373739698E-4</v>
      </c>
      <c r="AN38" s="22" cm="1">
        <f t="array" ref="AN38">IF(INDEX(calc_types,1,AN$7)="INDEX",K38/K37-1,IF(INDEX(calc_types,1,AN$7)="CASH", K37/1200,K37/K38-1))</f>
        <v>4.8753961259340173E-4</v>
      </c>
      <c r="AO38" s="22" cm="1">
        <f t="array" ref="AO38">IF(INDEX(calc_types,1,AO$7)="INDEX",L38/L37-1,IF(INDEX(calc_types,1,AO$7)="CASH", L37/1200,L37/L38-1))</f>
        <v>5.5424133959203203E-4</v>
      </c>
      <c r="AP38" s="22" cm="1">
        <f t="array" ref="AP38">IF(INDEX(calc_types,1,AP$7)="INDEX",M38/M37-1,IF(INDEX(calc_types,1,AP$7)="CASH", M37/1200,M37/M38-1))</f>
        <v>1.5451467761102844E-3</v>
      </c>
      <c r="AQ38" s="22" cm="1">
        <f t="array" ref="AQ38">IF(INDEX(calc_types,1,AQ$7)="INDEX",N38/N37-1,IF(INDEX(calc_types,1,AQ$7)="CASH", N37/1200,N37/N38-1))</f>
        <v>3.4813218168003868E-3</v>
      </c>
      <c r="AR38" s="22" cm="1">
        <f t="array" ref="AR38">IF(INDEX(calc_types,1,AR$7)="INDEX",O38/O37-1,IF(INDEX(calc_types,1,AR$7)="CASH", O37/1200,O37/O38-1))</f>
        <v>3.3566883534710268E-3</v>
      </c>
      <c r="AS38" s="22" cm="1">
        <f t="array" ref="AS38">IF(INDEX(calc_types,1,AS$7)="INDEX",P38/P37-1,IF(INDEX(calc_types,1,AS$7)="CASH", P37/1200,P37/P38-1))</f>
        <v>8.6824816462049981E-5</v>
      </c>
      <c r="AT38" s="22" cm="1">
        <f t="array" ref="AT38">IF(INDEX(calc_types,1,AT$7)="INDEX",Q38/Q37-1,IF(INDEX(calc_types,1,AT$7)="CASH", Q37/1200,Q37/Q38-1))</f>
        <v>3.0905691283056314E-4</v>
      </c>
      <c r="AU38" s="22" cm="1">
        <f t="array" ref="AU38">IF(INDEX(calc_types,1,AU$7)="INDEX",R38/R37-1,IF(INDEX(calc_types,1,AU$7)="CASH", R37/1200,R37/R38-1))</f>
        <v>9.3471833299441087E-4</v>
      </c>
      <c r="AV38" s="22" cm="1">
        <f t="array" ref="AV38">IF(INDEX(calc_types,1,AV$7)="INDEX",S38/S37-1,IF(INDEX(calc_types,1,AV$7)="CASH", S37/1200,S37/S38-1))</f>
        <v>4.495394439325251E-2</v>
      </c>
      <c r="AW38" s="22" cm="1">
        <f t="array" ref="AW38">IF(INDEX(calc_types,1,AW$7)="INDEX",T38/T37-1,IF(INDEX(calc_types,1,AW$7)="CASH", T37/1200,T37/T38-1))</f>
        <v>4.4881153034545873E-2</v>
      </c>
      <c r="AX38" s="22" cm="1">
        <f t="array" ref="AX38">IF(INDEX(calc_types,1,AX$7)="INDEX",U38/U37-1,IF(INDEX(calc_types,1,AX$7)="CASH", U37/1200,U37/U38-1))</f>
        <v>4.5966171257242339E-2</v>
      </c>
      <c r="AY38" s="22" cm="1">
        <f t="array" ref="AY38">IF(INDEX(calc_types,1,AY$7)="INDEX",V38/V37-1,IF(INDEX(calc_types,1,AY$7)="CASH", V37/1200,V37/V38-1))</f>
        <v>-4.9253982525765405E-3</v>
      </c>
      <c r="AZ38" s="22" cm="1">
        <f t="array" ref="AZ38">IF(INDEX(calc_types,1,AZ$7)="INDEX",W38/W37-1,IF(INDEX(calc_types,1,AZ$7)="CASH", W37/1200,W37/W38-1))</f>
        <v>1.3041666666666667E-4</v>
      </c>
      <c r="BA38" s="22" cm="1">
        <f t="array" ref="BA38">IF(INDEX(calc_types,1,BA$7)="INDEX",X38/X37-1,IF(INDEX(calc_types,1,BA$7)="CASH", X37/1200,X37/X38-1))</f>
        <v>1.8924999999999999E-4</v>
      </c>
      <c r="BB38" s="22" cm="1">
        <f t="array" ref="BB38">IF(INDEX(calc_types,1,BB$7)="INDEX",Y38/Y37-1,IF(INDEX(calc_types,1,BB$7)="CASH", Y37/1200,Y37/Y38-1))</f>
        <v>4.2541666666666661E-4</v>
      </c>
      <c r="BC38" s="22" cm="1">
        <f t="array" ref="BC38">IF(INDEX(calc_types,1,BC$7)="INDEX",Z38/Z37-1,IF(INDEX(calc_types,1,BC$7)="CASH", Z37/1200,Z37/Z38-1))</f>
        <v>5.1166666666666673E-5</v>
      </c>
      <c r="BD38" s="22" cm="1">
        <f t="array" ref="BD38">IF(INDEX(calc_types,1,BD$7)="INDEX",AA38/AA37-1,IF(INDEX(calc_types,1,BD$7)="CASH", AA37/1200,AA37/AA38-1))</f>
        <v>0</v>
      </c>
      <c r="BE38" s="22" cm="1">
        <f t="array" ref="BE38">IF(INDEX(calc_types,1,BE$7)="INDEX",AB38/AB37-1,IF(INDEX(calc_types,1,BE$7)="CASH", AB37/1200,AB37/AB38-1))</f>
        <v>2.3323212807065952E-2</v>
      </c>
      <c r="BF38" s="22" cm="1">
        <f t="array" ref="BF38">IF(INDEX(calc_types,1,BF$7)="INDEX",AC38/AC37-1,IF(INDEX(calc_types,1,BF$7)="CASH", AC37/1200,AC37/AC38-1))</f>
        <v>1.8586738111185497E-2</v>
      </c>
      <c r="BG38" s="22" cm="1">
        <f t="array" ref="BG38">IF(INDEX(calc_types,1,BG$7)="INDEX",AD38/AD37-1,IF(INDEX(calc_types,1,BG$7)="CASH", AD37/1200,AD37/AD38-1))</f>
        <v>2.3575638506876384E-3</v>
      </c>
      <c r="BH38" s="23">
        <f t="shared" si="10"/>
        <v>-1.2729743266089832E-3</v>
      </c>
      <c r="BI38" s="23">
        <f t="shared" si="11"/>
        <v>-2.6938769049778422E-4</v>
      </c>
      <c r="BJ38" s="23">
        <f t="shared" si="12"/>
        <v>9.6766364876069025E-4</v>
      </c>
      <c r="BK38" s="23">
        <f t="shared" si="13"/>
        <v>5.6697191987026968E-4</v>
      </c>
      <c r="BL38" s="23">
        <f t="shared" si="14"/>
        <v>3.1362106480592061E-3</v>
      </c>
      <c r="BM38" s="23">
        <f t="shared" si="15"/>
        <v>-3.8275759885028876E-4</v>
      </c>
      <c r="BN38" s="23">
        <f t="shared" si="16"/>
        <v>-7.9244416543653622E-4</v>
      </c>
      <c r="BO38" s="23">
        <f t="shared" si="17"/>
        <v>-6.1059795513525089E-4</v>
      </c>
      <c r="BP38" s="23">
        <f t="shared" si="18"/>
        <v>-5.9092888890255454E-4</v>
      </c>
      <c r="BQ38" s="23">
        <f t="shared" si="19"/>
        <v>-2.9494884579936496E-4</v>
      </c>
      <c r="BR38" s="23">
        <f t="shared" si="20"/>
        <v>5.8403541285155665E-4</v>
      </c>
      <c r="BS38" s="23">
        <f t="shared" si="21"/>
        <v>1.0984734771697811E-3</v>
      </c>
      <c r="BT38" s="23">
        <f t="shared" si="22"/>
        <v>2.1581911136848075E-4</v>
      </c>
      <c r="BU38" s="23">
        <f t="shared" si="23"/>
        <v>8.5769914618082237E-5</v>
      </c>
      <c r="BV38" s="23">
        <f t="shared" si="24"/>
        <v>3.6944232044970756E-4</v>
      </c>
      <c r="BW38" s="23">
        <f t="shared" si="25"/>
        <v>1.068732944938322E-3</v>
      </c>
      <c r="BX38" s="23">
        <f t="shared" si="26"/>
        <v>3.2385566432439825E-2</v>
      </c>
      <c r="BY38" s="23">
        <f t="shared" si="27"/>
        <v>3.7975086041749484E-2</v>
      </c>
      <c r="BZ38" s="23">
        <f t="shared" si="28"/>
        <v>4.1350555682685586E-2</v>
      </c>
      <c r="CA38" s="23">
        <f t="shared" si="29"/>
        <v>-1.7649742881699612E-2</v>
      </c>
      <c r="CB38" s="23">
        <f t="shared" si="30"/>
        <v>-1.3090726851851858E-3</v>
      </c>
      <c r="CC38" s="23">
        <f t="shared" si="31"/>
        <v>-1.960976851851852E-4</v>
      </c>
      <c r="CD38" s="23">
        <f t="shared" si="32"/>
        <v>-8.0405138888888883E-4</v>
      </c>
      <c r="CE38" s="23">
        <f t="shared" si="33"/>
        <v>1.8967037037037035E-4</v>
      </c>
      <c r="CF38" s="23">
        <f t="shared" si="34"/>
        <v>0</v>
      </c>
      <c r="CG38" s="23">
        <f t="shared" si="35"/>
        <v>2.4018703121143185E-2</v>
      </c>
      <c r="CH38" s="23">
        <f t="shared" si="36"/>
        <v>1.9219403869951621E-2</v>
      </c>
      <c r="CI38" s="23">
        <f t="shared" si="37"/>
        <v>5.963835367940414E-3</v>
      </c>
    </row>
    <row r="39" spans="1:87" x14ac:dyDescent="0.2">
      <c r="A39" s="20">
        <v>31</v>
      </c>
      <c r="B39" s="21">
        <v>39538</v>
      </c>
      <c r="C39" s="20">
        <v>203.67699999999999</v>
      </c>
      <c r="D39" s="20">
        <v>1140.405</v>
      </c>
      <c r="E39" s="20">
        <v>1868.4739999999999</v>
      </c>
      <c r="F39" s="20">
        <v>1596.4059999999999</v>
      </c>
      <c r="G39" s="20">
        <v>1960.2470000000001</v>
      </c>
      <c r="H39" s="20">
        <v>143.90799999999999</v>
      </c>
      <c r="I39" s="20">
        <v>365.06700000000001</v>
      </c>
      <c r="J39" s="20">
        <v>484.32400000000001</v>
      </c>
      <c r="K39" s="20">
        <v>106.747</v>
      </c>
      <c r="L39" s="20">
        <v>645.67899999999997</v>
      </c>
      <c r="M39" s="20">
        <v>779.26900000000001</v>
      </c>
      <c r="N39" s="20">
        <v>259.19600000000003</v>
      </c>
      <c r="O39" s="20">
        <v>280.61399999999998</v>
      </c>
      <c r="P39" s="20">
        <v>103.681</v>
      </c>
      <c r="Q39" s="20">
        <v>194.19499999999999</v>
      </c>
      <c r="R39" s="20">
        <v>255.88499999999999</v>
      </c>
      <c r="S39" s="20">
        <v>3097.7</v>
      </c>
      <c r="T39" s="20">
        <v>3161.6</v>
      </c>
      <c r="U39" s="20">
        <v>6598.37</v>
      </c>
      <c r="V39" s="20">
        <v>14827.83</v>
      </c>
      <c r="W39" s="20">
        <v>0.152</v>
      </c>
      <c r="X39" s="20">
        <v>0.30819999999999997</v>
      </c>
      <c r="Y39" s="20">
        <v>0.50270000000000004</v>
      </c>
      <c r="Z39" s="20">
        <v>3.1800000000000002E-2</v>
      </c>
      <c r="AA39" s="20">
        <v>1</v>
      </c>
      <c r="AB39" s="20">
        <v>0.72629999999999995</v>
      </c>
      <c r="AC39" s="20">
        <v>0.60009999999999997</v>
      </c>
      <c r="AD39" s="20">
        <v>103.23</v>
      </c>
      <c r="AE39" s="21">
        <f t="shared" si="8"/>
        <v>39538</v>
      </c>
      <c r="AF39" s="22" cm="1">
        <f t="array" ref="AF39">IF(INDEX(calc_types,1,AF$7)="INDEX",C39/C38-1,IF(INDEX(calc_types,1,AF$7)="CASH", C38/1200,C38/C39-1))</f>
        <v>3.0940897973619208E-4</v>
      </c>
      <c r="AG39" s="22" cm="1">
        <f t="array" ref="AG39">IF(INDEX(calc_types,1,AG$7)="INDEX",D39/D38-1,IF(INDEX(calc_types,1,AG$7)="CASH", D38/1200,D38/D39-1))</f>
        <v>-1.107151021881192E-3</v>
      </c>
      <c r="AH39" s="22" cm="1">
        <f t="array" ref="AH39">IF(INDEX(calc_types,1,AH$7)="INDEX",E39/E38-1,IF(INDEX(calc_types,1,AH$7)="CASH", E38/1200,E38/E39-1))</f>
        <v>-6.031454209250664E-3</v>
      </c>
      <c r="AI39" s="22" cm="1">
        <f t="array" ref="AI39">IF(INDEX(calc_types,1,AI$7)="INDEX",F39/F38-1,IF(INDEX(calc_types,1,AI$7)="CASH", F38/1200,F38/F39-1))</f>
        <v>-2.8994238099677716E-4</v>
      </c>
      <c r="AJ39" s="22" cm="1">
        <f t="array" ref="AJ39">IF(INDEX(calc_types,1,AJ$7)="INDEX",G39/G38-1,IF(INDEX(calc_types,1,AJ$7)="CASH", G38/1200,G38/G39-1))</f>
        <v>-3.6772890425426086E-3</v>
      </c>
      <c r="AK39" s="22" cm="1">
        <f t="array" ref="AK39">IF(INDEX(calc_types,1,AK$7)="INDEX",H39/H38-1,IF(INDEX(calc_types,1,AK$7)="CASH", H38/1200,H38/H39-1))</f>
        <v>1.2509555910766856E-4</v>
      </c>
      <c r="AL39" s="22" cm="1">
        <f t="array" ref="AL39">IF(INDEX(calc_types,1,AL$7)="INDEX",I39/I38-1,IF(INDEX(calc_types,1,AL$7)="CASH", I38/1200,I38/I39-1))</f>
        <v>-6.8475891008223932E-5</v>
      </c>
      <c r="AM39" s="22" cm="1">
        <f t="array" ref="AM39">IF(INDEX(calc_types,1,AM$7)="INDEX",J39/J38-1,IF(INDEX(calc_types,1,AM$7)="CASH", J38/1200,J38/J39-1))</f>
        <v>1.3811469308764313E-3</v>
      </c>
      <c r="AN39" s="22" cm="1">
        <f t="array" ref="AN39">IF(INDEX(calc_types,1,AN$7)="INDEX",K39/K38-1,IF(INDEX(calc_types,1,AN$7)="CASH", K38/1200,K38/K39-1))</f>
        <v>3.4673413925601082E-4</v>
      </c>
      <c r="AO39" s="22" cm="1">
        <f t="array" ref="AO39">IF(INDEX(calc_types,1,AO$7)="INDEX",L39/L38-1,IF(INDEX(calc_types,1,AO$7)="CASH", L38/1200,L38/L39-1))</f>
        <v>-9.3921267055141477E-4</v>
      </c>
      <c r="AP39" s="22" cm="1">
        <f t="array" ref="AP39">IF(INDEX(calc_types,1,AP$7)="INDEX",M39/M38-1,IF(INDEX(calc_types,1,AP$7)="CASH", M38/1200,M38/M39-1))</f>
        <v>-1.4722879277515588E-3</v>
      </c>
      <c r="AQ39" s="22" cm="1">
        <f t="array" ref="AQ39">IF(INDEX(calc_types,1,AQ$7)="INDEX",N39/N38-1,IF(INDEX(calc_types,1,AQ$7)="CASH", N38/1200,N38/N39-1))</f>
        <v>1.3521553356050653E-3</v>
      </c>
      <c r="AR39" s="22" cm="1">
        <f t="array" ref="AR39">IF(INDEX(calc_types,1,AR$7)="INDEX",O39/O38-1,IF(INDEX(calc_types,1,AR$7)="CASH", O38/1200,O38/O39-1))</f>
        <v>-2.3158127255684668E-4</v>
      </c>
      <c r="AS39" s="22" cm="1">
        <f t="array" ref="AS39">IF(INDEX(calc_types,1,AS$7)="INDEX",P39/P38-1,IF(INDEX(calc_types,1,AS$7)="CASH", P38/1200,P38/P39-1))</f>
        <v>1.446954642794207E-4</v>
      </c>
      <c r="AT39" s="22" cm="1">
        <f t="array" ref="AT39">IF(INDEX(calc_types,1,AT$7)="INDEX",Q39/Q38-1,IF(INDEX(calc_types,1,AT$7)="CASH", Q38/1200,Q38/Q39-1))</f>
        <v>-2.0597428411206486E-5</v>
      </c>
      <c r="AU39" s="22" cm="1">
        <f t="array" ref="AU39">IF(INDEX(calc_types,1,AU$7)="INDEX",R39/R38-1,IF(INDEX(calc_types,1,AU$7)="CASH", R38/1200,R38/R39-1))</f>
        <v>-1.7973594445386265E-4</v>
      </c>
      <c r="AV39" s="22" cm="1">
        <f t="array" ref="AV39">IF(INDEX(calc_types,1,AV$7)="INDEX",S39/S38-1,IF(INDEX(calc_types,1,AV$7)="CASH", S38/1200,S38/S39-1))</f>
        <v>7.9655865834531436E-3</v>
      </c>
      <c r="AW39" s="22" cm="1">
        <f t="array" ref="AW39">IF(INDEX(calc_types,1,AW$7)="INDEX",T39/T38-1,IF(INDEX(calc_types,1,AW$7)="CASH", T38/1200,T38/T39-1))</f>
        <v>3.9279442911441809E-3</v>
      </c>
      <c r="AX39" s="22" cm="1">
        <f t="array" ref="AX39">IF(INDEX(calc_types,1,AX$7)="INDEX",U39/U38-1,IF(INDEX(calc_types,1,AX$7)="CASH", U38/1200,U38/U39-1))</f>
        <v>-3.103367255532552E-2</v>
      </c>
      <c r="AY39" s="22" cm="1">
        <f t="array" ref="AY39">IF(INDEX(calc_types,1,AY$7)="INDEX",V39/V38-1,IF(INDEX(calc_types,1,AY$7)="CASH", V38/1200,V38/V39-1))</f>
        <v>-8.921189644681693E-4</v>
      </c>
      <c r="AZ39" s="22" cm="1">
        <f t="array" ref="AZ39">IF(INDEX(calc_types,1,AZ$7)="INDEX",W39/W38-1,IF(INDEX(calc_types,1,AZ$7)="CASH", W38/1200,W38/W39-1))</f>
        <v>1.2958333333333333E-4</v>
      </c>
      <c r="BA39" s="22" cm="1">
        <f t="array" ref="BA39">IF(INDEX(calc_types,1,BA$7)="INDEX",X39/X38-1,IF(INDEX(calc_types,1,BA$7)="CASH", X38/1200,X38/X39-1))</f>
        <v>2.1458333333333334E-4</v>
      </c>
      <c r="BB39" s="22" cm="1">
        <f t="array" ref="BB39">IF(INDEX(calc_types,1,BB$7)="INDEX",Y39/Y38-1,IF(INDEX(calc_types,1,BB$7)="CASH", Y38/1200,Y38/Y39-1))</f>
        <v>4.2524999999999996E-4</v>
      </c>
      <c r="BC39" s="22" cm="1">
        <f t="array" ref="BC39">IF(INDEX(calc_types,1,BC$7)="INDEX",Z39/Z38-1,IF(INDEX(calc_types,1,BC$7)="CASH", Z38/1200,Z38/Z39-1))</f>
        <v>4.6166666666666666E-5</v>
      </c>
      <c r="BD39" s="22" cm="1">
        <f t="array" ref="BD39">IF(INDEX(calc_types,1,BD$7)="INDEX",AA39/AA38-1,IF(INDEX(calc_types,1,BD$7)="CASH", AA38/1200,AA38/AA39-1))</f>
        <v>0</v>
      </c>
      <c r="BE39" s="22" cm="1">
        <f t="array" ref="BE39">IF(INDEX(calc_types,1,BE$7)="INDEX",AB39/AB38-1,IF(INDEX(calc_types,1,BE$7)="CASH", AB38/1200,AB38/AB39-1))</f>
        <v>-2.3406305934186022E-3</v>
      </c>
      <c r="BF39" s="22" cm="1">
        <f t="array" ref="BF39">IF(INDEX(calc_types,1,BF$7)="INDEX",AC39/AC38-1,IF(INDEX(calc_types,1,BF$7)="CASH", AC38/1200,AC38/AC39-1))</f>
        <v>-4.8325279120147169E-3</v>
      </c>
      <c r="BG39" s="22" cm="1">
        <f t="array" ref="BG39">IF(INDEX(calc_types,1,BG$7)="INDEX",AD39/AD38-1,IF(INDEX(calc_types,1,BG$7)="CASH", AD38/1200,AD38/AD39-1))</f>
        <v>-1.3852562239659028E-2</v>
      </c>
      <c r="BH39" s="23">
        <f t="shared" si="10"/>
        <v>-1.0863617651469648E-3</v>
      </c>
      <c r="BI39" s="23">
        <f t="shared" si="11"/>
        <v>-2.2804188215812581E-3</v>
      </c>
      <c r="BJ39" s="23">
        <f t="shared" si="12"/>
        <v>-7.2255844389079466E-3</v>
      </c>
      <c r="BK39" s="23">
        <f t="shared" si="13"/>
        <v>-2.3864943119717361E-3</v>
      </c>
      <c r="BL39" s="23">
        <f t="shared" si="14"/>
        <v>-6.3495155046812534E-3</v>
      </c>
      <c r="BM39" s="23">
        <f t="shared" si="15"/>
        <v>-1.4647835038969742E-4</v>
      </c>
      <c r="BN39" s="23">
        <f t="shared" si="16"/>
        <v>-1.4927758562208922E-4</v>
      </c>
      <c r="BO39" s="23">
        <f t="shared" si="17"/>
        <v>1.1962901994785773E-3</v>
      </c>
      <c r="BP39" s="23">
        <f t="shared" si="18"/>
        <v>-7.3173436223994545E-4</v>
      </c>
      <c r="BQ39" s="23">
        <f t="shared" si="19"/>
        <v>-1.7884028559428118E-3</v>
      </c>
      <c r="BR39" s="23">
        <f t="shared" si="20"/>
        <v>-2.4333992910102863E-3</v>
      </c>
      <c r="BS39" s="23">
        <f t="shared" si="21"/>
        <v>-1.0306930040255404E-3</v>
      </c>
      <c r="BT39" s="23">
        <f t="shared" si="22"/>
        <v>-3.3724505146593927E-3</v>
      </c>
      <c r="BU39" s="23">
        <f t="shared" si="23"/>
        <v>1.4364056243545297E-4</v>
      </c>
      <c r="BV39" s="23">
        <f t="shared" si="24"/>
        <v>3.9787979207937964E-5</v>
      </c>
      <c r="BW39" s="23">
        <f t="shared" si="25"/>
        <v>-4.5721332509951463E-5</v>
      </c>
      <c r="BX39" s="23">
        <f t="shared" si="26"/>
        <v>-4.6027913773595396E-3</v>
      </c>
      <c r="BY39" s="23">
        <f t="shared" si="27"/>
        <v>-2.9781227016522083E-3</v>
      </c>
      <c r="BZ39" s="23">
        <f t="shared" si="28"/>
        <v>-3.5649288129882273E-2</v>
      </c>
      <c r="CA39" s="23">
        <f t="shared" si="29"/>
        <v>-1.3616463593591243E-2</v>
      </c>
      <c r="CB39" s="23">
        <f t="shared" si="30"/>
        <v>-1.3099060185185192E-3</v>
      </c>
      <c r="CC39" s="23">
        <f t="shared" si="31"/>
        <v>-1.7076435185185186E-4</v>
      </c>
      <c r="CD39" s="23">
        <f t="shared" si="32"/>
        <v>-8.0421805555555548E-4</v>
      </c>
      <c r="CE39" s="23">
        <f t="shared" si="33"/>
        <v>1.8467037037037034E-4</v>
      </c>
      <c r="CF39" s="23">
        <f t="shared" si="34"/>
        <v>0</v>
      </c>
      <c r="CG39" s="23">
        <f t="shared" si="35"/>
        <v>-1.6451402793413691E-3</v>
      </c>
      <c r="CH39" s="23">
        <f t="shared" si="36"/>
        <v>-4.199862153248593E-3</v>
      </c>
      <c r="CI39" s="23">
        <f t="shared" si="37"/>
        <v>-1.0246290722406251E-2</v>
      </c>
    </row>
    <row r="40" spans="1:87" x14ac:dyDescent="0.2">
      <c r="A40" s="20">
        <v>32</v>
      </c>
      <c r="B40" s="21">
        <v>39568</v>
      </c>
      <c r="C40" s="20">
        <v>203.71600000000001</v>
      </c>
      <c r="D40" s="20">
        <v>1141.915</v>
      </c>
      <c r="E40" s="20">
        <v>1876.0060000000001</v>
      </c>
      <c r="F40" s="20">
        <v>1600.3009999999999</v>
      </c>
      <c r="G40" s="20">
        <v>1972.2460000000001</v>
      </c>
      <c r="H40" s="20">
        <v>143.89099999999999</v>
      </c>
      <c r="I40" s="20">
        <v>365.05900000000003</v>
      </c>
      <c r="J40" s="20">
        <v>485.29300000000001</v>
      </c>
      <c r="K40" s="20">
        <v>106.803</v>
      </c>
      <c r="L40" s="20">
        <v>646.43200000000002</v>
      </c>
      <c r="M40" s="20">
        <v>780.81799999999998</v>
      </c>
      <c r="N40" s="20">
        <v>260.45699999999999</v>
      </c>
      <c r="O40" s="20">
        <v>282.29899999999998</v>
      </c>
      <c r="P40" s="20">
        <v>103.68600000000001</v>
      </c>
      <c r="Q40" s="20">
        <v>194.20500000000001</v>
      </c>
      <c r="R40" s="20">
        <v>255.995</v>
      </c>
      <c r="S40" s="20">
        <v>3119.49</v>
      </c>
      <c r="T40" s="20">
        <v>3198.39</v>
      </c>
      <c r="U40" s="20">
        <v>6780.03</v>
      </c>
      <c r="V40" s="20">
        <v>14304.11</v>
      </c>
      <c r="W40" s="20">
        <v>0.15049999999999999</v>
      </c>
      <c r="X40" s="20">
        <v>0.30669999999999997</v>
      </c>
      <c r="Y40" s="20">
        <v>0.50970000000000004</v>
      </c>
      <c r="Z40" s="20">
        <v>3.5000000000000001E-3</v>
      </c>
      <c r="AA40" s="20">
        <v>1</v>
      </c>
      <c r="AB40" s="20">
        <v>0.72109999999999996</v>
      </c>
      <c r="AC40" s="20">
        <v>0.5927</v>
      </c>
      <c r="AD40" s="20">
        <v>102.24</v>
      </c>
      <c r="AE40" s="21">
        <f t="shared" si="8"/>
        <v>39568</v>
      </c>
      <c r="AF40" s="22" cm="1">
        <f t="array" ref="AF40">IF(INDEX(calc_types,1,AF$7)="INDEX",C40/C39-1,IF(INDEX(calc_types,1,AF$7)="CASH", C39/1200,C39/C40-1))</f>
        <v>1.9147964669552486E-4</v>
      </c>
      <c r="AG40" s="22" cm="1">
        <f t="array" ref="AG40">IF(INDEX(calc_types,1,AG$7)="INDEX",D40/D39-1,IF(INDEX(calc_types,1,AG$7)="CASH", D39/1200,D39/D40-1))</f>
        <v>1.3240910027578767E-3</v>
      </c>
      <c r="AH40" s="22" cm="1">
        <f t="array" ref="AH40">IF(INDEX(calc_types,1,AH$7)="INDEX",E40/E39-1,IF(INDEX(calc_types,1,AH$7)="CASH", E39/1200,E39/E40-1))</f>
        <v>4.0310970342642971E-3</v>
      </c>
      <c r="AI40" s="22" cm="1">
        <f t="array" ref="AI40">IF(INDEX(calc_types,1,AI$7)="INDEX",F40/F39-1,IF(INDEX(calc_types,1,AI$7)="CASH", F39/1200,F39/F40-1))</f>
        <v>2.4398555254740995E-3</v>
      </c>
      <c r="AJ40" s="22" cm="1">
        <f t="array" ref="AJ40">IF(INDEX(calc_types,1,AJ$7)="INDEX",G40/G39-1,IF(INDEX(calc_types,1,AJ$7)="CASH", G39/1200,G39/G40-1))</f>
        <v>6.1211673834982161E-3</v>
      </c>
      <c r="AK40" s="22" cm="1">
        <f t="array" ref="AK40">IF(INDEX(calc_types,1,AK$7)="INDEX",H40/H39-1,IF(INDEX(calc_types,1,AK$7)="CASH", H39/1200,H39/H40-1))</f>
        <v>-1.1813102815683152E-4</v>
      </c>
      <c r="AL40" s="22" cm="1">
        <f t="array" ref="AL40">IF(INDEX(calc_types,1,AL$7)="INDEX",I40/I39-1,IF(INDEX(calc_types,1,AL$7)="CASH", I39/1200,I39/I40-1))</f>
        <v>-2.1913785688609799E-5</v>
      </c>
      <c r="AM40" s="22" cm="1">
        <f t="array" ref="AM40">IF(INDEX(calc_types,1,AM$7)="INDEX",J40/J39-1,IF(INDEX(calc_types,1,AM$7)="CASH", J39/1200,J39/J40-1))</f>
        <v>2.0007267862010014E-3</v>
      </c>
      <c r="AN40" s="22" cm="1">
        <f t="array" ref="AN40">IF(INDEX(calc_types,1,AN$7)="INDEX",K40/K39-1,IF(INDEX(calc_types,1,AN$7)="CASH", K39/1200,K39/K40-1))</f>
        <v>5.2460490692940454E-4</v>
      </c>
      <c r="AO40" s="22" cm="1">
        <f t="array" ref="AO40">IF(INDEX(calc_types,1,AO$7)="INDEX",L40/L39-1,IF(INDEX(calc_types,1,AO$7)="CASH", L39/1200,L39/L40-1))</f>
        <v>1.1662141714381402E-3</v>
      </c>
      <c r="AP40" s="22" cm="1">
        <f t="array" ref="AP40">IF(INDEX(calc_types,1,AP$7)="INDEX",M40/M39-1,IF(INDEX(calc_types,1,AP$7)="CASH", M39/1200,M39/M40-1))</f>
        <v>1.9877603240985309E-3</v>
      </c>
      <c r="AQ40" s="22" cm="1">
        <f t="array" ref="AQ40">IF(INDEX(calc_types,1,AQ$7)="INDEX",N40/N39-1,IF(INDEX(calc_types,1,AQ$7)="CASH", N39/1200,N39/N40-1))</f>
        <v>4.8650442136450867E-3</v>
      </c>
      <c r="AR40" s="22" cm="1">
        <f t="array" ref="AR40">IF(INDEX(calc_types,1,AR$7)="INDEX",O40/O39-1,IF(INDEX(calc_types,1,AR$7)="CASH", O39/1200,O39/O40-1))</f>
        <v>6.0046897161225576E-3</v>
      </c>
      <c r="AS40" s="22" cm="1">
        <f t="array" ref="AS40">IF(INDEX(calc_types,1,AS$7)="INDEX",P40/P39-1,IF(INDEX(calc_types,1,AS$7)="CASH", P39/1200,P39/P40-1))</f>
        <v>4.8224843510524806E-5</v>
      </c>
      <c r="AT40" s="22" cm="1">
        <f t="array" ref="AT40">IF(INDEX(calc_types,1,AT$7)="INDEX",Q40/Q39-1,IF(INDEX(calc_types,1,AT$7)="CASH", Q39/1200,Q39/Q40-1))</f>
        <v>5.1494631684745329E-5</v>
      </c>
      <c r="AU40" s="22" cm="1">
        <f t="array" ref="AU40">IF(INDEX(calc_types,1,AU$7)="INDEX",R40/R39-1,IF(INDEX(calc_types,1,AU$7)="CASH", R39/1200,R39/R40-1))</f>
        <v>4.2988061043058856E-4</v>
      </c>
      <c r="AV40" s="22" cm="1">
        <f t="array" ref="AV40">IF(INDEX(calc_types,1,AV$7)="INDEX",S40/S39-1,IF(INDEX(calc_types,1,AV$7)="CASH", S39/1200,S39/S40-1))</f>
        <v>7.0342512186460926E-3</v>
      </c>
      <c r="AW40" s="22" cm="1">
        <f t="array" ref="AW40">IF(INDEX(calc_types,1,AW$7)="INDEX",T40/T39-1,IF(INDEX(calc_types,1,AW$7)="CASH", T39/1200,T39/T40-1))</f>
        <v>1.1636513157894823E-2</v>
      </c>
      <c r="AX40" s="22" cm="1">
        <f t="array" ref="AX40">IF(INDEX(calc_types,1,AX$7)="INDEX",U40/U39-1,IF(INDEX(calc_types,1,AX$7)="CASH", U39/1200,U39/U40-1))</f>
        <v>2.7531041757282493E-2</v>
      </c>
      <c r="AY40" s="22" cm="1">
        <f t="array" ref="AY40">IF(INDEX(calc_types,1,AY$7)="INDEX",V40/V39-1,IF(INDEX(calc_types,1,AY$7)="CASH", V39/1200,V39/V40-1))</f>
        <v>-3.5320070435120976E-2</v>
      </c>
      <c r="AZ40" s="22" cm="1">
        <f t="array" ref="AZ40">IF(INDEX(calc_types,1,AZ$7)="INDEX",W40/W39-1,IF(INDEX(calc_types,1,AZ$7)="CASH", W39/1200,W39/W40-1))</f>
        <v>1.2666666666666666E-4</v>
      </c>
      <c r="BA40" s="22" cm="1">
        <f t="array" ref="BA40">IF(INDEX(calc_types,1,BA$7)="INDEX",X40/X39-1,IF(INDEX(calc_types,1,BA$7)="CASH", X39/1200,X39/X40-1))</f>
        <v>2.5683333333333331E-4</v>
      </c>
      <c r="BB40" s="22" cm="1">
        <f t="array" ref="BB40">IF(INDEX(calc_types,1,BB$7)="INDEX",Y40/Y39-1,IF(INDEX(calc_types,1,BB$7)="CASH", Y39/1200,Y39/Y40-1))</f>
        <v>4.1891666666666672E-4</v>
      </c>
      <c r="BC40" s="22" cm="1">
        <f t="array" ref="BC40">IF(INDEX(calc_types,1,BC$7)="INDEX",Z40/Z39-1,IF(INDEX(calc_types,1,BC$7)="CASH", Z39/1200,Z39/Z40-1))</f>
        <v>2.65E-5</v>
      </c>
      <c r="BD40" s="22" cm="1">
        <f t="array" ref="BD40">IF(INDEX(calc_types,1,BD$7)="INDEX",AA40/AA39-1,IF(INDEX(calc_types,1,BD$7)="CASH", AA39/1200,AA39/AA40-1))</f>
        <v>0</v>
      </c>
      <c r="BE40" s="22" cm="1">
        <f t="array" ref="BE40">IF(INDEX(calc_types,1,BE$7)="INDEX",AB40/AB39-1,IF(INDEX(calc_types,1,BE$7)="CASH", AB39/1200,AB39/AB40-1))</f>
        <v>7.2112051033144109E-3</v>
      </c>
      <c r="BF40" s="22" cm="1">
        <f t="array" ref="BF40">IF(INDEX(calc_types,1,BF$7)="INDEX",AC40/AC39-1,IF(INDEX(calc_types,1,BF$7)="CASH", AC39/1200,AC39/AC40-1))</f>
        <v>1.2485237050784415E-2</v>
      </c>
      <c r="BG40" s="22" cm="1">
        <f t="array" ref="BG40">IF(INDEX(calc_types,1,BG$7)="INDEX",AD40/AD39-1,IF(INDEX(calc_types,1,BG$7)="CASH", AD39/1200,AD39/AD40-1))</f>
        <v>9.6830985915494772E-3</v>
      </c>
      <c r="BH40" s="23">
        <f t="shared" si="10"/>
        <v>-1.204291098187632E-3</v>
      </c>
      <c r="BI40" s="23">
        <f t="shared" si="11"/>
        <v>1.508232030578106E-4</v>
      </c>
      <c r="BJ40" s="23">
        <f t="shared" si="12"/>
        <v>2.8369668046070149E-3</v>
      </c>
      <c r="BK40" s="23">
        <f t="shared" si="13"/>
        <v>3.4330359449914055E-4</v>
      </c>
      <c r="BL40" s="23">
        <f t="shared" si="14"/>
        <v>3.4489409213595717E-3</v>
      </c>
      <c r="BM40" s="23">
        <f t="shared" si="15"/>
        <v>-3.897049376541975E-4</v>
      </c>
      <c r="BN40" s="23">
        <f t="shared" si="16"/>
        <v>-1.0271548030247509E-4</v>
      </c>
      <c r="BO40" s="23">
        <f t="shared" si="17"/>
        <v>1.8158700548031475E-3</v>
      </c>
      <c r="BP40" s="23">
        <f t="shared" si="18"/>
        <v>-5.5386359456655173E-4</v>
      </c>
      <c r="BQ40" s="23">
        <f t="shared" si="19"/>
        <v>3.1702398604674322E-4</v>
      </c>
      <c r="BR40" s="23">
        <f t="shared" si="20"/>
        <v>1.0266489608398031E-3</v>
      </c>
      <c r="BS40" s="23">
        <f t="shared" si="21"/>
        <v>2.482195874014481E-3</v>
      </c>
      <c r="BT40" s="23">
        <f t="shared" si="22"/>
        <v>2.8638204740200116E-3</v>
      </c>
      <c r="BU40" s="23">
        <f t="shared" si="23"/>
        <v>4.716994166655707E-5</v>
      </c>
      <c r="BV40" s="23">
        <f t="shared" si="24"/>
        <v>1.1188003930388978E-4</v>
      </c>
      <c r="BW40" s="23">
        <f t="shared" si="25"/>
        <v>5.6389522237449969E-4</v>
      </c>
      <c r="BX40" s="23">
        <f t="shared" si="26"/>
        <v>-5.5341267421665907E-3</v>
      </c>
      <c r="BY40" s="23">
        <f t="shared" si="27"/>
        <v>4.7304461650984342E-3</v>
      </c>
      <c r="BZ40" s="23">
        <f t="shared" si="28"/>
        <v>2.291542618272574E-2</v>
      </c>
      <c r="CA40" s="23">
        <f t="shared" si="29"/>
        <v>-4.8044415064244048E-2</v>
      </c>
      <c r="CB40" s="23">
        <f t="shared" si="30"/>
        <v>-1.3128226851851859E-3</v>
      </c>
      <c r="CC40" s="23">
        <f t="shared" si="31"/>
        <v>-1.2851435185185189E-4</v>
      </c>
      <c r="CD40" s="23">
        <f t="shared" si="32"/>
        <v>-8.1055138888888871E-4</v>
      </c>
      <c r="CE40" s="23">
        <f t="shared" si="33"/>
        <v>1.6500370370370367E-4</v>
      </c>
      <c r="CF40" s="23">
        <f t="shared" si="34"/>
        <v>0</v>
      </c>
      <c r="CG40" s="23">
        <f t="shared" si="35"/>
        <v>7.9066954173916439E-3</v>
      </c>
      <c r="CH40" s="23">
        <f t="shared" si="36"/>
        <v>1.3117902809550538E-2</v>
      </c>
      <c r="CI40" s="23">
        <f t="shared" si="37"/>
        <v>1.3289370108802254E-2</v>
      </c>
    </row>
    <row r="41" spans="1:87" x14ac:dyDescent="0.2">
      <c r="A41" s="20">
        <v>33</v>
      </c>
      <c r="B41" s="21">
        <v>39599</v>
      </c>
      <c r="C41" s="20">
        <v>203.72499999999999</v>
      </c>
      <c r="D41" s="20">
        <v>1144.0129999999999</v>
      </c>
      <c r="E41" s="20">
        <v>1889.3589999999999</v>
      </c>
      <c r="F41" s="20">
        <v>1606.1120000000001</v>
      </c>
      <c r="G41" s="20">
        <v>1991.0050000000001</v>
      </c>
      <c r="H41" s="20">
        <v>143.96799999999999</v>
      </c>
      <c r="I41" s="20">
        <v>365.72399999999999</v>
      </c>
      <c r="J41" s="20">
        <v>488.24799999999999</v>
      </c>
      <c r="K41" s="20">
        <v>106.83199999999999</v>
      </c>
      <c r="L41" s="20">
        <v>647.13599999999997</v>
      </c>
      <c r="M41" s="20">
        <v>783.77</v>
      </c>
      <c r="N41" s="20">
        <v>261.36500000000001</v>
      </c>
      <c r="O41" s="20">
        <v>284.22399999999999</v>
      </c>
      <c r="P41" s="20">
        <v>103.69</v>
      </c>
      <c r="Q41" s="20">
        <v>194.232</v>
      </c>
      <c r="R41" s="20">
        <v>256.15199999999999</v>
      </c>
      <c r="S41" s="20">
        <v>3190.43</v>
      </c>
      <c r="T41" s="20">
        <v>3244.6</v>
      </c>
      <c r="U41" s="20">
        <v>6844.51</v>
      </c>
      <c r="V41" s="20">
        <v>14632.38</v>
      </c>
      <c r="W41" s="20">
        <v>0.151</v>
      </c>
      <c r="X41" s="20">
        <v>0.29780000000000001</v>
      </c>
      <c r="Y41" s="20">
        <v>0.50860000000000005</v>
      </c>
      <c r="Z41" s="20">
        <v>1E-3</v>
      </c>
      <c r="AA41" s="20">
        <v>1</v>
      </c>
      <c r="AB41" s="20">
        <v>0.73350000000000004</v>
      </c>
      <c r="AC41" s="20">
        <v>0.59670000000000001</v>
      </c>
      <c r="AD41" s="20">
        <v>101.77</v>
      </c>
      <c r="AE41" s="21">
        <f t="shared" si="8"/>
        <v>39599</v>
      </c>
      <c r="AF41" s="22" cm="1">
        <f t="array" ref="AF41">IF(INDEX(calc_types,1,AF$7)="INDEX",C41/C40-1,IF(INDEX(calc_types,1,AF$7)="CASH", C40/1200,C40/C41-1))</f>
        <v>4.4179151367451652E-5</v>
      </c>
      <c r="AG41" s="22" cm="1">
        <f t="array" ref="AG41">IF(INDEX(calc_types,1,AG$7)="INDEX",D41/D40-1,IF(INDEX(calc_types,1,AG$7)="CASH", D40/1200,D40/D41-1))</f>
        <v>1.8372645950004429E-3</v>
      </c>
      <c r="AH41" s="22" cm="1">
        <f t="array" ref="AH41">IF(INDEX(calc_types,1,AH$7)="INDEX",E41/E40-1,IF(INDEX(calc_types,1,AH$7)="CASH", E40/1200,E40/E41-1))</f>
        <v>7.1177810731948288E-3</v>
      </c>
      <c r="AI41" s="22" cm="1">
        <f t="array" ref="AI41">IF(INDEX(calc_types,1,AI$7)="INDEX",F41/F40-1,IF(INDEX(calc_types,1,AI$7)="CASH", F40/1200,F40/F41-1))</f>
        <v>3.6311918820273181E-3</v>
      </c>
      <c r="AJ41" s="22" cm="1">
        <f t="array" ref="AJ41">IF(INDEX(calc_types,1,AJ$7)="INDEX",G41/G40-1,IF(INDEX(calc_types,1,AJ$7)="CASH", G40/1200,G40/G41-1))</f>
        <v>9.5114909600526598E-3</v>
      </c>
      <c r="AK41" s="22" cm="1">
        <f t="array" ref="AK41">IF(INDEX(calc_types,1,AK$7)="INDEX",H41/H40-1,IF(INDEX(calc_types,1,AK$7)="CASH", H40/1200,H40/H41-1))</f>
        <v>5.3512728384674801E-4</v>
      </c>
      <c r="AL41" s="22" cm="1">
        <f t="array" ref="AL41">IF(INDEX(calc_types,1,AL$7)="INDEX",I41/I40-1,IF(INDEX(calc_types,1,AL$7)="CASH", I40/1200,I40/I41-1))</f>
        <v>1.8216233540331306E-3</v>
      </c>
      <c r="AM41" s="22" cm="1">
        <f t="array" ref="AM41">IF(INDEX(calc_types,1,AM$7)="INDEX",J41/J40-1,IF(INDEX(calc_types,1,AM$7)="CASH", J40/1200,J40/J41-1))</f>
        <v>6.0891049324840463E-3</v>
      </c>
      <c r="AN41" s="22" cm="1">
        <f t="array" ref="AN41">IF(INDEX(calc_types,1,AN$7)="INDEX",K41/K40-1,IF(INDEX(calc_types,1,AN$7)="CASH", K40/1200,K40/K41-1))</f>
        <v>2.7152795333451607E-4</v>
      </c>
      <c r="AO41" s="22" cm="1">
        <f t="array" ref="AO41">IF(INDEX(calc_types,1,AO$7)="INDEX",L41/L40-1,IF(INDEX(calc_types,1,AO$7)="CASH", L40/1200,L40/L41-1))</f>
        <v>1.0890549972772945E-3</v>
      </c>
      <c r="AP41" s="22" cm="1">
        <f t="array" ref="AP41">IF(INDEX(calc_types,1,AP$7)="INDEX",M41/M40-1,IF(INDEX(calc_types,1,AP$7)="CASH", M40/1200,M40/M41-1))</f>
        <v>3.7806505485273867E-3</v>
      </c>
      <c r="AQ41" s="22" cm="1">
        <f t="array" ref="AQ41">IF(INDEX(calc_types,1,AQ$7)="INDEX",N41/N40-1,IF(INDEX(calc_types,1,AQ$7)="CASH", N40/1200,N40/N41-1))</f>
        <v>3.4861800604322202E-3</v>
      </c>
      <c r="AR41" s="22" cm="1">
        <f t="array" ref="AR41">IF(INDEX(calc_types,1,AR$7)="INDEX",O41/O40-1,IF(INDEX(calc_types,1,AR$7)="CASH", O40/1200,O40/O41-1))</f>
        <v>6.8190110485690791E-3</v>
      </c>
      <c r="AS41" s="22" cm="1">
        <f t="array" ref="AS41">IF(INDEX(calc_types,1,AS$7)="INDEX",P41/P40-1,IF(INDEX(calc_types,1,AS$7)="CASH", P40/1200,P40/P41-1))</f>
        <v>3.8578014389445414E-5</v>
      </c>
      <c r="AT41" s="22" cm="1">
        <f t="array" ref="AT41">IF(INDEX(calc_types,1,AT$7)="INDEX",Q41/Q40-1,IF(INDEX(calc_types,1,AT$7)="CASH", Q40/1200,Q40/Q41-1))</f>
        <v>1.3902834633494621E-4</v>
      </c>
      <c r="AU41" s="22" cm="1">
        <f t="array" ref="AU41">IF(INDEX(calc_types,1,AU$7)="INDEX",R41/R40-1,IF(INDEX(calc_types,1,AU$7)="CASH", R40/1200,R40/R41-1))</f>
        <v>6.13293228383327E-4</v>
      </c>
      <c r="AV41" s="22" cm="1">
        <f t="array" ref="AV41">IF(INDEX(calc_types,1,AV$7)="INDEX",S41/S40-1,IF(INDEX(calc_types,1,AV$7)="CASH", S40/1200,S40/S41-1))</f>
        <v>2.2740896749148032E-2</v>
      </c>
      <c r="AW41" s="22" cm="1">
        <f t="array" ref="AW41">IF(INDEX(calc_types,1,AW$7)="INDEX",T41/T40-1,IF(INDEX(calc_types,1,AW$7)="CASH", T40/1200,T40/T41-1))</f>
        <v>1.4447894096717429E-2</v>
      </c>
      <c r="AX41" s="22" cm="1">
        <f t="array" ref="AX41">IF(INDEX(calc_types,1,AX$7)="INDEX",U41/U40-1,IF(INDEX(calc_types,1,AX$7)="CASH", U40/1200,U40/U41-1))</f>
        <v>9.5102824028803212E-3</v>
      </c>
      <c r="AY41" s="22" cm="1">
        <f t="array" ref="AY41">IF(INDEX(calc_types,1,AY$7)="INDEX",V41/V40-1,IF(INDEX(calc_types,1,AY$7)="CASH", V40/1200,V40/V41-1))</f>
        <v>2.2949348124420066E-2</v>
      </c>
      <c r="AZ41" s="22" cm="1">
        <f t="array" ref="AZ41">IF(INDEX(calc_types,1,AZ$7)="INDEX",W41/W40-1,IF(INDEX(calc_types,1,AZ$7)="CASH", W40/1200,W40/W41-1))</f>
        <v>1.2541666666666666E-4</v>
      </c>
      <c r="BA41" s="22" cm="1">
        <f t="array" ref="BA41">IF(INDEX(calc_types,1,BA$7)="INDEX",X41/X40-1,IF(INDEX(calc_types,1,BA$7)="CASH", X40/1200,X40/X41-1))</f>
        <v>2.555833333333333E-4</v>
      </c>
      <c r="BB41" s="22" cm="1">
        <f t="array" ref="BB41">IF(INDEX(calc_types,1,BB$7)="INDEX",Y41/Y40-1,IF(INDEX(calc_types,1,BB$7)="CASH", Y40/1200,Y40/Y41-1))</f>
        <v>4.2475000000000005E-4</v>
      </c>
      <c r="BC41" s="22" cm="1">
        <f t="array" ref="BC41">IF(INDEX(calc_types,1,BC$7)="INDEX",Z41/Z40-1,IF(INDEX(calc_types,1,BC$7)="CASH", Z40/1200,Z40/Z41-1))</f>
        <v>2.9166666666666666E-6</v>
      </c>
      <c r="BD41" s="22" cm="1">
        <f t="array" ref="BD41">IF(INDEX(calc_types,1,BD$7)="INDEX",AA41/AA40-1,IF(INDEX(calc_types,1,BD$7)="CASH", AA40/1200,AA40/AA41-1))</f>
        <v>0</v>
      </c>
      <c r="BE41" s="22" cm="1">
        <f t="array" ref="BE41">IF(INDEX(calc_types,1,BE$7)="INDEX",AB41/AB40-1,IF(INDEX(calc_types,1,BE$7)="CASH", AB40/1200,AB40/AB41-1))</f>
        <v>-1.6905248807089435E-2</v>
      </c>
      <c r="BF41" s="22" cm="1">
        <f t="array" ref="BF41">IF(INDEX(calc_types,1,BF$7)="INDEX",AC41/AC40-1,IF(INDEX(calc_types,1,BF$7)="CASH", AC40/1200,AC40/AC41-1))</f>
        <v>-6.7035361153008344E-3</v>
      </c>
      <c r="BG41" s="22" cm="1">
        <f t="array" ref="BG41">IF(INDEX(calc_types,1,BG$7)="INDEX",AD41/AD40-1,IF(INDEX(calc_types,1,BG$7)="CASH", AD40/1200,AD40/AD41-1))</f>
        <v>4.6182568536896618E-3</v>
      </c>
      <c r="BH41" s="23">
        <f t="shared" si="10"/>
        <v>-1.3515915935157052E-3</v>
      </c>
      <c r="BI41" s="23">
        <f t="shared" si="11"/>
        <v>6.639967953003768E-4</v>
      </c>
      <c r="BJ41" s="23">
        <f t="shared" si="12"/>
        <v>5.9236508435375462E-3</v>
      </c>
      <c r="BK41" s="23">
        <f t="shared" si="13"/>
        <v>1.5346399510523592E-3</v>
      </c>
      <c r="BL41" s="23">
        <f t="shared" si="14"/>
        <v>6.839264497914015E-3</v>
      </c>
      <c r="BM41" s="23">
        <f t="shared" si="15"/>
        <v>2.6355337434938203E-4</v>
      </c>
      <c r="BN41" s="23">
        <f t="shared" si="16"/>
        <v>1.7408216594192653E-3</v>
      </c>
      <c r="BO41" s="23">
        <f t="shared" si="17"/>
        <v>5.9042482010861919E-3</v>
      </c>
      <c r="BP41" s="23">
        <f t="shared" si="18"/>
        <v>-8.069405481614402E-4</v>
      </c>
      <c r="BQ41" s="23">
        <f t="shared" si="19"/>
        <v>2.3986481188589749E-4</v>
      </c>
      <c r="BR41" s="23">
        <f t="shared" si="20"/>
        <v>2.8195391852686592E-3</v>
      </c>
      <c r="BS41" s="23">
        <f t="shared" si="21"/>
        <v>1.1033317208016145E-3</v>
      </c>
      <c r="BT41" s="23">
        <f t="shared" si="22"/>
        <v>3.6781418064665331E-3</v>
      </c>
      <c r="BU41" s="23">
        <f t="shared" si="23"/>
        <v>3.7523112545477677E-5</v>
      </c>
      <c r="BV41" s="23">
        <f t="shared" si="24"/>
        <v>1.9941375395409066E-4</v>
      </c>
      <c r="BW41" s="23">
        <f t="shared" si="25"/>
        <v>7.4730784032723814E-4</v>
      </c>
      <c r="BX41" s="23">
        <f t="shared" si="26"/>
        <v>1.0172518788335349E-2</v>
      </c>
      <c r="BY41" s="23">
        <f t="shared" si="27"/>
        <v>7.5418271039210394E-3</v>
      </c>
      <c r="BZ41" s="23">
        <f t="shared" si="28"/>
        <v>4.8946668283235692E-3</v>
      </c>
      <c r="CA41" s="23">
        <f t="shared" si="29"/>
        <v>1.0225003495296993E-2</v>
      </c>
      <c r="CB41" s="23">
        <f t="shared" si="30"/>
        <v>-1.3140726851851858E-3</v>
      </c>
      <c r="CC41" s="23">
        <f t="shared" si="31"/>
        <v>-1.2976435185185189E-4</v>
      </c>
      <c r="CD41" s="23">
        <f t="shared" si="32"/>
        <v>-8.0471805555555544E-4</v>
      </c>
      <c r="CE41" s="23">
        <f t="shared" si="33"/>
        <v>1.4142037037037034E-4</v>
      </c>
      <c r="CF41" s="23">
        <f t="shared" si="34"/>
        <v>0</v>
      </c>
      <c r="CG41" s="23">
        <f t="shared" si="35"/>
        <v>-1.6209758493012202E-2</v>
      </c>
      <c r="CH41" s="23">
        <f t="shared" si="36"/>
        <v>-6.0708703565347105E-3</v>
      </c>
      <c r="CI41" s="23">
        <f t="shared" si="37"/>
        <v>8.2245283709424383E-3</v>
      </c>
    </row>
    <row r="42" spans="1:87" x14ac:dyDescent="0.2">
      <c r="A42" s="20">
        <v>34</v>
      </c>
      <c r="B42" s="21">
        <v>39629</v>
      </c>
      <c r="C42" s="20">
        <v>203.744</v>
      </c>
      <c r="D42" s="20">
        <v>1143.5050000000001</v>
      </c>
      <c r="E42" s="20">
        <v>1886.0050000000001</v>
      </c>
      <c r="F42" s="20">
        <v>1606.903</v>
      </c>
      <c r="G42" s="20">
        <v>1992.4380000000001</v>
      </c>
      <c r="H42" s="20">
        <v>144.02600000000001</v>
      </c>
      <c r="I42" s="20">
        <v>366.01900000000001</v>
      </c>
      <c r="J42" s="20">
        <v>489.43900000000002</v>
      </c>
      <c r="K42" s="20">
        <v>106.834</v>
      </c>
      <c r="L42" s="20">
        <v>645.30999999999995</v>
      </c>
      <c r="M42" s="20">
        <v>779.19799999999998</v>
      </c>
      <c r="N42" s="20">
        <v>261.28800000000001</v>
      </c>
      <c r="O42" s="20">
        <v>283.42</v>
      </c>
      <c r="P42" s="20">
        <v>103.7</v>
      </c>
      <c r="Q42" s="20">
        <v>194.29300000000001</v>
      </c>
      <c r="R42" s="20">
        <v>256.37400000000002</v>
      </c>
      <c r="S42" s="20">
        <v>3254.8</v>
      </c>
      <c r="T42" s="20">
        <v>3228.24</v>
      </c>
      <c r="U42" s="20">
        <v>6743.94</v>
      </c>
      <c r="V42" s="20">
        <v>15162.1</v>
      </c>
      <c r="W42" s="20">
        <v>0.1552</v>
      </c>
      <c r="X42" s="20">
        <v>9.69E-2</v>
      </c>
      <c r="Y42" s="20">
        <v>0.51029999999999998</v>
      </c>
      <c r="Z42" s="20">
        <v>-3.85E-2</v>
      </c>
      <c r="AA42" s="20">
        <v>1</v>
      </c>
      <c r="AB42" s="20">
        <v>0.73050000000000004</v>
      </c>
      <c r="AC42" s="20">
        <v>0.58460000000000001</v>
      </c>
      <c r="AD42" s="20">
        <v>101.33</v>
      </c>
      <c r="AE42" s="21">
        <f t="shared" si="8"/>
        <v>39629</v>
      </c>
      <c r="AF42" s="22" cm="1">
        <f t="array" ref="AF42">IF(INDEX(calc_types,1,AF$7)="INDEX",C42/C41-1,IF(INDEX(calc_types,1,AF$7)="CASH", C41/1200,C41/C42-1))</f>
        <v>9.3262977052477325E-5</v>
      </c>
      <c r="AG42" s="22" cm="1">
        <f t="array" ref="AG42">IF(INDEX(calc_types,1,AG$7)="INDEX",D42/D41-1,IF(INDEX(calc_types,1,AG$7)="CASH", D41/1200,D41/D42-1))</f>
        <v>-4.440508980227964E-4</v>
      </c>
      <c r="AH42" s="22" cm="1">
        <f t="array" ref="AH42">IF(INDEX(calc_types,1,AH$7)="INDEX",E42/E41-1,IF(INDEX(calc_types,1,AH$7)="CASH", E41/1200,E41/E42-1))</f>
        <v>-1.7752052415659358E-3</v>
      </c>
      <c r="AI42" s="22" cm="1">
        <f t="array" ref="AI42">IF(INDEX(calc_types,1,AI$7)="INDEX",F42/F41-1,IF(INDEX(calc_types,1,AI$7)="CASH", F41/1200,F41/F42-1))</f>
        <v>4.9249367416459577E-4</v>
      </c>
      <c r="AJ42" s="22" cm="1">
        <f t="array" ref="AJ42">IF(INDEX(calc_types,1,AJ$7)="INDEX",G42/G41-1,IF(INDEX(calc_types,1,AJ$7)="CASH", G41/1200,G41/G42-1))</f>
        <v>7.1973701723493377E-4</v>
      </c>
      <c r="AK42" s="22" cm="1">
        <f t="array" ref="AK42">IF(INDEX(calc_types,1,AK$7)="INDEX",H42/H41-1,IF(INDEX(calc_types,1,AK$7)="CASH", H41/1200,H41/H42-1))</f>
        <v>4.0286730384542224E-4</v>
      </c>
      <c r="AL42" s="22" cm="1">
        <f t="array" ref="AL42">IF(INDEX(calc_types,1,AL$7)="INDEX",I42/I41-1,IF(INDEX(calc_types,1,AL$7)="CASH", I41/1200,I41/I42-1))</f>
        <v>8.0661919917757174E-4</v>
      </c>
      <c r="AM42" s="22" cm="1">
        <f t="array" ref="AM42">IF(INDEX(calc_types,1,AM$7)="INDEX",J42/J41-1,IF(INDEX(calc_types,1,AM$7)="CASH", J41/1200,J41/J42-1))</f>
        <v>2.4393341088955189E-3</v>
      </c>
      <c r="AN42" s="22" cm="1">
        <f t="array" ref="AN42">IF(INDEX(calc_types,1,AN$7)="INDEX",K42/K41-1,IF(INDEX(calc_types,1,AN$7)="CASH", K41/1200,K41/K42-1))</f>
        <v>1.8720982477349324E-5</v>
      </c>
      <c r="AO42" s="22" cm="1">
        <f t="array" ref="AO42">IF(INDEX(calc_types,1,AO$7)="INDEX",L42/L41-1,IF(INDEX(calc_types,1,AO$7)="CASH", L41/1200,L41/L42-1))</f>
        <v>-2.8216634525045636E-3</v>
      </c>
      <c r="AP42" s="22" cm="1">
        <f t="array" ref="AP42">IF(INDEX(calc_types,1,AP$7)="INDEX",M42/M41-1,IF(INDEX(calc_types,1,AP$7)="CASH", M41/1200,M41/M42-1))</f>
        <v>-5.8333439657042296E-3</v>
      </c>
      <c r="AQ42" s="22" cm="1">
        <f t="array" ref="AQ42">IF(INDEX(calc_types,1,AQ$7)="INDEX",N42/N41-1,IF(INDEX(calc_types,1,AQ$7)="CASH", N41/1200,N41/N42-1))</f>
        <v>-2.9460715857132502E-4</v>
      </c>
      <c r="AR42" s="22" cm="1">
        <f t="array" ref="AR42">IF(INDEX(calc_types,1,AR$7)="INDEX",O42/O41-1,IF(INDEX(calc_types,1,AR$7)="CASH", O41/1200,O41/O42-1))</f>
        <v>-2.8287547849582539E-3</v>
      </c>
      <c r="AS42" s="22" cm="1">
        <f t="array" ref="AS42">IF(INDEX(calc_types,1,AS$7)="INDEX",P42/P41-1,IF(INDEX(calc_types,1,AS$7)="CASH", P41/1200,P41/P42-1))</f>
        <v>9.6441315459605548E-5</v>
      </c>
      <c r="AT42" s="22" cm="1">
        <f t="array" ref="AT42">IF(INDEX(calc_types,1,AT$7)="INDEX",Q42/Q41-1,IF(INDEX(calc_types,1,AT$7)="CASH", Q41/1200,Q41/Q42-1))</f>
        <v>3.1405741587375857E-4</v>
      </c>
      <c r="AU42" s="22" cm="1">
        <f t="array" ref="AU42">IF(INDEX(calc_types,1,AU$7)="INDEX",R42/R41-1,IF(INDEX(calc_types,1,AU$7)="CASH", R41/1200,R41/R42-1))</f>
        <v>8.6667291295805526E-4</v>
      </c>
      <c r="AV42" s="22" cm="1">
        <f t="array" ref="AV42">IF(INDEX(calc_types,1,AV$7)="INDEX",S42/S41-1,IF(INDEX(calc_types,1,AV$7)="CASH", S41/1200,S41/S42-1))</f>
        <v>2.0175963741564829E-2</v>
      </c>
      <c r="AW42" s="22" cm="1">
        <f t="array" ref="AW42">IF(INDEX(calc_types,1,AW$7)="INDEX",T42/T41-1,IF(INDEX(calc_types,1,AW$7)="CASH", T41/1200,T41/T42-1))</f>
        <v>-5.0422240029588394E-3</v>
      </c>
      <c r="AX42" s="22" cm="1">
        <f t="array" ref="AX42">IF(INDEX(calc_types,1,AX$7)="INDEX",U42/U41-1,IF(INDEX(calc_types,1,AX$7)="CASH", U41/1200,U41/U42-1))</f>
        <v>-1.4693528097701747E-2</v>
      </c>
      <c r="AY42" s="22" cm="1">
        <f t="array" ref="AY42">IF(INDEX(calc_types,1,AY$7)="INDEX",V42/V41-1,IF(INDEX(calc_types,1,AY$7)="CASH", V41/1200,V41/V42-1))</f>
        <v>3.6201902903013838E-2</v>
      </c>
      <c r="AZ42" s="22" cm="1">
        <f t="array" ref="AZ42">IF(INDEX(calc_types,1,AZ$7)="INDEX",W42/W41-1,IF(INDEX(calc_types,1,AZ$7)="CASH", W41/1200,W41/W42-1))</f>
        <v>1.2583333333333332E-4</v>
      </c>
      <c r="BA42" s="22" cm="1">
        <f t="array" ref="BA42">IF(INDEX(calc_types,1,BA$7)="INDEX",X42/X41-1,IF(INDEX(calc_types,1,BA$7)="CASH", X41/1200,X41/X42-1))</f>
        <v>2.4816666666666666E-4</v>
      </c>
      <c r="BB42" s="22" cm="1">
        <f t="array" ref="BB42">IF(INDEX(calc_types,1,BB$7)="INDEX",Y42/Y41-1,IF(INDEX(calc_types,1,BB$7)="CASH", Y41/1200,Y41/Y42-1))</f>
        <v>4.2383333333333335E-4</v>
      </c>
      <c r="BC42" s="22" cm="1">
        <f t="array" ref="BC42">IF(INDEX(calc_types,1,BC$7)="INDEX",Z42/Z41-1,IF(INDEX(calc_types,1,BC$7)="CASH", Z41/1200,Z41/Z42-1))</f>
        <v>8.3333333333333333E-7</v>
      </c>
      <c r="BD42" s="22" cm="1">
        <f t="array" ref="BD42">IF(INDEX(calc_types,1,BD$7)="INDEX",AA42/AA41-1,IF(INDEX(calc_types,1,BD$7)="CASH", AA41/1200,AA41/AA42-1))</f>
        <v>0</v>
      </c>
      <c r="BE42" s="22" cm="1">
        <f t="array" ref="BE42">IF(INDEX(calc_types,1,BE$7)="INDEX",AB42/AB41-1,IF(INDEX(calc_types,1,BE$7)="CASH", AB41/1200,AB41/AB42-1))</f>
        <v>4.1067761806981018E-3</v>
      </c>
      <c r="BF42" s="22" cm="1">
        <f t="array" ref="BF42">IF(INDEX(calc_types,1,BF$7)="INDEX",AC42/AC41-1,IF(INDEX(calc_types,1,BF$7)="CASH", AC41/1200,AC41/AC42-1))</f>
        <v>2.0697913102976306E-2</v>
      </c>
      <c r="BG42" s="22" cm="1">
        <f t="array" ref="BG42">IF(INDEX(calc_types,1,BG$7)="INDEX",AD42/AD41-1,IF(INDEX(calc_types,1,BG$7)="CASH", AD41/1200,AD41/AD42-1))</f>
        <v>4.3422481002663993E-3</v>
      </c>
      <c r="BH42" s="23">
        <f t="shared" si="10"/>
        <v>-1.3025077678306795E-3</v>
      </c>
      <c r="BI42" s="23">
        <f t="shared" si="11"/>
        <v>-1.6173186977228625E-3</v>
      </c>
      <c r="BJ42" s="23">
        <f t="shared" si="12"/>
        <v>-2.969335471223218E-3</v>
      </c>
      <c r="BK42" s="23">
        <f t="shared" si="13"/>
        <v>-1.6040582568103631E-3</v>
      </c>
      <c r="BL42" s="23">
        <f t="shared" si="14"/>
        <v>-1.9524894449037106E-3</v>
      </c>
      <c r="BM42" s="23">
        <f t="shared" si="15"/>
        <v>1.3129339434805626E-4</v>
      </c>
      <c r="BN42" s="23">
        <f t="shared" si="16"/>
        <v>7.2581750456370648E-4</v>
      </c>
      <c r="BO42" s="23">
        <f t="shared" si="17"/>
        <v>2.254477377497665E-3</v>
      </c>
      <c r="BP42" s="23">
        <f t="shared" si="18"/>
        <v>-1.0597475190186069E-3</v>
      </c>
      <c r="BQ42" s="23">
        <f t="shared" si="19"/>
        <v>-3.6708536378959608E-3</v>
      </c>
      <c r="BR42" s="23">
        <f t="shared" si="20"/>
        <v>-6.7944553289629572E-3</v>
      </c>
      <c r="BS42" s="23">
        <f t="shared" si="21"/>
        <v>-2.6774554982019307E-3</v>
      </c>
      <c r="BT42" s="23">
        <f t="shared" si="22"/>
        <v>-5.9696240270607995E-3</v>
      </c>
      <c r="BU42" s="23">
        <f t="shared" si="23"/>
        <v>9.5386413615637804E-5</v>
      </c>
      <c r="BV42" s="23">
        <f t="shared" si="24"/>
        <v>3.74442823492903E-4</v>
      </c>
      <c r="BW42" s="23">
        <f t="shared" si="25"/>
        <v>1.0006875249019664E-3</v>
      </c>
      <c r="BX42" s="23">
        <f t="shared" si="26"/>
        <v>7.6075857807521453E-3</v>
      </c>
      <c r="BY42" s="23">
        <f t="shared" si="27"/>
        <v>-1.1948290995755229E-2</v>
      </c>
      <c r="BZ42" s="23">
        <f t="shared" si="28"/>
        <v>-1.93091436722585E-2</v>
      </c>
      <c r="CA42" s="23">
        <f t="shared" si="29"/>
        <v>2.3477558273890767E-2</v>
      </c>
      <c r="CB42" s="23">
        <f t="shared" si="30"/>
        <v>-1.3136560185185193E-3</v>
      </c>
      <c r="CC42" s="23">
        <f t="shared" si="31"/>
        <v>-1.3718101851851853E-4</v>
      </c>
      <c r="CD42" s="23">
        <f t="shared" si="32"/>
        <v>-8.0563472222222208E-4</v>
      </c>
      <c r="CE42" s="23">
        <f t="shared" si="33"/>
        <v>1.3933703703703702E-4</v>
      </c>
      <c r="CF42" s="23">
        <f t="shared" si="34"/>
        <v>0</v>
      </c>
      <c r="CG42" s="23">
        <f t="shared" si="35"/>
        <v>4.8022664947753348E-3</v>
      </c>
      <c r="CH42" s="23">
        <f t="shared" si="36"/>
        <v>2.133057886174243E-2</v>
      </c>
      <c r="CI42" s="23">
        <f t="shared" si="37"/>
        <v>7.9485196175191758E-3</v>
      </c>
    </row>
    <row r="43" spans="1:87" x14ac:dyDescent="0.2">
      <c r="A43" s="20">
        <v>35</v>
      </c>
      <c r="B43" s="21">
        <v>39660</v>
      </c>
      <c r="C43" s="20">
        <v>203.76300000000001</v>
      </c>
      <c r="D43" s="20">
        <v>1142.6120000000001</v>
      </c>
      <c r="E43" s="20">
        <v>1877.7919999999999</v>
      </c>
      <c r="F43" s="20">
        <v>1605.462</v>
      </c>
      <c r="G43" s="20">
        <v>1985.769</v>
      </c>
      <c r="H43" s="20">
        <v>144.012</v>
      </c>
      <c r="I43" s="20">
        <v>366.01900000000001</v>
      </c>
      <c r="J43" s="20">
        <v>489.84</v>
      </c>
      <c r="K43" s="20">
        <v>106.892</v>
      </c>
      <c r="L43" s="20">
        <v>645.94299999999998</v>
      </c>
      <c r="M43" s="20">
        <v>781.02700000000004</v>
      </c>
      <c r="N43" s="20">
        <v>261.62099999999998</v>
      </c>
      <c r="O43" s="20">
        <v>283.88200000000001</v>
      </c>
      <c r="P43" s="20">
        <v>103.715</v>
      </c>
      <c r="Q43" s="20">
        <v>194.31800000000001</v>
      </c>
      <c r="R43" s="20">
        <v>256.495</v>
      </c>
      <c r="S43" s="20">
        <v>3208.66</v>
      </c>
      <c r="T43" s="20">
        <v>3115.51</v>
      </c>
      <c r="U43" s="20">
        <v>6730.11</v>
      </c>
      <c r="V43" s="20">
        <v>15620.77</v>
      </c>
      <c r="W43" s="20">
        <v>0.156</v>
      </c>
      <c r="X43" s="20">
        <v>0.12809999999999999</v>
      </c>
      <c r="Y43" s="20">
        <v>0.5343</v>
      </c>
      <c r="Z43" s="20">
        <v>3.5200000000000002E-2</v>
      </c>
      <c r="AA43" s="20">
        <v>1</v>
      </c>
      <c r="AB43" s="20">
        <v>0.74660000000000004</v>
      </c>
      <c r="AC43" s="20">
        <v>0.59219999999999995</v>
      </c>
      <c r="AD43" s="20">
        <v>102.8</v>
      </c>
      <c r="AE43" s="21">
        <f t="shared" si="8"/>
        <v>39660</v>
      </c>
      <c r="AF43" s="22" cm="1">
        <f t="array" ref="AF43">IF(INDEX(calc_types,1,AF$7)="INDEX",C43/C42-1,IF(INDEX(calc_types,1,AF$7)="CASH", C42/1200,C42/C43-1))</f>
        <v>9.325427988060575E-5</v>
      </c>
      <c r="AG43" s="22" cm="1">
        <f t="array" ref="AG43">IF(INDEX(calc_types,1,AG$7)="INDEX",D43/D42-1,IF(INDEX(calc_types,1,AG$7)="CASH", D42/1200,D42/D43-1))</f>
        <v>-7.8093230899733967E-4</v>
      </c>
      <c r="AH43" s="22" cm="1">
        <f t="array" ref="AH43">IF(INDEX(calc_types,1,AH$7)="INDEX",E43/E42-1,IF(INDEX(calc_types,1,AH$7)="CASH", E42/1200,E42/E43-1))</f>
        <v>-4.3547074371489414E-3</v>
      </c>
      <c r="AI43" s="22" cm="1">
        <f t="array" ref="AI43">IF(INDEX(calc_types,1,AI$7)="INDEX",F43/F42-1,IF(INDEX(calc_types,1,AI$7)="CASH", F42/1200,F42/F43-1))</f>
        <v>-8.9675605808192671E-4</v>
      </c>
      <c r="AJ43" s="22" cm="1">
        <f t="array" ref="AJ43">IF(INDEX(calc_types,1,AJ$7)="INDEX",G43/G42-1,IF(INDEX(calc_types,1,AJ$7)="CASH", G42/1200,G42/G43-1))</f>
        <v>-3.3471555953058507E-3</v>
      </c>
      <c r="AK43" s="22" cm="1">
        <f t="array" ref="AK43">IF(INDEX(calc_types,1,AK$7)="INDEX",H43/H42-1,IF(INDEX(calc_types,1,AK$7)="CASH", H42/1200,H42/H43-1))</f>
        <v>-9.7204671378858798E-5</v>
      </c>
      <c r="AL43" s="22" cm="1">
        <f t="array" ref="AL43">IF(INDEX(calc_types,1,AL$7)="INDEX",I43/I42-1,IF(INDEX(calc_types,1,AL$7)="CASH", I42/1200,I42/I43-1))</f>
        <v>0</v>
      </c>
      <c r="AM43" s="22" cm="1">
        <f t="array" ref="AM43">IF(INDEX(calc_types,1,AM$7)="INDEX",J43/J42-1,IF(INDEX(calc_types,1,AM$7)="CASH", J42/1200,J42/J43-1))</f>
        <v>8.193053679823592E-4</v>
      </c>
      <c r="AN43" s="22" cm="1">
        <f t="array" ref="AN43">IF(INDEX(calc_types,1,AN$7)="INDEX",K43/K42-1,IF(INDEX(calc_types,1,AN$7)="CASH", K42/1200,K42/K43-1))</f>
        <v>5.428983282473876E-4</v>
      </c>
      <c r="AO43" s="22" cm="1">
        <f t="array" ref="AO43">IF(INDEX(calc_types,1,AO$7)="INDEX",L43/L42-1,IF(INDEX(calc_types,1,AO$7)="CASH", L42/1200,L42/L43-1))</f>
        <v>9.809238970417411E-4</v>
      </c>
      <c r="AP43" s="22" cm="1">
        <f t="array" ref="AP43">IF(INDEX(calc_types,1,AP$7)="INDEX",M43/M42-1,IF(INDEX(calc_types,1,AP$7)="CASH", M42/1200,M42/M43-1))</f>
        <v>2.3472852856398774E-3</v>
      </c>
      <c r="AQ43" s="22" cm="1">
        <f t="array" ref="AQ43">IF(INDEX(calc_types,1,AQ$7)="INDEX",N43/N42-1,IF(INDEX(calc_types,1,AQ$7)="CASH", N42/1200,N42/N43-1))</f>
        <v>1.274455772940053E-3</v>
      </c>
      <c r="AR43" s="22" cm="1">
        <f t="array" ref="AR43">IF(INDEX(calc_types,1,AR$7)="INDEX",O43/O42-1,IF(INDEX(calc_types,1,AR$7)="CASH", O42/1200,O42/O43-1))</f>
        <v>1.6300896196457249E-3</v>
      </c>
      <c r="AS43" s="22" cm="1">
        <f t="array" ref="AS43">IF(INDEX(calc_types,1,AS$7)="INDEX",P43/P42-1,IF(INDEX(calc_types,1,AS$7)="CASH", P42/1200,P42/P43-1))</f>
        <v>1.4464802314373415E-4</v>
      </c>
      <c r="AT43" s="22" cm="1">
        <f t="array" ref="AT43">IF(INDEX(calc_types,1,AT$7)="INDEX",Q43/Q42-1,IF(INDEX(calc_types,1,AT$7)="CASH", Q42/1200,Q42/Q43-1))</f>
        <v>1.2867164540164566E-4</v>
      </c>
      <c r="AU43" s="22" cm="1">
        <f t="array" ref="AU43">IF(INDEX(calc_types,1,AU$7)="INDEX",R43/R42-1,IF(INDEX(calc_types,1,AU$7)="CASH", R42/1200,R42/R43-1))</f>
        <v>4.7196673609639639E-4</v>
      </c>
      <c r="AV43" s="22" cm="1">
        <f t="array" ref="AV43">IF(INDEX(calc_types,1,AV$7)="INDEX",S43/S42-1,IF(INDEX(calc_types,1,AV$7)="CASH", S42/1200,S42/S43-1))</f>
        <v>-1.4175986235713478E-2</v>
      </c>
      <c r="AW43" s="22" cm="1">
        <f t="array" ref="AW43">IF(INDEX(calc_types,1,AW$7)="INDEX",T43/T42-1,IF(INDEX(calc_types,1,AW$7)="CASH", T42/1200,T42/T43-1))</f>
        <v>-3.4919956384903084E-2</v>
      </c>
      <c r="AX43" s="22" cm="1">
        <f t="array" ref="AX43">IF(INDEX(calc_types,1,AX$7)="INDEX",U43/U42-1,IF(INDEX(calc_types,1,AX$7)="CASH", U42/1200,U42/U43-1))</f>
        <v>-2.0507299887009278E-3</v>
      </c>
      <c r="AY43" s="22" cm="1">
        <f t="array" ref="AY43">IF(INDEX(calc_types,1,AY$7)="INDEX",V43/V42-1,IF(INDEX(calc_types,1,AY$7)="CASH", V42/1200,V42/V43-1))</f>
        <v>3.0251086590907583E-2</v>
      </c>
      <c r="AZ43" s="22" cm="1">
        <f t="array" ref="AZ43">IF(INDEX(calc_types,1,AZ$7)="INDEX",W43/W42-1,IF(INDEX(calc_types,1,AZ$7)="CASH", W42/1200,W42/W43-1))</f>
        <v>1.2933333333333332E-4</v>
      </c>
      <c r="BA43" s="22" cm="1">
        <f t="array" ref="BA43">IF(INDEX(calc_types,1,BA$7)="INDEX",X43/X42-1,IF(INDEX(calc_types,1,BA$7)="CASH", X42/1200,X42/X43-1))</f>
        <v>8.0749999999999998E-5</v>
      </c>
      <c r="BB43" s="22" cm="1">
        <f t="array" ref="BB43">IF(INDEX(calc_types,1,BB$7)="INDEX",Y43/Y42-1,IF(INDEX(calc_types,1,BB$7)="CASH", Y42/1200,Y42/Y43-1))</f>
        <v>4.2524999999999996E-4</v>
      </c>
      <c r="BC43" s="22" cm="1">
        <f t="array" ref="BC43">IF(INDEX(calc_types,1,BC$7)="INDEX",Z43/Z42-1,IF(INDEX(calc_types,1,BC$7)="CASH", Z42/1200,Z42/Z43-1))</f>
        <v>-3.2083333333333332E-5</v>
      </c>
      <c r="BD43" s="22" cm="1">
        <f t="array" ref="BD43">IF(INDEX(calc_types,1,BD$7)="INDEX",AA43/AA42-1,IF(INDEX(calc_types,1,BD$7)="CASH", AA42/1200,AA42/AA43-1))</f>
        <v>0</v>
      </c>
      <c r="BE43" s="22" cm="1">
        <f t="array" ref="BE43">IF(INDEX(calc_types,1,BE$7)="INDEX",AB43/AB42-1,IF(INDEX(calc_types,1,BE$7)="CASH", AB42/1200,AB42/AB43-1))</f>
        <v>-2.1564425395124598E-2</v>
      </c>
      <c r="BF43" s="22" cm="1">
        <f t="array" ref="BF43">IF(INDEX(calc_types,1,BF$7)="INDEX",AC43/AC42-1,IF(INDEX(calc_types,1,BF$7)="CASH", AC42/1200,AC42/AC43-1))</f>
        <v>-1.2833502195204183E-2</v>
      </c>
      <c r="BG43" s="22" cm="1">
        <f t="array" ref="BG43">IF(INDEX(calc_types,1,BG$7)="INDEX",AD43/AD42-1,IF(INDEX(calc_types,1,BG$7)="CASH", AD42/1200,AD42/AD43-1))</f>
        <v>-1.4299610894941583E-2</v>
      </c>
      <c r="BH43" s="23">
        <f t="shared" si="10"/>
        <v>-1.3025164650025511E-3</v>
      </c>
      <c r="BI43" s="23">
        <f t="shared" si="11"/>
        <v>-1.9542001086974058E-3</v>
      </c>
      <c r="BJ43" s="23">
        <f t="shared" si="12"/>
        <v>-5.548837666806224E-3</v>
      </c>
      <c r="BK43" s="23">
        <f t="shared" si="13"/>
        <v>-2.9933079890568856E-3</v>
      </c>
      <c r="BL43" s="23">
        <f t="shared" si="14"/>
        <v>-6.0193820574444955E-3</v>
      </c>
      <c r="BM43" s="23">
        <f t="shared" si="15"/>
        <v>-3.6877858087622478E-4</v>
      </c>
      <c r="BN43" s="23">
        <f t="shared" si="16"/>
        <v>-8.0801694613865288E-5</v>
      </c>
      <c r="BO43" s="23">
        <f t="shared" si="17"/>
        <v>6.3444863658450529E-4</v>
      </c>
      <c r="BP43" s="23">
        <f t="shared" si="18"/>
        <v>-5.3557017324856867E-4</v>
      </c>
      <c r="BQ43" s="23">
        <f t="shared" si="19"/>
        <v>1.317337116503441E-4</v>
      </c>
      <c r="BR43" s="23">
        <f t="shared" si="20"/>
        <v>1.3861739223811496E-3</v>
      </c>
      <c r="BS43" s="23">
        <f t="shared" si="21"/>
        <v>-1.1083925666905527E-3</v>
      </c>
      <c r="BT43" s="23">
        <f t="shared" si="22"/>
        <v>-1.5107796224568212E-3</v>
      </c>
      <c r="BU43" s="23">
        <f t="shared" si="23"/>
        <v>1.4359312129976642E-4</v>
      </c>
      <c r="BV43" s="23">
        <f t="shared" si="24"/>
        <v>1.8905705302079011E-4</v>
      </c>
      <c r="BW43" s="23">
        <f t="shared" si="25"/>
        <v>6.0598134804030752E-4</v>
      </c>
      <c r="BX43" s="23">
        <f t="shared" si="26"/>
        <v>-2.6744364196526163E-2</v>
      </c>
      <c r="BY43" s="23">
        <f t="shared" si="27"/>
        <v>-4.1826023377699473E-2</v>
      </c>
      <c r="BZ43" s="23">
        <f t="shared" si="28"/>
        <v>-6.6663455632576798E-3</v>
      </c>
      <c r="CA43" s="23">
        <f t="shared" si="29"/>
        <v>1.7526741961784512E-2</v>
      </c>
      <c r="CB43" s="23">
        <f t="shared" si="30"/>
        <v>-1.3101560185185192E-3</v>
      </c>
      <c r="CC43" s="23">
        <f t="shared" si="31"/>
        <v>-3.0459768518518521E-4</v>
      </c>
      <c r="CD43" s="23">
        <f t="shared" si="32"/>
        <v>-8.0421805555555548E-4</v>
      </c>
      <c r="CE43" s="23">
        <f t="shared" si="33"/>
        <v>1.0642037037037035E-4</v>
      </c>
      <c r="CF43" s="23">
        <f t="shared" si="34"/>
        <v>0</v>
      </c>
      <c r="CG43" s="23">
        <f t="shared" si="35"/>
        <v>-2.0868935081047365E-2</v>
      </c>
      <c r="CH43" s="23">
        <f t="shared" si="36"/>
        <v>-1.2200836436438059E-2</v>
      </c>
      <c r="CI43" s="23">
        <f t="shared" si="37"/>
        <v>-1.0693339377688807E-2</v>
      </c>
    </row>
    <row r="44" spans="1:87" x14ac:dyDescent="0.2">
      <c r="A44" s="20">
        <v>36</v>
      </c>
      <c r="B44" s="21">
        <v>39691</v>
      </c>
      <c r="C44" s="20">
        <v>203.79</v>
      </c>
      <c r="D44" s="20">
        <v>1144.5170000000001</v>
      </c>
      <c r="E44" s="20">
        <v>1889.287</v>
      </c>
      <c r="F44" s="20">
        <v>1608.8879999999999</v>
      </c>
      <c r="G44" s="20">
        <v>1997.5250000000001</v>
      </c>
      <c r="H44" s="20">
        <v>144.047</v>
      </c>
      <c r="I44" s="20">
        <v>366.37200000000001</v>
      </c>
      <c r="J44" s="20">
        <v>492.18</v>
      </c>
      <c r="K44" s="20">
        <v>106.977</v>
      </c>
      <c r="L44" s="20">
        <v>648.28</v>
      </c>
      <c r="M44" s="20">
        <v>789.97699999999998</v>
      </c>
      <c r="N44" s="20">
        <v>262.75099999999998</v>
      </c>
      <c r="O44" s="20">
        <v>286.59500000000003</v>
      </c>
      <c r="P44" s="20">
        <v>103.721</v>
      </c>
      <c r="Q44" s="20">
        <v>194.33799999999999</v>
      </c>
      <c r="R44" s="20">
        <v>256.48599999999999</v>
      </c>
      <c r="S44" s="20">
        <v>3334.75</v>
      </c>
      <c r="T44" s="20">
        <v>3172.63</v>
      </c>
      <c r="U44" s="20">
        <v>6819.75</v>
      </c>
      <c r="V44" s="20">
        <v>15424.59</v>
      </c>
      <c r="W44" s="20">
        <v>0.157</v>
      </c>
      <c r="X44" s="20">
        <v>3.3099999999999997E-2</v>
      </c>
      <c r="Y44" s="20">
        <v>0.51880000000000004</v>
      </c>
      <c r="Z44" s="20">
        <v>-4.4299999999999999E-2</v>
      </c>
      <c r="AA44" s="20">
        <v>1</v>
      </c>
      <c r="AB44" s="20">
        <v>0.76149999999999995</v>
      </c>
      <c r="AC44" s="20">
        <v>0.60250000000000004</v>
      </c>
      <c r="AD44" s="20">
        <v>104.09</v>
      </c>
      <c r="AE44" s="21">
        <f t="shared" si="8"/>
        <v>39691</v>
      </c>
      <c r="AF44" s="22" cm="1">
        <f t="array" ref="AF44">IF(INDEX(calc_types,1,AF$7)="INDEX",C44/C43-1,IF(INDEX(calc_types,1,AF$7)="CASH", C43/1200,C43/C44-1))</f>
        <v>1.325068829962639E-4</v>
      </c>
      <c r="AG44" s="22" cm="1">
        <f t="array" ref="AG44">IF(INDEX(calc_types,1,AG$7)="INDEX",D44/D43-1,IF(INDEX(calc_types,1,AG$7)="CASH", D43/1200,D43/D44-1))</f>
        <v>1.667232621397341E-3</v>
      </c>
      <c r="AH44" s="22" cm="1">
        <f t="array" ref="AH44">IF(INDEX(calc_types,1,AH$7)="INDEX",E44/E43-1,IF(INDEX(calc_types,1,AH$7)="CASH", E43/1200,E43/E44-1))</f>
        <v>6.1215512687242679E-3</v>
      </c>
      <c r="AI44" s="22" cm="1">
        <f t="array" ref="AI44">IF(INDEX(calc_types,1,AI$7)="INDEX",F44/F43-1,IF(INDEX(calc_types,1,AI$7)="CASH", F43/1200,F43/F44-1))</f>
        <v>2.1339651763789824E-3</v>
      </c>
      <c r="AJ44" s="22" cm="1">
        <f t="array" ref="AJ44">IF(INDEX(calc_types,1,AJ$7)="INDEX",G44/G43-1,IF(INDEX(calc_types,1,AJ$7)="CASH", G43/1200,G43/G44-1))</f>
        <v>5.9201246469251512E-3</v>
      </c>
      <c r="AK44" s="22" cm="1">
        <f t="array" ref="AK44">IF(INDEX(calc_types,1,AK$7)="INDEX",H44/H43-1,IF(INDEX(calc_types,1,AK$7)="CASH", H43/1200,H43/H44-1))</f>
        <v>2.4303530261371442E-4</v>
      </c>
      <c r="AL44" s="22" cm="1">
        <f t="array" ref="AL44">IF(INDEX(calc_types,1,AL$7)="INDEX",I44/I43-1,IF(INDEX(calc_types,1,AL$7)="CASH", I43/1200,I43/I44-1))</f>
        <v>9.6443080823682692E-4</v>
      </c>
      <c r="AM44" s="22" cm="1">
        <f t="array" ref="AM44">IF(INDEX(calc_types,1,AM$7)="INDEX",J44/J43-1,IF(INDEX(calc_types,1,AM$7)="CASH", J43/1200,J43/J44-1))</f>
        <v>4.777070063694433E-3</v>
      </c>
      <c r="AN44" s="22" cm="1">
        <f t="array" ref="AN44">IF(INDEX(calc_types,1,AN$7)="INDEX",K44/K43-1,IF(INDEX(calc_types,1,AN$7)="CASH", K43/1200,K43/K44-1))</f>
        <v>7.9519515024517595E-4</v>
      </c>
      <c r="AO44" s="22" cm="1">
        <f t="array" ref="AO44">IF(INDEX(calc_types,1,AO$7)="INDEX",L44/L43-1,IF(INDEX(calc_types,1,AO$7)="CASH", L43/1200,L43/L44-1))</f>
        <v>3.6179662911433041E-3</v>
      </c>
      <c r="AP44" s="22" cm="1">
        <f t="array" ref="AP44">IF(INDEX(calc_types,1,AP$7)="INDEX",M44/M43-1,IF(INDEX(calc_types,1,AP$7)="CASH", M43/1200,M43/M44-1))</f>
        <v>1.1459270934295329E-2</v>
      </c>
      <c r="AQ44" s="22" cm="1">
        <f t="array" ref="AQ44">IF(INDEX(calc_types,1,AQ$7)="INDEX",N44/N43-1,IF(INDEX(calc_types,1,AQ$7)="CASH", N43/1200,N43/N44-1))</f>
        <v>4.319225138654792E-3</v>
      </c>
      <c r="AR44" s="22" cm="1">
        <f t="array" ref="AR44">IF(INDEX(calc_types,1,AR$7)="INDEX",O44/O43-1,IF(INDEX(calc_types,1,AR$7)="CASH", O43/1200,O43/O44-1))</f>
        <v>9.5567876793880568E-3</v>
      </c>
      <c r="AS44" s="22" cm="1">
        <f t="array" ref="AS44">IF(INDEX(calc_types,1,AS$7)="INDEX",P44/P43-1,IF(INDEX(calc_types,1,AS$7)="CASH", P43/1200,P43/P44-1))</f>
        <v>5.7850841247653051E-5</v>
      </c>
      <c r="AT44" s="22" cm="1">
        <f t="array" ref="AT44">IF(INDEX(calc_types,1,AT$7)="INDEX",Q44/Q43-1,IF(INDEX(calc_types,1,AT$7)="CASH", Q43/1200,Q43/Q44-1))</f>
        <v>1.0292407291134786E-4</v>
      </c>
      <c r="AU44" s="22" cm="1">
        <f t="array" ref="AU44">IF(INDEX(calc_types,1,AU$7)="INDEX",R44/R43-1,IF(INDEX(calc_types,1,AU$7)="CASH", R43/1200,R43/R44-1))</f>
        <v>-3.5088403282812486E-5</v>
      </c>
      <c r="AV44" s="22" cm="1">
        <f t="array" ref="AV44">IF(INDEX(calc_types,1,AV$7)="INDEX",S44/S43-1,IF(INDEX(calc_types,1,AV$7)="CASH", S43/1200,S43/S44-1))</f>
        <v>3.9296778094282336E-2</v>
      </c>
      <c r="AW44" s="22" cm="1">
        <f t="array" ref="AW44">IF(INDEX(calc_types,1,AW$7)="INDEX",T44/T43-1,IF(INDEX(calc_types,1,AW$7)="CASH", T43/1200,T43/T44-1))</f>
        <v>1.8334076924805265E-2</v>
      </c>
      <c r="AX44" s="22" cm="1">
        <f t="array" ref="AX44">IF(INDEX(calc_types,1,AX$7)="INDEX",U44/U43-1,IF(INDEX(calc_types,1,AX$7)="CASH", U43/1200,U43/U44-1))</f>
        <v>1.3319247382286514E-2</v>
      </c>
      <c r="AY44" s="22" cm="1">
        <f t="array" ref="AY44">IF(INDEX(calc_types,1,AY$7)="INDEX",V44/V43-1,IF(INDEX(calc_types,1,AY$7)="CASH", V43/1200,V43/V44-1))</f>
        <v>-1.2558919950809155E-2</v>
      </c>
      <c r="AZ44" s="22" cm="1">
        <f t="array" ref="AZ44">IF(INDEX(calc_types,1,AZ$7)="INDEX",W44/W43-1,IF(INDEX(calc_types,1,AZ$7)="CASH", W43/1200,W43/W44-1))</f>
        <v>1.2999999999999999E-4</v>
      </c>
      <c r="BA44" s="22" cm="1">
        <f t="array" ref="BA44">IF(INDEX(calc_types,1,BA$7)="INDEX",X44/X43-1,IF(INDEX(calc_types,1,BA$7)="CASH", X43/1200,X43/X44-1))</f>
        <v>1.0674999999999999E-4</v>
      </c>
      <c r="BB44" s="22" cm="1">
        <f t="array" ref="BB44">IF(INDEX(calc_types,1,BB$7)="INDEX",Y44/Y43-1,IF(INDEX(calc_types,1,BB$7)="CASH", Y43/1200,Y43/Y44-1))</f>
        <v>4.4525000000000001E-4</v>
      </c>
      <c r="BC44" s="22" cm="1">
        <f t="array" ref="BC44">IF(INDEX(calc_types,1,BC$7)="INDEX",Z44/Z43-1,IF(INDEX(calc_types,1,BC$7)="CASH", Z43/1200,Z43/Z44-1))</f>
        <v>2.9333333333333336E-5</v>
      </c>
      <c r="BD44" s="22" cm="1">
        <f t="array" ref="BD44">IF(INDEX(calc_types,1,BD$7)="INDEX",AA44/AA43-1,IF(INDEX(calc_types,1,BD$7)="CASH", AA43/1200,AA43/AA44-1))</f>
        <v>0</v>
      </c>
      <c r="BE44" s="22" cm="1">
        <f t="array" ref="BE44">IF(INDEX(calc_types,1,BE$7)="INDEX",AB44/AB43-1,IF(INDEX(calc_types,1,BE$7)="CASH", AB43/1200,AB43/AB44-1))</f>
        <v>-1.9566644780039333E-2</v>
      </c>
      <c r="BF44" s="22" cm="1">
        <f t="array" ref="BF44">IF(INDEX(calc_types,1,BF$7)="INDEX",AC44/AC43-1,IF(INDEX(calc_types,1,BF$7)="CASH", AC43/1200,AC43/AC44-1))</f>
        <v>-1.7095435684647442E-2</v>
      </c>
      <c r="BG44" s="22" cm="1">
        <f t="array" ref="BG44">IF(INDEX(calc_types,1,BG$7)="INDEX",AD44/AD43-1,IF(INDEX(calc_types,1,BG$7)="CASH", AD43/1200,AD43/AD44-1))</f>
        <v>-1.2393121337304303E-2</v>
      </c>
      <c r="BH44" s="23">
        <f t="shared" si="10"/>
        <v>-1.2632638618868929E-3</v>
      </c>
      <c r="BI44" s="23">
        <f t="shared" si="11"/>
        <v>4.9396482169727484E-4</v>
      </c>
      <c r="BJ44" s="23">
        <f t="shared" si="12"/>
        <v>4.9274210390669853E-3</v>
      </c>
      <c r="BK44" s="23">
        <f t="shared" si="13"/>
        <v>3.7413245404023521E-5</v>
      </c>
      <c r="BL44" s="23">
        <f t="shared" si="14"/>
        <v>3.2478981847865068E-3</v>
      </c>
      <c r="BM44" s="23">
        <f t="shared" si="15"/>
        <v>-2.8538606883651558E-5</v>
      </c>
      <c r="BN44" s="23">
        <f t="shared" si="16"/>
        <v>8.8362911362296166E-4</v>
      </c>
      <c r="BO44" s="23">
        <f t="shared" si="17"/>
        <v>4.5922133322965786E-3</v>
      </c>
      <c r="BP44" s="23">
        <f t="shared" si="18"/>
        <v>-2.8327335125078032E-4</v>
      </c>
      <c r="BQ44" s="23">
        <f t="shared" si="19"/>
        <v>2.7687761057519069E-3</v>
      </c>
      <c r="BR44" s="23">
        <f t="shared" si="20"/>
        <v>1.0498159571036602E-2</v>
      </c>
      <c r="BS44" s="23">
        <f t="shared" si="21"/>
        <v>1.9363767990241863E-3</v>
      </c>
      <c r="BT44" s="23">
        <f t="shared" si="22"/>
        <v>6.4159184372855112E-3</v>
      </c>
      <c r="BU44" s="23">
        <f t="shared" si="23"/>
        <v>5.6795939403685314E-5</v>
      </c>
      <c r="BV44" s="23">
        <f t="shared" si="24"/>
        <v>1.6330948053049231E-4</v>
      </c>
      <c r="BW44" s="23">
        <f t="shared" si="25"/>
        <v>9.8926208661098702E-5</v>
      </c>
      <c r="BX44" s="23">
        <f t="shared" si="26"/>
        <v>2.6728400133469651E-2</v>
      </c>
      <c r="BY44" s="23">
        <f t="shared" si="27"/>
        <v>1.1428009932008876E-2</v>
      </c>
      <c r="BZ44" s="23">
        <f t="shared" si="28"/>
        <v>8.7036318077297614E-3</v>
      </c>
      <c r="CA44" s="23">
        <f t="shared" si="29"/>
        <v>-2.5283264579932227E-2</v>
      </c>
      <c r="CB44" s="23">
        <f t="shared" si="30"/>
        <v>-1.3094893518518526E-3</v>
      </c>
      <c r="CC44" s="23">
        <f t="shared" si="31"/>
        <v>-2.7859768518518518E-4</v>
      </c>
      <c r="CD44" s="23">
        <f t="shared" si="32"/>
        <v>-7.8421805555555543E-4</v>
      </c>
      <c r="CE44" s="23">
        <f t="shared" si="33"/>
        <v>1.6783703703703701E-4</v>
      </c>
      <c r="CF44" s="23">
        <f t="shared" si="34"/>
        <v>0</v>
      </c>
      <c r="CG44" s="23">
        <f t="shared" si="35"/>
        <v>-1.88711544659621E-2</v>
      </c>
      <c r="CH44" s="23">
        <f t="shared" si="36"/>
        <v>-1.6462769925881318E-2</v>
      </c>
      <c r="CI44" s="23">
        <f t="shared" si="37"/>
        <v>-8.786849820051526E-3</v>
      </c>
    </row>
    <row r="45" spans="1:87" x14ac:dyDescent="0.2">
      <c r="A45" s="20">
        <v>37</v>
      </c>
      <c r="B45" s="21">
        <v>39721</v>
      </c>
      <c r="C45" s="20">
        <v>203.816</v>
      </c>
      <c r="D45" s="20">
        <v>1143.877</v>
      </c>
      <c r="E45" s="20">
        <v>1882.671</v>
      </c>
      <c r="F45" s="20">
        <v>1607.172</v>
      </c>
      <c r="G45" s="20">
        <v>1987.89</v>
      </c>
      <c r="H45" s="20">
        <v>144.08000000000001</v>
      </c>
      <c r="I45" s="20">
        <v>366.71199999999999</v>
      </c>
      <c r="J45" s="20">
        <v>493.38200000000001</v>
      </c>
      <c r="K45" s="20">
        <v>106.971</v>
      </c>
      <c r="L45" s="20">
        <v>648.65899999999999</v>
      </c>
      <c r="M45" s="20">
        <v>789.42600000000004</v>
      </c>
      <c r="N45" s="20">
        <v>262.96300000000002</v>
      </c>
      <c r="O45" s="20">
        <v>286.06400000000002</v>
      </c>
      <c r="P45" s="20">
        <v>103.71899999999999</v>
      </c>
      <c r="Q45" s="20">
        <v>194.33199999999999</v>
      </c>
      <c r="R45" s="20">
        <v>256.51100000000002</v>
      </c>
      <c r="S45" s="20">
        <v>3286.5</v>
      </c>
      <c r="T45" s="20">
        <v>3225.93</v>
      </c>
      <c r="U45" s="20">
        <v>6622.72</v>
      </c>
      <c r="V45" s="20">
        <v>16173.52</v>
      </c>
      <c r="W45" s="20">
        <v>0.1565</v>
      </c>
      <c r="X45" s="20">
        <v>5.7999999999999996E-3</v>
      </c>
      <c r="Y45" s="20">
        <v>0.54949999999999999</v>
      </c>
      <c r="Z45" s="20">
        <v>-7.7000000000000002E-3</v>
      </c>
      <c r="AA45" s="20">
        <v>1</v>
      </c>
      <c r="AB45" s="20">
        <v>0.79169999999999996</v>
      </c>
      <c r="AC45" s="20">
        <v>0.61680000000000001</v>
      </c>
      <c r="AD45" s="20">
        <v>109.65</v>
      </c>
      <c r="AE45" s="21">
        <f t="shared" si="8"/>
        <v>39721</v>
      </c>
      <c r="AF45" s="22" cm="1">
        <f t="array" ref="AF45">IF(INDEX(calc_types,1,AF$7)="INDEX",C45/C44-1,IF(INDEX(calc_types,1,AF$7)="CASH", C44/1200,C44/C45-1))</f>
        <v>1.2758231512832729E-4</v>
      </c>
      <c r="AG45" s="22" cm="1">
        <f t="array" ref="AG45">IF(INDEX(calc_types,1,AG$7)="INDEX",D45/D44-1,IF(INDEX(calc_types,1,AG$7)="CASH", D44/1200,D44/D45-1))</f>
        <v>-5.5918784954711587E-4</v>
      </c>
      <c r="AH45" s="22" cm="1">
        <f t="array" ref="AH45">IF(INDEX(calc_types,1,AH$7)="INDEX",E45/E44-1,IF(INDEX(calc_types,1,AH$7)="CASH", E44/1200,E44/E45-1))</f>
        <v>-3.5018501688732773E-3</v>
      </c>
      <c r="AI45" s="22" cm="1">
        <f t="array" ref="AI45">IF(INDEX(calc_types,1,AI$7)="INDEX",F45/F44-1,IF(INDEX(calc_types,1,AI$7)="CASH", F44/1200,F44/F45-1))</f>
        <v>-1.0665751749033836E-3</v>
      </c>
      <c r="AJ45" s="22" cm="1">
        <f t="array" ref="AJ45">IF(INDEX(calc_types,1,AJ$7)="INDEX",G45/G44-1,IF(INDEX(calc_types,1,AJ$7)="CASH", G44/1200,G44/G45-1))</f>
        <v>-4.8234690429406202E-3</v>
      </c>
      <c r="AK45" s="22" cm="1">
        <f t="array" ref="AK45">IF(INDEX(calc_types,1,AK$7)="INDEX",H45/H44-1,IF(INDEX(calc_types,1,AK$7)="CASH", H44/1200,H44/H45-1))</f>
        <v>2.2909189361808302E-4</v>
      </c>
      <c r="AL45" s="22" cm="1">
        <f t="array" ref="AL45">IF(INDEX(calc_types,1,AL$7)="INDEX",I45/I44-1,IF(INDEX(calc_types,1,AL$7)="CASH", I44/1200,I44/I45-1))</f>
        <v>9.280185166988808E-4</v>
      </c>
      <c r="AM45" s="22" cm="1">
        <f t="array" ref="AM45">IF(INDEX(calc_types,1,AM$7)="INDEX",J45/J44-1,IF(INDEX(calc_types,1,AM$7)="CASH", J44/1200,J44/J45-1))</f>
        <v>2.4421959445730668E-3</v>
      </c>
      <c r="AN45" s="22" cm="1">
        <f t="array" ref="AN45">IF(INDEX(calc_types,1,AN$7)="INDEX",K45/K44-1,IF(INDEX(calc_types,1,AN$7)="CASH", K44/1200,K44/K45-1))</f>
        <v>-5.608682240110241E-5</v>
      </c>
      <c r="AO45" s="22" cm="1">
        <f t="array" ref="AO45">IF(INDEX(calc_types,1,AO$7)="INDEX",L45/L44-1,IF(INDEX(calc_types,1,AO$7)="CASH", L44/1200,L44/L45-1))</f>
        <v>5.8462392793234841E-4</v>
      </c>
      <c r="AP45" s="22" cm="1">
        <f t="array" ref="AP45">IF(INDEX(calc_types,1,AP$7)="INDEX",M45/M44-1,IF(INDEX(calc_types,1,AP$7)="CASH", M44/1200,M44/M45-1))</f>
        <v>-6.9748866106222884E-4</v>
      </c>
      <c r="AQ45" s="22" cm="1">
        <f t="array" ref="AQ45">IF(INDEX(calc_types,1,AQ$7)="INDEX",N45/N44-1,IF(INDEX(calc_types,1,AQ$7)="CASH", N44/1200,N44/N45-1))</f>
        <v>8.0684754767834654E-4</v>
      </c>
      <c r="AR45" s="22" cm="1">
        <f t="array" ref="AR45">IF(INDEX(calc_types,1,AR$7)="INDEX",O45/O44-1,IF(INDEX(calc_types,1,AR$7)="CASH", O44/1200,O44/O45-1))</f>
        <v>-1.8527887785899644E-3</v>
      </c>
      <c r="AS45" s="22" cm="1">
        <f t="array" ref="AS45">IF(INDEX(calc_types,1,AS$7)="INDEX",P45/P44-1,IF(INDEX(calc_types,1,AS$7)="CASH", P44/1200,P44/P45-1))</f>
        <v>-1.9282498240569268E-5</v>
      </c>
      <c r="AT45" s="22" cm="1">
        <f t="array" ref="AT45">IF(INDEX(calc_types,1,AT$7)="INDEX",Q45/Q44-1,IF(INDEX(calc_types,1,AT$7)="CASH", Q44/1200,Q44/Q45-1))</f>
        <v>-3.0874044190998262E-5</v>
      </c>
      <c r="AU45" s="22" cm="1">
        <f t="array" ref="AU45">IF(INDEX(calc_types,1,AU$7)="INDEX",R45/R44-1,IF(INDEX(calc_types,1,AU$7)="CASH", R44/1200,R44/R45-1))</f>
        <v>9.7471207005650484E-5</v>
      </c>
      <c r="AV45" s="22" cm="1">
        <f t="array" ref="AV45">IF(INDEX(calc_types,1,AV$7)="INDEX",S45/S44-1,IF(INDEX(calc_types,1,AV$7)="CASH", S44/1200,S44/S45-1))</f>
        <v>-1.4468850738436179E-2</v>
      </c>
      <c r="AW45" s="22" cm="1">
        <f t="array" ref="AW45">IF(INDEX(calc_types,1,AW$7)="INDEX",T45/T44-1,IF(INDEX(calc_types,1,AW$7)="CASH", T44/1200,T44/T45-1))</f>
        <v>1.6799942003952406E-2</v>
      </c>
      <c r="AX45" s="22" cm="1">
        <f t="array" ref="AX45">IF(INDEX(calc_types,1,AX$7)="INDEX",U45/U44-1,IF(INDEX(calc_types,1,AX$7)="CASH", U44/1200,U44/U45-1))</f>
        <v>-2.8891088383005248E-2</v>
      </c>
      <c r="AY45" s="22" cm="1">
        <f t="array" ref="AY45">IF(INDEX(calc_types,1,AY$7)="INDEX",V45/V44-1,IF(INDEX(calc_types,1,AY$7)="CASH", V44/1200,V44/V45-1))</f>
        <v>4.8554288963272407E-2</v>
      </c>
      <c r="AZ45" s="22" cm="1">
        <f t="array" ref="AZ45">IF(INDEX(calc_types,1,AZ$7)="INDEX",W45/W44-1,IF(INDEX(calc_types,1,AZ$7)="CASH", W44/1200,W44/W45-1))</f>
        <v>1.3083333333333333E-4</v>
      </c>
      <c r="BA45" s="22" cm="1">
        <f t="array" ref="BA45">IF(INDEX(calc_types,1,BA$7)="INDEX",X45/X44-1,IF(INDEX(calc_types,1,BA$7)="CASH", X44/1200,X44/X45-1))</f>
        <v>2.7583333333333331E-5</v>
      </c>
      <c r="BB45" s="22" cm="1">
        <f t="array" ref="BB45">IF(INDEX(calc_types,1,BB$7)="INDEX",Y45/Y44-1,IF(INDEX(calc_types,1,BB$7)="CASH", Y44/1200,Y44/Y45-1))</f>
        <v>4.3233333333333334E-4</v>
      </c>
      <c r="BC45" s="22" cm="1">
        <f t="array" ref="BC45">IF(INDEX(calc_types,1,BC$7)="INDEX",Z45/Z44-1,IF(INDEX(calc_types,1,BC$7)="CASH", Z44/1200,Z44/Z45-1))</f>
        <v>-3.6916666666666665E-5</v>
      </c>
      <c r="BD45" s="22" cm="1">
        <f t="array" ref="BD45">IF(INDEX(calc_types,1,BD$7)="INDEX",AA45/AA44-1,IF(INDEX(calc_types,1,BD$7)="CASH", AA44/1200,AA44/AA45-1))</f>
        <v>0</v>
      </c>
      <c r="BE45" s="22" cm="1">
        <f t="array" ref="BE45">IF(INDEX(calc_types,1,BE$7)="INDEX",AB45/AB44-1,IF(INDEX(calc_types,1,BE$7)="CASH", AB44/1200,AB44/AB45-1))</f>
        <v>-3.8145762283693374E-2</v>
      </c>
      <c r="BF45" s="22" cm="1">
        <f t="array" ref="BF45">IF(INDEX(calc_types,1,BF$7)="INDEX",AC45/AC44-1,IF(INDEX(calc_types,1,BF$7)="CASH", AC44/1200,AC44/AC45-1))</f>
        <v>-2.3184176394293043E-2</v>
      </c>
      <c r="BG45" s="22" cm="1">
        <f t="array" ref="BG45">IF(INDEX(calc_types,1,BG$7)="INDEX",AD45/AD44-1,IF(INDEX(calc_types,1,BG$7)="CASH", AD44/1200,AD44/AD45-1))</f>
        <v>-5.070679434564529E-2</v>
      </c>
      <c r="BH45" s="23">
        <f t="shared" si="10"/>
        <v>-1.2681884297548296E-3</v>
      </c>
      <c r="BI45" s="23">
        <f t="shared" si="11"/>
        <v>-1.732455649247182E-3</v>
      </c>
      <c r="BJ45" s="23">
        <f t="shared" si="12"/>
        <v>-4.6959803985305599E-3</v>
      </c>
      <c r="BK45" s="23">
        <f t="shared" si="13"/>
        <v>-3.1631271058783425E-3</v>
      </c>
      <c r="BL45" s="23">
        <f t="shared" si="14"/>
        <v>-7.495695505079265E-3</v>
      </c>
      <c r="BM45" s="23">
        <f t="shared" si="15"/>
        <v>-4.248201587928296E-5</v>
      </c>
      <c r="BN45" s="23">
        <f t="shared" si="16"/>
        <v>8.4721682208501554E-4</v>
      </c>
      <c r="BO45" s="23">
        <f t="shared" si="17"/>
        <v>2.2573392131752129E-3</v>
      </c>
      <c r="BP45" s="23">
        <f t="shared" si="18"/>
        <v>-1.1345553238970587E-3</v>
      </c>
      <c r="BQ45" s="23">
        <f t="shared" si="19"/>
        <v>-2.6456625745904859E-4</v>
      </c>
      <c r="BR45" s="23">
        <f t="shared" si="20"/>
        <v>-1.6586000243209566E-3</v>
      </c>
      <c r="BS45" s="23">
        <f t="shared" si="21"/>
        <v>-1.5760007919522591E-3</v>
      </c>
      <c r="BT45" s="23">
        <f t="shared" si="22"/>
        <v>-4.99365802069251E-3</v>
      </c>
      <c r="BU45" s="23">
        <f t="shared" si="23"/>
        <v>-2.0337400084537005E-5</v>
      </c>
      <c r="BV45" s="23">
        <f t="shared" si="24"/>
        <v>2.9511363428146189E-5</v>
      </c>
      <c r="BW45" s="23">
        <f t="shared" si="25"/>
        <v>2.3148581894956167E-4</v>
      </c>
      <c r="BX45" s="23">
        <f t="shared" si="26"/>
        <v>-2.7037228699248864E-2</v>
      </c>
      <c r="BY45" s="23">
        <f t="shared" si="27"/>
        <v>9.893875011156017E-3</v>
      </c>
      <c r="BZ45" s="23">
        <f t="shared" si="28"/>
        <v>-3.3506703957562001E-2</v>
      </c>
      <c r="CA45" s="23">
        <f t="shared" si="29"/>
        <v>3.5829944334149336E-2</v>
      </c>
      <c r="CB45" s="23">
        <f t="shared" si="30"/>
        <v>-1.3086560185185192E-3</v>
      </c>
      <c r="CC45" s="23">
        <f t="shared" si="31"/>
        <v>-3.5776435185185185E-4</v>
      </c>
      <c r="CD45" s="23">
        <f t="shared" si="32"/>
        <v>-7.9713472222222204E-4</v>
      </c>
      <c r="CE45" s="23">
        <f t="shared" si="33"/>
        <v>1.0158703703703701E-4</v>
      </c>
      <c r="CF45" s="23">
        <f t="shared" si="34"/>
        <v>0</v>
      </c>
      <c r="CG45" s="23">
        <f t="shared" si="35"/>
        <v>-3.7450271969616138E-2</v>
      </c>
      <c r="CH45" s="23">
        <f t="shared" si="36"/>
        <v>-2.255151063552692E-2</v>
      </c>
      <c r="CI45" s="23">
        <f t="shared" si="37"/>
        <v>-4.7100522828392513E-2</v>
      </c>
    </row>
    <row r="46" spans="1:87" x14ac:dyDescent="0.2">
      <c r="A46" s="20">
        <v>38</v>
      </c>
      <c r="B46" s="21">
        <v>39752</v>
      </c>
      <c r="C46" s="20">
        <v>203.80199999999999</v>
      </c>
      <c r="D46" s="20">
        <v>1147.0170000000001</v>
      </c>
      <c r="E46" s="20">
        <v>1898.2239999999999</v>
      </c>
      <c r="F46" s="20">
        <v>1610.5830000000001</v>
      </c>
      <c r="G46" s="20">
        <v>1999.0139999999999</v>
      </c>
      <c r="H46" s="20">
        <v>144.05699999999999</v>
      </c>
      <c r="I46" s="20">
        <v>366.56</v>
      </c>
      <c r="J46" s="20">
        <v>493.47800000000001</v>
      </c>
      <c r="K46" s="20">
        <v>107.066</v>
      </c>
      <c r="L46" s="20">
        <v>651.74099999999999</v>
      </c>
      <c r="M46" s="20">
        <v>797.83299999999997</v>
      </c>
      <c r="N46" s="20">
        <v>263.846</v>
      </c>
      <c r="O46" s="20">
        <v>288.50599999999997</v>
      </c>
      <c r="P46" s="20">
        <v>103.73399999999999</v>
      </c>
      <c r="Q46" s="20">
        <v>194.49700000000001</v>
      </c>
      <c r="R46" s="20">
        <v>256.94799999999998</v>
      </c>
      <c r="S46" s="20">
        <v>3365.57</v>
      </c>
      <c r="T46" s="20">
        <v>3113.32</v>
      </c>
      <c r="U46" s="20">
        <v>6546.47</v>
      </c>
      <c r="V46" s="20">
        <v>16413.759999999998</v>
      </c>
      <c r="W46" s="20">
        <v>0.15590000000000001</v>
      </c>
      <c r="X46" s="20">
        <v>3.2000000000000002E-3</v>
      </c>
      <c r="Y46" s="20">
        <v>0.5363</v>
      </c>
      <c r="Z46" s="20">
        <v>-3.8800000000000001E-2</v>
      </c>
      <c r="AA46" s="20">
        <v>1</v>
      </c>
      <c r="AB46" s="20">
        <v>0.79830000000000001</v>
      </c>
      <c r="AC46" s="20">
        <v>0.62519999999999998</v>
      </c>
      <c r="AD46" s="20">
        <v>112.32</v>
      </c>
      <c r="AE46" s="21">
        <f t="shared" si="8"/>
        <v>39752</v>
      </c>
      <c r="AF46" s="22" cm="1">
        <f t="array" ref="AF46">IF(INDEX(calc_types,1,AF$7)="INDEX",C46/C45-1,IF(INDEX(calc_types,1,AF$7)="CASH", C45/1200,C45/C46-1))</f>
        <v>-6.8689406131028363E-5</v>
      </c>
      <c r="AG46" s="22" cm="1">
        <f t="array" ref="AG46">IF(INDEX(calc_types,1,AG$7)="INDEX",D46/D45-1,IF(INDEX(calc_types,1,AG$7)="CASH", D45/1200,D45/D46-1))</f>
        <v>2.7450503856620845E-3</v>
      </c>
      <c r="AH46" s="22" cm="1">
        <f t="array" ref="AH46">IF(INDEX(calc_types,1,AH$7)="INDEX",E46/E45-1,IF(INDEX(calc_types,1,AH$7)="CASH", E45/1200,E45/E46-1))</f>
        <v>8.261135376281814E-3</v>
      </c>
      <c r="AI46" s="22" cm="1">
        <f t="array" ref="AI46">IF(INDEX(calc_types,1,AI$7)="INDEX",F46/F45-1,IF(INDEX(calc_types,1,AI$7)="CASH", F45/1200,F45/F46-1))</f>
        <v>2.1223615145111729E-3</v>
      </c>
      <c r="AJ46" s="22" cm="1">
        <f t="array" ref="AJ46">IF(INDEX(calc_types,1,AJ$7)="INDEX",G46/G45-1,IF(INDEX(calc_types,1,AJ$7)="CASH", G45/1200,G45/G46-1))</f>
        <v>5.5958830720008734E-3</v>
      </c>
      <c r="AK46" s="22" cm="1">
        <f t="array" ref="AK46">IF(INDEX(calc_types,1,AK$7)="INDEX",H46/H45-1,IF(INDEX(calc_types,1,AK$7)="CASH", H45/1200,H45/H46-1))</f>
        <v>-1.5963353692405313E-4</v>
      </c>
      <c r="AL46" s="22" cm="1">
        <f t="array" ref="AL46">IF(INDEX(calc_types,1,AL$7)="INDEX",I46/I45-1,IF(INDEX(calc_types,1,AL$7)="CASH", I45/1200,I45/I46-1))</f>
        <v>-4.1449420798878034E-4</v>
      </c>
      <c r="AM46" s="22" cm="1">
        <f t="array" ref="AM46">IF(INDEX(calc_types,1,AM$7)="INDEX",J46/J45-1,IF(INDEX(calc_types,1,AM$7)="CASH", J45/1200,J45/J46-1))</f>
        <v>1.9457539999434559E-4</v>
      </c>
      <c r="AN46" s="22" cm="1">
        <f t="array" ref="AN46">IF(INDEX(calc_types,1,AN$7)="INDEX",K46/K45-1,IF(INDEX(calc_types,1,AN$7)="CASH", K45/1200,K45/K46-1))</f>
        <v>8.8809116489518836E-4</v>
      </c>
      <c r="AO46" s="22" cm="1">
        <f t="array" ref="AO46">IF(INDEX(calc_types,1,AO$7)="INDEX",L46/L45-1,IF(INDEX(calc_types,1,AO$7)="CASH", L45/1200,L45/L46-1))</f>
        <v>4.7513408431856252E-3</v>
      </c>
      <c r="AP46" s="22" cm="1">
        <f t="array" ref="AP46">IF(INDEX(calc_types,1,AP$7)="INDEX",M46/M45-1,IF(INDEX(calc_types,1,AP$7)="CASH", M45/1200,M45/M46-1))</f>
        <v>1.0649509897064258E-2</v>
      </c>
      <c r="AQ46" s="22" cm="1">
        <f t="array" ref="AQ46">IF(INDEX(calc_types,1,AQ$7)="INDEX",N46/N45-1,IF(INDEX(calc_types,1,AQ$7)="CASH", N45/1200,N45/N46-1))</f>
        <v>3.3578868510018012E-3</v>
      </c>
      <c r="AR46" s="22" cm="1">
        <f t="array" ref="AR46">IF(INDEX(calc_types,1,AR$7)="INDEX",O46/O45-1,IF(INDEX(calc_types,1,AR$7)="CASH", O45/1200,O45/O46-1))</f>
        <v>8.5365512612560757E-3</v>
      </c>
      <c r="AS46" s="22" cm="1">
        <f t="array" ref="AS46">IF(INDEX(calc_types,1,AS$7)="INDEX",P46/P45-1,IF(INDEX(calc_types,1,AS$7)="CASH", P45/1200,P45/P46-1))</f>
        <v>1.4462152546790286E-4</v>
      </c>
      <c r="AT46" s="22" cm="1">
        <f t="array" ref="AT46">IF(INDEX(calc_types,1,AT$7)="INDEX",Q46/Q45-1,IF(INDEX(calc_types,1,AT$7)="CASH", Q45/1200,Q45/Q46-1))</f>
        <v>8.4906242924498443E-4</v>
      </c>
      <c r="AU46" s="22" cm="1">
        <f t="array" ref="AU46">IF(INDEX(calc_types,1,AU$7)="INDEX",R46/R45-1,IF(INDEX(calc_types,1,AU$7)="CASH", R45/1200,R45/R46-1))</f>
        <v>1.7036306435200821E-3</v>
      </c>
      <c r="AV46" s="22" cm="1">
        <f t="array" ref="AV46">IF(INDEX(calc_types,1,AV$7)="INDEX",S46/S45-1,IF(INDEX(calc_types,1,AV$7)="CASH", S45/1200,S45/S46-1))</f>
        <v>2.4059029362543782E-2</v>
      </c>
      <c r="AW46" s="22" cm="1">
        <f t="array" ref="AW46">IF(INDEX(calc_types,1,AW$7)="INDEX",T46/T45-1,IF(INDEX(calc_types,1,AW$7)="CASH", T45/1200,T45/T46-1))</f>
        <v>-3.4907763032675732E-2</v>
      </c>
      <c r="AX46" s="22" cm="1">
        <f t="array" ref="AX46">IF(INDEX(calc_types,1,AX$7)="INDEX",U46/U45-1,IF(INDEX(calc_types,1,AX$7)="CASH", U45/1200,U45/U46-1))</f>
        <v>-1.1513396308465373E-2</v>
      </c>
      <c r="AY46" s="22" cm="1">
        <f t="array" ref="AY46">IF(INDEX(calc_types,1,AY$7)="INDEX",V46/V45-1,IF(INDEX(calc_types,1,AY$7)="CASH", V45/1200,V45/V46-1))</f>
        <v>1.4853909353065964E-2</v>
      </c>
      <c r="AZ46" s="22" cm="1">
        <f t="array" ref="AZ46">IF(INDEX(calc_types,1,AZ$7)="INDEX",W46/W45-1,IF(INDEX(calc_types,1,AZ$7)="CASH", W45/1200,W45/W46-1))</f>
        <v>1.3041666666666667E-4</v>
      </c>
      <c r="BA46" s="22" cm="1">
        <f t="array" ref="BA46">IF(INDEX(calc_types,1,BA$7)="INDEX",X46/X45-1,IF(INDEX(calc_types,1,BA$7)="CASH", X45/1200,X45/X46-1))</f>
        <v>4.8333333333333334E-6</v>
      </c>
      <c r="BB46" s="22" cm="1">
        <f t="array" ref="BB46">IF(INDEX(calc_types,1,BB$7)="INDEX",Y46/Y45-1,IF(INDEX(calc_types,1,BB$7)="CASH", Y45/1200,Y45/Y46-1))</f>
        <v>4.5791666666666664E-4</v>
      </c>
      <c r="BC46" s="22" cm="1">
        <f t="array" ref="BC46">IF(INDEX(calc_types,1,BC$7)="INDEX",Z46/Z45-1,IF(INDEX(calc_types,1,BC$7)="CASH", Z45/1200,Z45/Z46-1))</f>
        <v>-6.4166666666666665E-6</v>
      </c>
      <c r="BD46" s="22" cm="1">
        <f t="array" ref="BD46">IF(INDEX(calc_types,1,BD$7)="INDEX",AA46/AA45-1,IF(INDEX(calc_types,1,BD$7)="CASH", AA45/1200,AA45/AA46-1))</f>
        <v>0</v>
      </c>
      <c r="BE46" s="22" cm="1">
        <f t="array" ref="BE46">IF(INDEX(calc_types,1,BE$7)="INDEX",AB46/AB45-1,IF(INDEX(calc_types,1,BE$7)="CASH", AB45/1200,AB45/AB46-1))</f>
        <v>-8.2675685832394041E-3</v>
      </c>
      <c r="BF46" s="22" cm="1">
        <f t="array" ref="BF46">IF(INDEX(calc_types,1,BF$7)="INDEX",AC46/AC45-1,IF(INDEX(calc_types,1,BF$7)="CASH", AC45/1200,AC45/AC46-1))</f>
        <v>-1.3435700575815668E-2</v>
      </c>
      <c r="BG46" s="22" cm="1">
        <f t="array" ref="BG46">IF(INDEX(calc_types,1,BG$7)="INDEX",AD46/AD45-1,IF(INDEX(calc_types,1,BG$7)="CASH", AD45/1200,AD45/AD46-1))</f>
        <v>-2.3771367521367437E-2</v>
      </c>
      <c r="BH46" s="23">
        <f t="shared" si="10"/>
        <v>-1.4644601510141852E-3</v>
      </c>
      <c r="BI46" s="23">
        <f t="shared" si="11"/>
        <v>1.5717825859620184E-3</v>
      </c>
      <c r="BJ46" s="23">
        <f t="shared" si="12"/>
        <v>7.0670051466245314E-3</v>
      </c>
      <c r="BK46" s="23">
        <f t="shared" si="13"/>
        <v>2.5809583536214042E-5</v>
      </c>
      <c r="BL46" s="23">
        <f t="shared" si="14"/>
        <v>2.923656609862229E-3</v>
      </c>
      <c r="BM46" s="23">
        <f t="shared" si="15"/>
        <v>-4.3120744642141911E-4</v>
      </c>
      <c r="BN46" s="23">
        <f t="shared" si="16"/>
        <v>-4.952959026026456E-4</v>
      </c>
      <c r="BO46" s="23">
        <f t="shared" si="17"/>
        <v>9.7186685964916787E-6</v>
      </c>
      <c r="BP46" s="23">
        <f t="shared" si="18"/>
        <v>-1.9037733660076791E-4</v>
      </c>
      <c r="BQ46" s="23">
        <f t="shared" si="19"/>
        <v>3.902150657794228E-3</v>
      </c>
      <c r="BR46" s="23">
        <f t="shared" si="20"/>
        <v>9.6883985338055301E-3</v>
      </c>
      <c r="BS46" s="23">
        <f t="shared" si="21"/>
        <v>9.7503851137119551E-4</v>
      </c>
      <c r="BT46" s="23">
        <f t="shared" si="22"/>
        <v>5.3956820191535301E-3</v>
      </c>
      <c r="BU46" s="23">
        <f t="shared" si="23"/>
        <v>1.4356662362393513E-4</v>
      </c>
      <c r="BV46" s="23">
        <f t="shared" si="24"/>
        <v>9.0944783686412885E-4</v>
      </c>
      <c r="BW46" s="23">
        <f t="shared" si="25"/>
        <v>1.8376452554639932E-3</v>
      </c>
      <c r="BX46" s="23">
        <f t="shared" si="26"/>
        <v>1.1490651401731099E-2</v>
      </c>
      <c r="BY46" s="23">
        <f t="shared" si="27"/>
        <v>-4.1813830025472121E-2</v>
      </c>
      <c r="BZ46" s="23">
        <f t="shared" si="28"/>
        <v>-1.6129011883022126E-2</v>
      </c>
      <c r="CA46" s="23">
        <f t="shared" si="29"/>
        <v>2.1295647239428905E-3</v>
      </c>
      <c r="CB46" s="23">
        <f t="shared" si="30"/>
        <v>-1.3090726851851858E-3</v>
      </c>
      <c r="CC46" s="23">
        <f t="shared" si="31"/>
        <v>-3.8051435185185189E-4</v>
      </c>
      <c r="CD46" s="23">
        <f t="shared" si="32"/>
        <v>-7.7155138888888885E-4</v>
      </c>
      <c r="CE46" s="23">
        <f t="shared" si="33"/>
        <v>1.3208703703703701E-4</v>
      </c>
      <c r="CF46" s="23">
        <f t="shared" si="34"/>
        <v>0</v>
      </c>
      <c r="CG46" s="23">
        <f t="shared" si="35"/>
        <v>-7.5720782691621712E-3</v>
      </c>
      <c r="CH46" s="23">
        <f t="shared" si="36"/>
        <v>-1.2803034817049544E-2</v>
      </c>
      <c r="CI46" s="23">
        <f t="shared" si="37"/>
        <v>-2.016509600411466E-2</v>
      </c>
    </row>
    <row r="47" spans="1:87" x14ac:dyDescent="0.2">
      <c r="A47" s="20">
        <v>39</v>
      </c>
      <c r="B47" s="21">
        <v>39782</v>
      </c>
      <c r="C47" s="20">
        <v>203.81899999999999</v>
      </c>
      <c r="D47" s="20">
        <v>1148.673</v>
      </c>
      <c r="E47" s="20">
        <v>1908.9580000000001</v>
      </c>
      <c r="F47" s="20">
        <v>1613.0250000000001</v>
      </c>
      <c r="G47" s="20">
        <v>2007.6379999999999</v>
      </c>
      <c r="H47" s="20">
        <v>144.054</v>
      </c>
      <c r="I47" s="20">
        <v>366.45699999999999</v>
      </c>
      <c r="J47" s="20">
        <v>493.62099999999998</v>
      </c>
      <c r="K47" s="20">
        <v>107.124</v>
      </c>
      <c r="L47" s="20">
        <v>654.29100000000005</v>
      </c>
      <c r="M47" s="20">
        <v>806.68</v>
      </c>
      <c r="N47" s="20">
        <v>265.02699999999999</v>
      </c>
      <c r="O47" s="20">
        <v>291.42</v>
      </c>
      <c r="P47" s="20">
        <v>103.749</v>
      </c>
      <c r="Q47" s="20">
        <v>194.60400000000001</v>
      </c>
      <c r="R47" s="20">
        <v>257.31099999999998</v>
      </c>
      <c r="S47" s="20">
        <v>3453.7</v>
      </c>
      <c r="T47" s="20">
        <v>3250.93</v>
      </c>
      <c r="U47" s="20">
        <v>6722.62</v>
      </c>
      <c r="V47" s="20">
        <v>17459.849999999999</v>
      </c>
      <c r="W47" s="20">
        <v>0.154</v>
      </c>
      <c r="X47" s="20">
        <v>5.04E-2</v>
      </c>
      <c r="Y47" s="20">
        <v>0.45989999999999998</v>
      </c>
      <c r="Z47" s="20">
        <v>-0.41270000000000001</v>
      </c>
      <c r="AA47" s="20">
        <v>1</v>
      </c>
      <c r="AB47" s="20">
        <v>0.80330000000000001</v>
      </c>
      <c r="AC47" s="20">
        <v>0.63890000000000002</v>
      </c>
      <c r="AD47" s="20">
        <v>118.63</v>
      </c>
      <c r="AE47" s="21">
        <f t="shared" si="8"/>
        <v>39782</v>
      </c>
      <c r="AF47" s="22" cm="1">
        <f t="array" ref="AF47">IF(INDEX(calc_types,1,AF$7)="INDEX",C47/C46-1,IF(INDEX(calc_types,1,AF$7)="CASH", C46/1200,C46/C47-1))</f>
        <v>8.3414294266059841E-5</v>
      </c>
      <c r="AG47" s="22" cm="1">
        <f t="array" ref="AG47">IF(INDEX(calc_types,1,AG$7)="INDEX",D47/D46-1,IF(INDEX(calc_types,1,AG$7)="CASH", D46/1200,D46/D47-1))</f>
        <v>1.443744948854242E-3</v>
      </c>
      <c r="AH47" s="22" cm="1">
        <f t="array" ref="AH47">IF(INDEX(calc_types,1,AH$7)="INDEX",E47/E46-1,IF(INDEX(calc_types,1,AH$7)="CASH", E46/1200,E46/E47-1))</f>
        <v>5.6547593961513432E-3</v>
      </c>
      <c r="AI47" s="22" cm="1">
        <f t="array" ref="AI47">IF(INDEX(calc_types,1,AI$7)="INDEX",F47/F46-1,IF(INDEX(calc_types,1,AI$7)="CASH", F46/1200,F46/F47-1))</f>
        <v>1.5162211447656837E-3</v>
      </c>
      <c r="AJ47" s="22" cm="1">
        <f t="array" ref="AJ47">IF(INDEX(calc_types,1,AJ$7)="INDEX",G47/G46-1,IF(INDEX(calc_types,1,AJ$7)="CASH", G46/1200,G46/G47-1))</f>
        <v>4.3141268645441322E-3</v>
      </c>
      <c r="AK47" s="22" cm="1">
        <f t="array" ref="AK47">IF(INDEX(calc_types,1,AK$7)="INDEX",H47/H46-1,IF(INDEX(calc_types,1,AK$7)="CASH", H46/1200,H46/H47-1))</f>
        <v>-2.0825090068399277E-5</v>
      </c>
      <c r="AL47" s="22" cm="1">
        <f t="array" ref="AL47">IF(INDEX(calc_types,1,AL$7)="INDEX",I47/I46-1,IF(INDEX(calc_types,1,AL$7)="CASH", I46/1200,I46/I47-1))</f>
        <v>-2.8099083369714783E-4</v>
      </c>
      <c r="AM47" s="22" cm="1">
        <f t="array" ref="AM47">IF(INDEX(calc_types,1,AM$7)="INDEX",J47/J46-1,IF(INDEX(calc_types,1,AM$7)="CASH", J46/1200,J46/J47-1))</f>
        <v>2.8977988887035622E-4</v>
      </c>
      <c r="AN47" s="22" cm="1">
        <f t="array" ref="AN47">IF(INDEX(calc_types,1,AN$7)="INDEX",K47/K46-1,IF(INDEX(calc_types,1,AN$7)="CASH", K46/1200,K46/K47-1))</f>
        <v>5.4172192852997014E-4</v>
      </c>
      <c r="AO47" s="22" cm="1">
        <f t="array" ref="AO47">IF(INDEX(calc_types,1,AO$7)="INDEX",L47/L46-1,IF(INDEX(calc_types,1,AO$7)="CASH", L46/1200,L46/L47-1))</f>
        <v>3.9125971820095362E-3</v>
      </c>
      <c r="AP47" s="22" cm="1">
        <f t="array" ref="AP47">IF(INDEX(calc_types,1,AP$7)="INDEX",M47/M46-1,IF(INDEX(calc_types,1,AP$7)="CASH", M46/1200,M46/M47-1))</f>
        <v>1.1088786751112023E-2</v>
      </c>
      <c r="AQ47" s="22" cm="1">
        <f t="array" ref="AQ47">IF(INDEX(calc_types,1,AQ$7)="INDEX",N47/N46-1,IF(INDEX(calc_types,1,AQ$7)="CASH", N46/1200,N46/N47-1))</f>
        <v>4.4760959044289894E-3</v>
      </c>
      <c r="AR47" s="22" cm="1">
        <f t="array" ref="AR47">IF(INDEX(calc_types,1,AR$7)="INDEX",O47/O46-1,IF(INDEX(calc_types,1,AR$7)="CASH", O46/1200,O46/O47-1))</f>
        <v>1.0100309872238533E-2</v>
      </c>
      <c r="AS47" s="22" cm="1">
        <f t="array" ref="AS47">IF(INDEX(calc_types,1,AS$7)="INDEX",P47/P46-1,IF(INDEX(calc_types,1,AS$7)="CASH", P46/1200,P46/P47-1))</f>
        <v>1.4460061310650474E-4</v>
      </c>
      <c r="AT47" s="22" cm="1">
        <f t="array" ref="AT47">IF(INDEX(calc_types,1,AT$7)="INDEX",Q47/Q46-1,IF(INDEX(calc_types,1,AT$7)="CASH", Q46/1200,Q46/Q47-1))</f>
        <v>5.5013702010819898E-4</v>
      </c>
      <c r="AU47" s="22" cm="1">
        <f t="array" ref="AU47">IF(INDEX(calc_types,1,AU$7)="INDEX",R47/R46-1,IF(INDEX(calc_types,1,AU$7)="CASH", R46/1200,R46/R47-1))</f>
        <v>1.4127372075283251E-3</v>
      </c>
      <c r="AV47" s="22" cm="1">
        <f t="array" ref="AV47">IF(INDEX(calc_types,1,AV$7)="INDEX",S47/S46-1,IF(INDEX(calc_types,1,AV$7)="CASH", S46/1200,S46/S47-1))</f>
        <v>2.6185757538841781E-2</v>
      </c>
      <c r="AW47" s="22" cm="1">
        <f t="array" ref="AW47">IF(INDEX(calc_types,1,AW$7)="INDEX",T47/T46-1,IF(INDEX(calc_types,1,AW$7)="CASH", T46/1200,T46/T47-1))</f>
        <v>4.4200403427851809E-2</v>
      </c>
      <c r="AX47" s="22" cm="1">
        <f t="array" ref="AX47">IF(INDEX(calc_types,1,AX$7)="INDEX",U47/U46-1,IF(INDEX(calc_types,1,AX$7)="CASH", U46/1200,U46/U47-1))</f>
        <v>2.6907631135558496E-2</v>
      </c>
      <c r="AY47" s="22" cm="1">
        <f t="array" ref="AY47">IF(INDEX(calc_types,1,AY$7)="INDEX",V47/V46-1,IF(INDEX(calc_types,1,AY$7)="CASH", V46/1200,V46/V47-1))</f>
        <v>6.3732502485719378E-2</v>
      </c>
      <c r="AZ47" s="22" cm="1">
        <f t="array" ref="AZ47">IF(INDEX(calc_types,1,AZ$7)="INDEX",W47/W46-1,IF(INDEX(calc_types,1,AZ$7)="CASH", W46/1200,W46/W47-1))</f>
        <v>1.2991666666666666E-4</v>
      </c>
      <c r="BA47" s="22" cm="1">
        <f t="array" ref="BA47">IF(INDEX(calc_types,1,BA$7)="INDEX",X47/X46-1,IF(INDEX(calc_types,1,BA$7)="CASH", X46/1200,X46/X47-1))</f>
        <v>2.6666666666666668E-6</v>
      </c>
      <c r="BB47" s="22" cm="1">
        <f t="array" ref="BB47">IF(INDEX(calc_types,1,BB$7)="INDEX",Y47/Y46-1,IF(INDEX(calc_types,1,BB$7)="CASH", Y46/1200,Y46/Y47-1))</f>
        <v>4.4691666666666664E-4</v>
      </c>
      <c r="BC47" s="22" cm="1">
        <f t="array" ref="BC47">IF(INDEX(calc_types,1,BC$7)="INDEX",Z47/Z46-1,IF(INDEX(calc_types,1,BC$7)="CASH", Z46/1200,Z46/Z47-1))</f>
        <v>-3.2333333333333331E-5</v>
      </c>
      <c r="BD47" s="22" cm="1">
        <f t="array" ref="BD47">IF(INDEX(calc_types,1,BD$7)="INDEX",AA47/AA46-1,IF(INDEX(calc_types,1,BD$7)="CASH", AA46/1200,AA46/AA47-1))</f>
        <v>0</v>
      </c>
      <c r="BE47" s="22" cm="1">
        <f t="array" ref="BE47">IF(INDEX(calc_types,1,BE$7)="INDEX",AB47/AB46-1,IF(INDEX(calc_types,1,BE$7)="CASH", AB46/1200,AB46/AB47-1))</f>
        <v>-6.2243246607742719E-3</v>
      </c>
      <c r="BF47" s="22" cm="1">
        <f t="array" ref="BF47">IF(INDEX(calc_types,1,BF$7)="INDEX",AC47/AC46-1,IF(INDEX(calc_types,1,BF$7)="CASH", AC46/1200,AC46/AC47-1))</f>
        <v>-2.144310533729854E-2</v>
      </c>
      <c r="BG47" s="22" cm="1">
        <f t="array" ref="BG47">IF(INDEX(calc_types,1,BG$7)="INDEX",AD47/AD46-1,IF(INDEX(calc_types,1,BG$7)="CASH", AD46/1200,AD46/AD47-1))</f>
        <v>-5.3190592598836739E-2</v>
      </c>
      <c r="BH47" s="23">
        <f t="shared" si="10"/>
        <v>-1.312356450617097E-3</v>
      </c>
      <c r="BI47" s="23">
        <f t="shared" si="11"/>
        <v>2.7047714915417586E-4</v>
      </c>
      <c r="BJ47" s="23">
        <f t="shared" si="12"/>
        <v>4.4606291664940605E-3</v>
      </c>
      <c r="BK47" s="23">
        <f t="shared" si="13"/>
        <v>-5.803307862092752E-4</v>
      </c>
      <c r="BL47" s="23">
        <f t="shared" si="14"/>
        <v>1.6419004024054878E-3</v>
      </c>
      <c r="BM47" s="23">
        <f t="shared" si="15"/>
        <v>-2.9239899956576526E-4</v>
      </c>
      <c r="BN47" s="23">
        <f t="shared" si="16"/>
        <v>-3.617925283110131E-4</v>
      </c>
      <c r="BO47" s="23">
        <f t="shared" si="17"/>
        <v>1.0492315747250231E-4</v>
      </c>
      <c r="BP47" s="23">
        <f t="shared" si="18"/>
        <v>-5.3674657296598613E-4</v>
      </c>
      <c r="BQ47" s="23">
        <f t="shared" si="19"/>
        <v>3.063406996618139E-3</v>
      </c>
      <c r="BR47" s="23">
        <f t="shared" si="20"/>
        <v>1.0127675387853296E-2</v>
      </c>
      <c r="BS47" s="23">
        <f t="shared" si="21"/>
        <v>2.0932475647983837E-3</v>
      </c>
      <c r="BT47" s="23">
        <f t="shared" si="22"/>
        <v>6.9594406301359876E-3</v>
      </c>
      <c r="BU47" s="23">
        <f t="shared" si="23"/>
        <v>1.4354571126253701E-4</v>
      </c>
      <c r="BV47" s="23">
        <f t="shared" si="24"/>
        <v>6.1052242772734341E-4</v>
      </c>
      <c r="BW47" s="23">
        <f t="shared" si="25"/>
        <v>1.5467518194722362E-3</v>
      </c>
      <c r="BX47" s="23">
        <f t="shared" si="26"/>
        <v>1.3617379578029097E-2</v>
      </c>
      <c r="BY47" s="23">
        <f t="shared" si="27"/>
        <v>3.729433643505542E-2</v>
      </c>
      <c r="BZ47" s="23">
        <f t="shared" si="28"/>
        <v>2.2292015561001743E-2</v>
      </c>
      <c r="CA47" s="23">
        <f t="shared" si="29"/>
        <v>5.1008157856596306E-2</v>
      </c>
      <c r="CB47" s="23">
        <f t="shared" si="30"/>
        <v>-1.3095726851851859E-3</v>
      </c>
      <c r="CC47" s="23">
        <f t="shared" si="31"/>
        <v>-3.8268101851851854E-4</v>
      </c>
      <c r="CD47" s="23">
        <f t="shared" si="32"/>
        <v>-7.8255138888888879E-4</v>
      </c>
      <c r="CE47" s="23">
        <f t="shared" si="33"/>
        <v>1.0617037037037035E-4</v>
      </c>
      <c r="CF47" s="23">
        <f t="shared" si="34"/>
        <v>0</v>
      </c>
      <c r="CG47" s="23">
        <f t="shared" si="35"/>
        <v>-5.528834346697039E-3</v>
      </c>
      <c r="CH47" s="23">
        <f t="shared" si="36"/>
        <v>-2.0810439578532416E-2</v>
      </c>
      <c r="CI47" s="23">
        <f t="shared" si="37"/>
        <v>-4.9584321081583962E-2</v>
      </c>
    </row>
    <row r="48" spans="1:87" x14ac:dyDescent="0.2">
      <c r="A48" s="20">
        <v>40</v>
      </c>
      <c r="B48" s="21">
        <v>39813</v>
      </c>
      <c r="C48" s="20">
        <v>203.78899999999999</v>
      </c>
      <c r="D48" s="20">
        <v>1145.875</v>
      </c>
      <c r="E48" s="20">
        <v>1900.2809999999999</v>
      </c>
      <c r="F48" s="20">
        <v>1606.7629999999999</v>
      </c>
      <c r="G48" s="20">
        <v>1995.538</v>
      </c>
      <c r="H48" s="20">
        <v>144.06899999999999</v>
      </c>
      <c r="I48" s="20">
        <v>366.6</v>
      </c>
      <c r="J48" s="20">
        <v>494.95100000000002</v>
      </c>
      <c r="K48" s="20">
        <v>107.197</v>
      </c>
      <c r="L48" s="20">
        <v>655.76900000000001</v>
      </c>
      <c r="M48" s="20">
        <v>810.65499999999997</v>
      </c>
      <c r="N48" s="20">
        <v>265.70999999999998</v>
      </c>
      <c r="O48" s="20">
        <v>292.83199999999999</v>
      </c>
      <c r="P48" s="20">
        <v>103.752</v>
      </c>
      <c r="Q48" s="20">
        <v>194.71299999999999</v>
      </c>
      <c r="R48" s="20">
        <v>257.86799999999999</v>
      </c>
      <c r="S48" s="20">
        <v>3443.26</v>
      </c>
      <c r="T48" s="20">
        <v>3146.43</v>
      </c>
      <c r="U48" s="20">
        <v>6566.09</v>
      </c>
      <c r="V48" s="20">
        <v>17450.77</v>
      </c>
      <c r="W48" s="20">
        <v>0.17125000000000001</v>
      </c>
      <c r="X48" s="20">
        <v>-0.126</v>
      </c>
      <c r="Y48" s="20">
        <v>0.54369999999999996</v>
      </c>
      <c r="Z48" s="20">
        <v>-0.05</v>
      </c>
      <c r="AA48" s="20">
        <v>1</v>
      </c>
      <c r="AB48" s="20">
        <v>0.8266</v>
      </c>
      <c r="AC48" s="20">
        <v>0.64190000000000003</v>
      </c>
      <c r="AD48" s="20">
        <v>119.78</v>
      </c>
      <c r="AE48" s="21">
        <f t="shared" si="8"/>
        <v>39813</v>
      </c>
      <c r="AF48" s="22" cm="1">
        <f t="array" ref="AF48">IF(INDEX(calc_types,1,AF$7)="INDEX",C48/C47-1,IF(INDEX(calc_types,1,AF$7)="CASH", C47/1200,C47/C48-1))</f>
        <v>-1.4718941806213248E-4</v>
      </c>
      <c r="AG48" s="22" cm="1">
        <f t="array" ref="AG48">IF(INDEX(calc_types,1,AG$7)="INDEX",D48/D47-1,IF(INDEX(calc_types,1,AG$7)="CASH", D47/1200,D47/D48-1))</f>
        <v>-2.4358542422430185E-3</v>
      </c>
      <c r="AH48" s="22" cm="1">
        <f t="array" ref="AH48">IF(INDEX(calc_types,1,AH$7)="INDEX",E48/E47-1,IF(INDEX(calc_types,1,AH$7)="CASH", E47/1200,E47/E48-1))</f>
        <v>-4.5454116853278492E-3</v>
      </c>
      <c r="AI48" s="22" cm="1">
        <f t="array" ref="AI48">IF(INDEX(calc_types,1,AI$7)="INDEX",F48/F47-1,IF(INDEX(calc_types,1,AI$7)="CASH", F47/1200,F47/F48-1))</f>
        <v>-3.8821468979093332E-3</v>
      </c>
      <c r="AJ48" s="22" cm="1">
        <f t="array" ref="AJ48">IF(INDEX(calc_types,1,AJ$7)="INDEX",G48/G47-1,IF(INDEX(calc_types,1,AJ$7)="CASH", G47/1200,G47/G48-1))</f>
        <v>-6.0269829521059082E-3</v>
      </c>
      <c r="AK48" s="22" cm="1">
        <f t="array" ref="AK48">IF(INDEX(calc_types,1,AK$7)="INDEX",H48/H47-1,IF(INDEX(calc_types,1,AK$7)="CASH", H47/1200,H47/H48-1))</f>
        <v>1.0412761880962407E-4</v>
      </c>
      <c r="AL48" s="22" cm="1">
        <f t="array" ref="AL48">IF(INDEX(calc_types,1,AL$7)="INDEX",I48/I47-1,IF(INDEX(calc_types,1,AL$7)="CASH", I47/1200,I47/I48-1))</f>
        <v>3.9022313668457542E-4</v>
      </c>
      <c r="AM48" s="22" cm="1">
        <f t="array" ref="AM48">IF(INDEX(calc_types,1,AM$7)="INDEX",J48/J47-1,IF(INDEX(calc_types,1,AM$7)="CASH", J47/1200,J47/J48-1))</f>
        <v>2.694374834133928E-3</v>
      </c>
      <c r="AN48" s="22" cm="1">
        <f t="array" ref="AN48">IF(INDEX(calc_types,1,AN$7)="INDEX",K48/K47-1,IF(INDEX(calc_types,1,AN$7)="CASH", K47/1200,K47/K48-1))</f>
        <v>6.8145326910884485E-4</v>
      </c>
      <c r="AO48" s="22" cm="1">
        <f t="array" ref="AO48">IF(INDEX(calc_types,1,AO$7)="INDEX",L48/L47-1,IF(INDEX(calc_types,1,AO$7)="CASH", L47/1200,L47/L48-1))</f>
        <v>2.2589337160376921E-3</v>
      </c>
      <c r="AP48" s="22" cm="1">
        <f t="array" ref="AP48">IF(INDEX(calc_types,1,AP$7)="INDEX",M48/M47-1,IF(INDEX(calc_types,1,AP$7)="CASH", M47/1200,M47/M48-1))</f>
        <v>4.9276045024049253E-3</v>
      </c>
      <c r="AQ48" s="22" cm="1">
        <f t="array" ref="AQ48">IF(INDEX(calc_types,1,AQ$7)="INDEX",N48/N47-1,IF(INDEX(calc_types,1,AQ$7)="CASH", N47/1200,N47/N48-1))</f>
        <v>2.5770959185289488E-3</v>
      </c>
      <c r="AR48" s="22" cm="1">
        <f t="array" ref="AR48">IF(INDEX(calc_types,1,AR$7)="INDEX",O48/O47-1,IF(INDEX(calc_types,1,AR$7)="CASH", O47/1200,O47/O48-1))</f>
        <v>4.8452405462904302E-3</v>
      </c>
      <c r="AS48" s="22" cm="1">
        <f t="array" ref="AS48">IF(INDEX(calc_types,1,AS$7)="INDEX",P48/P47-1,IF(INDEX(calc_types,1,AS$7)="CASH", P47/1200,P47/P48-1))</f>
        <v>2.8915941358453878E-5</v>
      </c>
      <c r="AT48" s="22" cm="1">
        <f t="array" ref="AT48">IF(INDEX(calc_types,1,AT$7)="INDEX",Q48/Q47-1,IF(INDEX(calc_types,1,AT$7)="CASH", Q47/1200,Q47/Q48-1))</f>
        <v>5.6011181681769884E-4</v>
      </c>
      <c r="AU48" s="22" cm="1">
        <f t="array" ref="AU48">IF(INDEX(calc_types,1,AU$7)="INDEX",R48/R47-1,IF(INDEX(calc_types,1,AU$7)="CASH", R47/1200,R47/R48-1))</f>
        <v>2.1646956406840001E-3</v>
      </c>
      <c r="AV48" s="22" cm="1">
        <f t="array" ref="AV48">IF(INDEX(calc_types,1,AV$7)="INDEX",S48/S47-1,IF(INDEX(calc_types,1,AV$7)="CASH", S47/1200,S47/S48-1))</f>
        <v>-3.0228450647130645E-3</v>
      </c>
      <c r="AW48" s="22" cm="1">
        <f t="array" ref="AW48">IF(INDEX(calc_types,1,AW$7)="INDEX",T48/T47-1,IF(INDEX(calc_types,1,AW$7)="CASH", T47/1200,T47/T48-1))</f>
        <v>-3.2144647839233653E-2</v>
      </c>
      <c r="AX48" s="22" cm="1">
        <f t="array" ref="AX48">IF(INDEX(calc_types,1,AX$7)="INDEX",U48/U47-1,IF(INDEX(calc_types,1,AX$7)="CASH", U47/1200,U47/U48-1))</f>
        <v>-2.3284076743888549E-2</v>
      </c>
      <c r="AY48" s="22" cm="1">
        <f t="array" ref="AY48">IF(INDEX(calc_types,1,AY$7)="INDEX",V48/V47-1,IF(INDEX(calc_types,1,AY$7)="CASH", V47/1200,V47/V48-1))</f>
        <v>-5.2005028680079946E-4</v>
      </c>
      <c r="AZ48" s="22" cm="1">
        <f t="array" ref="AZ48">IF(INDEX(calc_types,1,AZ$7)="INDEX",W48/W47-1,IF(INDEX(calc_types,1,AZ$7)="CASH", W47/1200,W47/W48-1))</f>
        <v>1.2833333333333333E-4</v>
      </c>
      <c r="BA48" s="22" cm="1">
        <f t="array" ref="BA48">IF(INDEX(calc_types,1,BA$7)="INDEX",X48/X47-1,IF(INDEX(calc_types,1,BA$7)="CASH", X47/1200,X47/X48-1))</f>
        <v>4.1999999999999998E-5</v>
      </c>
      <c r="BB48" s="22" cm="1">
        <f t="array" ref="BB48">IF(INDEX(calc_types,1,BB$7)="INDEX",Y48/Y47-1,IF(INDEX(calc_types,1,BB$7)="CASH", Y47/1200,Y47/Y48-1))</f>
        <v>3.8324999999999996E-4</v>
      </c>
      <c r="BC48" s="22" cm="1">
        <f t="array" ref="BC48">IF(INDEX(calc_types,1,BC$7)="INDEX",Z48/Z47-1,IF(INDEX(calc_types,1,BC$7)="CASH", Z47/1200,Z47/Z48-1))</f>
        <v>-3.4391666666666669E-4</v>
      </c>
      <c r="BD48" s="22" cm="1">
        <f t="array" ref="BD48">IF(INDEX(calc_types,1,BD$7)="INDEX",AA48/AA47-1,IF(INDEX(calc_types,1,BD$7)="CASH", AA47/1200,AA47/AA48-1))</f>
        <v>0</v>
      </c>
      <c r="BE48" s="22" cm="1">
        <f t="array" ref="BE48">IF(INDEX(calc_types,1,BE$7)="INDEX",AB48/AB47-1,IF(INDEX(calc_types,1,BE$7)="CASH", AB47/1200,AB47/AB48-1))</f>
        <v>-2.8187757077183684E-2</v>
      </c>
      <c r="BF48" s="22" cm="1">
        <f t="array" ref="BF48">IF(INDEX(calc_types,1,BF$7)="INDEX",AC48/AC47-1,IF(INDEX(calc_types,1,BF$7)="CASH", AC47/1200,AC47/AC48-1))</f>
        <v>-4.6736251752609315E-3</v>
      </c>
      <c r="BG48" s="22" cm="1">
        <f t="array" ref="BG48">IF(INDEX(calc_types,1,BG$7)="INDEX",AD48/AD47-1,IF(INDEX(calc_types,1,BG$7)="CASH", AD47/1200,AD47/AD48-1))</f>
        <v>-9.6009350475873001E-3</v>
      </c>
      <c r="BH48" s="23">
        <f t="shared" si="10"/>
        <v>-1.5429601629452893E-3</v>
      </c>
      <c r="BI48" s="23">
        <f t="shared" si="11"/>
        <v>-3.6091220419430846E-3</v>
      </c>
      <c r="BJ48" s="23">
        <f t="shared" si="12"/>
        <v>-5.7395419149851318E-3</v>
      </c>
      <c r="BK48" s="23">
        <f t="shared" si="13"/>
        <v>-5.9786988288842921E-3</v>
      </c>
      <c r="BL48" s="23">
        <f t="shared" si="14"/>
        <v>-8.699209414244553E-3</v>
      </c>
      <c r="BM48" s="23">
        <f t="shared" si="15"/>
        <v>-1.6744629068774191E-4</v>
      </c>
      <c r="BN48" s="23">
        <f t="shared" si="16"/>
        <v>3.0942144207071016E-4</v>
      </c>
      <c r="BO48" s="23">
        <f t="shared" si="17"/>
        <v>2.5095181027360741E-3</v>
      </c>
      <c r="BP48" s="23">
        <f t="shared" si="18"/>
        <v>-3.9701523238711142E-4</v>
      </c>
      <c r="BQ48" s="23">
        <f t="shared" si="19"/>
        <v>1.4097435306462951E-3</v>
      </c>
      <c r="BR48" s="23">
        <f t="shared" si="20"/>
        <v>3.9664931391461978E-3</v>
      </c>
      <c r="BS48" s="23">
        <f t="shared" si="21"/>
        <v>1.9424757889834315E-4</v>
      </c>
      <c r="BT48" s="23">
        <f t="shared" si="22"/>
        <v>1.7043713041878842E-3</v>
      </c>
      <c r="BU48" s="23">
        <f t="shared" si="23"/>
        <v>2.7861039514486142E-5</v>
      </c>
      <c r="BV48" s="23">
        <f t="shared" si="24"/>
        <v>6.2049722443684326E-4</v>
      </c>
      <c r="BW48" s="23">
        <f t="shared" si="25"/>
        <v>2.2987102526279115E-3</v>
      </c>
      <c r="BX48" s="23">
        <f t="shared" si="26"/>
        <v>-1.5591223025525748E-2</v>
      </c>
      <c r="BY48" s="23">
        <f t="shared" si="27"/>
        <v>-3.9050714832030042E-2</v>
      </c>
      <c r="BZ48" s="23">
        <f t="shared" si="28"/>
        <v>-2.7899692318445302E-2</v>
      </c>
      <c r="CA48" s="23">
        <f t="shared" si="29"/>
        <v>-1.3244394915923873E-2</v>
      </c>
      <c r="CB48" s="23">
        <f t="shared" si="30"/>
        <v>-1.3111560185185191E-3</v>
      </c>
      <c r="CC48" s="23">
        <f t="shared" si="31"/>
        <v>-3.4334768518518521E-4</v>
      </c>
      <c r="CD48" s="23">
        <f t="shared" si="32"/>
        <v>-8.4621805555555553E-4</v>
      </c>
      <c r="CE48" s="23">
        <f t="shared" si="33"/>
        <v>-2.0541296296296301E-4</v>
      </c>
      <c r="CF48" s="23">
        <f t="shared" si="34"/>
        <v>0</v>
      </c>
      <c r="CG48" s="23">
        <f t="shared" si="35"/>
        <v>-2.7492266763106451E-2</v>
      </c>
      <c r="CH48" s="23">
        <f t="shared" si="36"/>
        <v>-4.0409594164948076E-3</v>
      </c>
      <c r="CI48" s="23">
        <f t="shared" si="37"/>
        <v>-5.9946635303345245E-3</v>
      </c>
    </row>
    <row r="49" spans="1:87" x14ac:dyDescent="0.2">
      <c r="A49" s="20">
        <v>41</v>
      </c>
      <c r="B49" s="21">
        <v>39844</v>
      </c>
      <c r="C49" s="20">
        <v>203.876</v>
      </c>
      <c r="D49" s="20">
        <v>1151.6590000000001</v>
      </c>
      <c r="E49" s="20">
        <v>1933.1320000000001</v>
      </c>
      <c r="F49" s="20">
        <v>1615.4010000000001</v>
      </c>
      <c r="G49" s="20">
        <v>2023.9570000000001</v>
      </c>
      <c r="H49" s="20">
        <v>144.08600000000001</v>
      </c>
      <c r="I49" s="20">
        <v>367.197</v>
      </c>
      <c r="J49" s="20">
        <v>496.59500000000003</v>
      </c>
      <c r="K49" s="20">
        <v>107.223</v>
      </c>
      <c r="L49" s="20">
        <v>657.33100000000002</v>
      </c>
      <c r="M49" s="20">
        <v>818.90800000000002</v>
      </c>
      <c r="N49" s="20">
        <v>267.40100000000001</v>
      </c>
      <c r="O49" s="20">
        <v>297.23700000000002</v>
      </c>
      <c r="P49" s="20">
        <v>103.745</v>
      </c>
      <c r="Q49" s="20">
        <v>194.58</v>
      </c>
      <c r="R49" s="20">
        <v>257.58699999999999</v>
      </c>
      <c r="S49" s="20">
        <v>3338.84</v>
      </c>
      <c r="T49" s="20">
        <v>3351.44</v>
      </c>
      <c r="U49" s="20">
        <v>6749.4</v>
      </c>
      <c r="V49" s="20">
        <v>17674.39</v>
      </c>
      <c r="W49" s="20">
        <v>0.17125000000000001</v>
      </c>
      <c r="X49" s="20">
        <v>-6.3E-2</v>
      </c>
      <c r="Y49" s="20">
        <v>0.4965</v>
      </c>
      <c r="Z49" s="20">
        <v>-0.10929999999999999</v>
      </c>
      <c r="AA49" s="20">
        <v>1</v>
      </c>
      <c r="AB49" s="20">
        <v>0.8861</v>
      </c>
      <c r="AC49" s="20">
        <v>0.66379999999999995</v>
      </c>
      <c r="AD49" s="20">
        <v>117.49</v>
      </c>
      <c r="AE49" s="21">
        <f t="shared" si="8"/>
        <v>39844</v>
      </c>
      <c r="AF49" s="22" cm="1">
        <f t="array" ref="AF49">IF(INDEX(calc_types,1,AF$7)="INDEX",C49/C48-1,IF(INDEX(calc_types,1,AF$7)="CASH", C48/1200,C48/C49-1))</f>
        <v>4.2691214933099353E-4</v>
      </c>
      <c r="AG49" s="22" cm="1">
        <f t="array" ref="AG49">IF(INDEX(calc_types,1,AG$7)="INDEX",D49/D48-1,IF(INDEX(calc_types,1,AG$7)="CASH", D48/1200,D48/D49-1))</f>
        <v>5.0476709937821163E-3</v>
      </c>
      <c r="AH49" s="22" cm="1">
        <f t="array" ref="AH49">IF(INDEX(calc_types,1,AH$7)="INDEX",E49/E48-1,IF(INDEX(calc_types,1,AH$7)="CASH", E48/1200,E48/E49-1))</f>
        <v>1.7287443278125814E-2</v>
      </c>
      <c r="AI49" s="22" cm="1">
        <f t="array" ref="AI49">IF(INDEX(calc_types,1,AI$7)="INDEX",F49/F48-1,IF(INDEX(calc_types,1,AI$7)="CASH", F48/1200,F48/F49-1))</f>
        <v>5.3760262092170663E-3</v>
      </c>
      <c r="AJ49" s="22" cm="1">
        <f t="array" ref="AJ49">IF(INDEX(calc_types,1,AJ$7)="INDEX",G49/G48-1,IF(INDEX(calc_types,1,AJ$7)="CASH", G48/1200,G48/G49-1))</f>
        <v>1.4241272278453287E-2</v>
      </c>
      <c r="AK49" s="22" cm="1">
        <f t="array" ref="AK49">IF(INDEX(calc_types,1,AK$7)="INDEX",H49/H48-1,IF(INDEX(calc_types,1,AK$7)="CASH", H48/1200,H48/H49-1))</f>
        <v>1.1799901436138072E-4</v>
      </c>
      <c r="AL49" s="22" cm="1">
        <f t="array" ref="AL49">IF(INDEX(calc_types,1,AL$7)="INDEX",I49/I48-1,IF(INDEX(calc_types,1,AL$7)="CASH", I48/1200,I48/I49-1))</f>
        <v>1.6284779050736997E-3</v>
      </c>
      <c r="AM49" s="22" cm="1">
        <f t="array" ref="AM49">IF(INDEX(calc_types,1,AM$7)="INDEX",J49/J48-1,IF(INDEX(calc_types,1,AM$7)="CASH", J48/1200,J48/J49-1))</f>
        <v>3.321540920212307E-3</v>
      </c>
      <c r="AN49" s="22" cm="1">
        <f t="array" ref="AN49">IF(INDEX(calc_types,1,AN$7)="INDEX",K49/K48-1,IF(INDEX(calc_types,1,AN$7)="CASH", K48/1200,K48/K49-1))</f>
        <v>2.4254410104762592E-4</v>
      </c>
      <c r="AO49" s="22" cm="1">
        <f t="array" ref="AO49">IF(INDEX(calc_types,1,AO$7)="INDEX",L49/L48-1,IF(INDEX(calc_types,1,AO$7)="CASH", L48/1200,L48/L49-1))</f>
        <v>2.38193632208894E-3</v>
      </c>
      <c r="AP49" s="22" cm="1">
        <f t="array" ref="AP49">IF(INDEX(calc_types,1,AP$7)="INDEX",M49/M48-1,IF(INDEX(calc_types,1,AP$7)="CASH", M48/1200,M48/M49-1))</f>
        <v>1.0180656382801523E-2</v>
      </c>
      <c r="AQ49" s="22" cm="1">
        <f t="array" ref="AQ49">IF(INDEX(calc_types,1,AQ$7)="INDEX",N49/N48-1,IF(INDEX(calc_types,1,AQ$7)="CASH", N48/1200,N48/N49-1))</f>
        <v>6.3640811410938802E-3</v>
      </c>
      <c r="AR49" s="22" cm="1">
        <f t="array" ref="AR49">IF(INDEX(calc_types,1,AR$7)="INDEX",O49/O48-1,IF(INDEX(calc_types,1,AR$7)="CASH", O48/1200,O48/O49-1))</f>
        <v>1.5042754890176147E-2</v>
      </c>
      <c r="AS49" s="22" cm="1">
        <f t="array" ref="AS49">IF(INDEX(calc_types,1,AS$7)="INDEX",P49/P48-1,IF(INDEX(calc_types,1,AS$7)="CASH", P48/1200,P48/P49-1))</f>
        <v>-6.7468578918816746E-5</v>
      </c>
      <c r="AT49" s="22" cm="1">
        <f t="array" ref="AT49">IF(INDEX(calc_types,1,AT$7)="INDEX",Q49/Q48-1,IF(INDEX(calc_types,1,AT$7)="CASH", Q48/1200,Q48/Q49-1))</f>
        <v>-6.8305660125400625E-4</v>
      </c>
      <c r="AU49" s="22" cm="1">
        <f t="array" ref="AU49">IF(INDEX(calc_types,1,AU$7)="INDEX",R49/R48-1,IF(INDEX(calc_types,1,AU$7)="CASH", R48/1200,R48/R49-1))</f>
        <v>-1.0897048102129769E-3</v>
      </c>
      <c r="AV49" s="22" cm="1">
        <f t="array" ref="AV49">IF(INDEX(calc_types,1,AV$7)="INDEX",S49/S48-1,IF(INDEX(calc_types,1,AV$7)="CASH", S48/1200,S48/S49-1))</f>
        <v>-3.0325912071699546E-2</v>
      </c>
      <c r="AW49" s="22" cm="1">
        <f t="array" ref="AW49">IF(INDEX(calc_types,1,AW$7)="INDEX",T49/T48-1,IF(INDEX(calc_types,1,AW$7)="CASH", T48/1200,T48/T49-1))</f>
        <v>6.5156383583934829E-2</v>
      </c>
      <c r="AX49" s="22" cm="1">
        <f t="array" ref="AX49">IF(INDEX(calc_types,1,AX$7)="INDEX",U49/U48-1,IF(INDEX(calc_types,1,AX$7)="CASH", U48/1200,U48/U49-1))</f>
        <v>2.7917680080534968E-2</v>
      </c>
      <c r="AY49" s="22" cm="1">
        <f t="array" ref="AY49">IF(INDEX(calc_types,1,AY$7)="INDEX",V49/V48-1,IF(INDEX(calc_types,1,AY$7)="CASH", V48/1200,V48/V49-1))</f>
        <v>1.2814334267198468E-2</v>
      </c>
      <c r="AZ49" s="22" cm="1">
        <f t="array" ref="AZ49">IF(INDEX(calc_types,1,AZ$7)="INDEX",W49/W48-1,IF(INDEX(calc_types,1,AZ$7)="CASH", W48/1200,W48/W49-1))</f>
        <v>1.4270833333333334E-4</v>
      </c>
      <c r="BA49" s="22" cm="1">
        <f t="array" ref="BA49">IF(INDEX(calc_types,1,BA$7)="INDEX",X49/X48-1,IF(INDEX(calc_types,1,BA$7)="CASH", X48/1200,X48/X49-1))</f>
        <v>-1.05E-4</v>
      </c>
      <c r="BB49" s="22" cm="1">
        <f t="array" ref="BB49">IF(INDEX(calc_types,1,BB$7)="INDEX",Y49/Y48-1,IF(INDEX(calc_types,1,BB$7)="CASH", Y48/1200,Y48/Y49-1))</f>
        <v>4.5308333333333328E-4</v>
      </c>
      <c r="BC49" s="22" cm="1">
        <f t="array" ref="BC49">IF(INDEX(calc_types,1,BC$7)="INDEX",Z49/Z48-1,IF(INDEX(calc_types,1,BC$7)="CASH", Z48/1200,Z48/Z49-1))</f>
        <v>-4.1666666666666672E-5</v>
      </c>
      <c r="BD49" s="22" cm="1">
        <f t="array" ref="BD49">IF(INDEX(calc_types,1,BD$7)="INDEX",AA49/AA48-1,IF(INDEX(calc_types,1,BD$7)="CASH", AA48/1200,AA48/AA49-1))</f>
        <v>0</v>
      </c>
      <c r="BE49" s="22" cm="1">
        <f t="array" ref="BE49">IF(INDEX(calc_types,1,BE$7)="INDEX",AB49/AB48-1,IF(INDEX(calc_types,1,BE$7)="CASH", AB48/1200,AB48/AB49-1))</f>
        <v>-6.7148177406613274E-2</v>
      </c>
      <c r="BF49" s="22" cm="1">
        <f t="array" ref="BF49">IF(INDEX(calc_types,1,BF$7)="INDEX",AC49/AC48-1,IF(INDEX(calc_types,1,BF$7)="CASH", AC48/1200,AC48/AC49-1))</f>
        <v>-3.2991865019584066E-2</v>
      </c>
      <c r="BG49" s="22" cm="1">
        <f t="array" ref="BG49">IF(INDEX(calc_types,1,BG$7)="INDEX",AD49/AD48-1,IF(INDEX(calc_types,1,BG$7)="CASH", AD48/1200,AD48/AD49-1))</f>
        <v>1.9491020512384161E-2</v>
      </c>
      <c r="BH49" s="23">
        <f t="shared" si="10"/>
        <v>-9.6885859555216332E-4</v>
      </c>
      <c r="BI49" s="23">
        <f t="shared" si="11"/>
        <v>3.8744031940820501E-3</v>
      </c>
      <c r="BJ49" s="23">
        <f t="shared" si="12"/>
        <v>1.6093313048468533E-2</v>
      </c>
      <c r="BK49" s="23">
        <f t="shared" si="13"/>
        <v>3.2794742782421074E-3</v>
      </c>
      <c r="BL49" s="23">
        <f t="shared" si="14"/>
        <v>1.1569045816314643E-2</v>
      </c>
      <c r="BM49" s="23">
        <f t="shared" si="15"/>
        <v>-1.5357489513598526E-4</v>
      </c>
      <c r="BN49" s="23">
        <f t="shared" si="16"/>
        <v>1.5476762104598345E-3</v>
      </c>
      <c r="BO49" s="23">
        <f t="shared" si="17"/>
        <v>3.136684188814453E-3</v>
      </c>
      <c r="BP49" s="23">
        <f t="shared" si="18"/>
        <v>-8.3592440044833035E-4</v>
      </c>
      <c r="BQ49" s="23">
        <f t="shared" si="19"/>
        <v>1.532746136697543E-3</v>
      </c>
      <c r="BR49" s="23">
        <f t="shared" si="20"/>
        <v>9.2195450195427953E-3</v>
      </c>
      <c r="BS49" s="23">
        <f t="shared" si="21"/>
        <v>3.9812328014632746E-3</v>
      </c>
      <c r="BT49" s="23">
        <f t="shared" si="22"/>
        <v>1.1901885648073601E-2</v>
      </c>
      <c r="BU49" s="23">
        <f t="shared" si="23"/>
        <v>-6.852348076278449E-5</v>
      </c>
      <c r="BV49" s="23">
        <f t="shared" si="24"/>
        <v>-6.2267119363486182E-4</v>
      </c>
      <c r="BW49" s="23">
        <f t="shared" si="25"/>
        <v>-9.556901982690658E-4</v>
      </c>
      <c r="BX49" s="23">
        <f t="shared" si="26"/>
        <v>-4.2894290032512231E-2</v>
      </c>
      <c r="BY49" s="23">
        <f t="shared" si="27"/>
        <v>5.825031659113844E-2</v>
      </c>
      <c r="BZ49" s="23">
        <f t="shared" si="28"/>
        <v>2.3302064505978215E-2</v>
      </c>
      <c r="CA49" s="23">
        <f t="shared" si="29"/>
        <v>8.9989638075394993E-5</v>
      </c>
      <c r="CB49" s="23">
        <f t="shared" si="30"/>
        <v>-1.2967810185185191E-3</v>
      </c>
      <c r="CC49" s="23">
        <f t="shared" si="31"/>
        <v>-4.903476851851852E-4</v>
      </c>
      <c r="CD49" s="23">
        <f t="shared" si="32"/>
        <v>-7.763847222222221E-4</v>
      </c>
      <c r="CE49" s="23">
        <f t="shared" si="33"/>
        <v>9.6837037037037006E-5</v>
      </c>
      <c r="CF49" s="23">
        <f t="shared" si="34"/>
        <v>0</v>
      </c>
      <c r="CG49" s="23">
        <f t="shared" si="35"/>
        <v>-6.6452687092536045E-2</v>
      </c>
      <c r="CH49" s="23">
        <f t="shared" si="36"/>
        <v>-3.2359199260817942E-2</v>
      </c>
      <c r="CI49" s="23">
        <f t="shared" si="37"/>
        <v>2.3097292029636937E-2</v>
      </c>
    </row>
    <row r="50" spans="1:87" x14ac:dyDescent="0.2">
      <c r="A50" s="20">
        <v>42</v>
      </c>
      <c r="B50" s="21">
        <v>39872</v>
      </c>
      <c r="C50" s="20">
        <v>203.88800000000001</v>
      </c>
      <c r="D50" s="20">
        <v>1149.174</v>
      </c>
      <c r="E50" s="20">
        <v>1915.4580000000001</v>
      </c>
      <c r="F50" s="20">
        <v>1616.9259999999999</v>
      </c>
      <c r="G50" s="20">
        <v>2019.2080000000001</v>
      </c>
      <c r="H50" s="20">
        <v>144.11000000000001</v>
      </c>
      <c r="I50" s="20">
        <v>367.55200000000002</v>
      </c>
      <c r="J50" s="20">
        <v>497.44499999999999</v>
      </c>
      <c r="K50" s="20">
        <v>107.214</v>
      </c>
      <c r="L50" s="20">
        <v>655.52099999999996</v>
      </c>
      <c r="M50" s="20">
        <v>810.39499999999998</v>
      </c>
      <c r="N50" s="20">
        <v>267.47199999999998</v>
      </c>
      <c r="O50" s="20">
        <v>295.77699999999999</v>
      </c>
      <c r="P50" s="20">
        <v>103.746</v>
      </c>
      <c r="Q50" s="20">
        <v>194.58199999999999</v>
      </c>
      <c r="R50" s="20">
        <v>257.49799999999999</v>
      </c>
      <c r="S50" s="20">
        <v>3528.15</v>
      </c>
      <c r="T50" s="20">
        <v>3599</v>
      </c>
      <c r="U50" s="20">
        <v>6946.66</v>
      </c>
      <c r="V50" s="20">
        <v>18797.939999999999</v>
      </c>
      <c r="W50" s="20">
        <v>0.17299999999999999</v>
      </c>
      <c r="X50" s="20">
        <v>-0.14149999999999999</v>
      </c>
      <c r="Y50" s="20">
        <v>0.51770000000000005</v>
      </c>
      <c r="Z50" s="20">
        <v>-0.25169999999999998</v>
      </c>
      <c r="AA50" s="20">
        <v>1</v>
      </c>
      <c r="AB50" s="20">
        <v>0.8931</v>
      </c>
      <c r="AC50" s="20">
        <v>0.64800000000000002</v>
      </c>
      <c r="AD50" s="20">
        <v>119.63</v>
      </c>
      <c r="AE50" s="21">
        <f t="shared" si="8"/>
        <v>39872</v>
      </c>
      <c r="AF50" s="22" cm="1">
        <f t="array" ref="AF50">IF(INDEX(calc_types,1,AF$7)="INDEX",C50/C49-1,IF(INDEX(calc_types,1,AF$7)="CASH", C49/1200,C49/C50-1))</f>
        <v>5.8859306637293329E-5</v>
      </c>
      <c r="AG50" s="22" cm="1">
        <f t="array" ref="AG50">IF(INDEX(calc_types,1,AG$7)="INDEX",D50/D49-1,IF(INDEX(calc_types,1,AG$7)="CASH", D49/1200,D49/D50-1))</f>
        <v>-2.1577567665429509E-3</v>
      </c>
      <c r="AH50" s="22" cm="1">
        <f t="array" ref="AH50">IF(INDEX(calc_types,1,AH$7)="INDEX",E50/E49-1,IF(INDEX(calc_types,1,AH$7)="CASH", E49/1200,E49/E50-1))</f>
        <v>-9.1426762373184589E-3</v>
      </c>
      <c r="AI50" s="22" cm="1">
        <f t="array" ref="AI50">IF(INDEX(calc_types,1,AI$7)="INDEX",F50/F49-1,IF(INDEX(calc_types,1,AI$7)="CASH", F49/1200,F49/F50-1))</f>
        <v>9.4403804380460699E-4</v>
      </c>
      <c r="AJ50" s="22" cm="1">
        <f t="array" ref="AJ50">IF(INDEX(calc_types,1,AJ$7)="INDEX",G50/G49-1,IF(INDEX(calc_types,1,AJ$7)="CASH", G49/1200,G49/G50-1))</f>
        <v>-2.346393722791551E-3</v>
      </c>
      <c r="AK50" s="22" cm="1">
        <f t="array" ref="AK50">IF(INDEX(calc_types,1,AK$7)="INDEX",H50/H49-1,IF(INDEX(calc_types,1,AK$7)="CASH", H49/1200,H49/H50-1))</f>
        <v>1.6656718903984569E-4</v>
      </c>
      <c r="AL50" s="22" cm="1">
        <f t="array" ref="AL50">IF(INDEX(calc_types,1,AL$7)="INDEX",I50/I49-1,IF(INDEX(calc_types,1,AL$7)="CASH", I49/1200,I49/I50-1))</f>
        <v>9.6678349768652971E-4</v>
      </c>
      <c r="AM50" s="22" cm="1">
        <f t="array" ref="AM50">IF(INDEX(calc_types,1,AM$7)="INDEX",J50/J49-1,IF(INDEX(calc_types,1,AM$7)="CASH", J49/1200,J49/J50-1))</f>
        <v>1.7116563799473017E-3</v>
      </c>
      <c r="AN50" s="22" cm="1">
        <f t="array" ref="AN50">IF(INDEX(calc_types,1,AN$7)="INDEX",K50/K49-1,IF(INDEX(calc_types,1,AN$7)="CASH", K49/1200,K49/K50-1))</f>
        <v>-8.3937214963247797E-5</v>
      </c>
      <c r="AO50" s="22" cm="1">
        <f t="array" ref="AO50">IF(INDEX(calc_types,1,AO$7)="INDEX",L50/L49-1,IF(INDEX(calc_types,1,AO$7)="CASH", L49/1200,L49/L50-1))</f>
        <v>-2.7535594700387467E-3</v>
      </c>
      <c r="AP50" s="22" cm="1">
        <f t="array" ref="AP50">IF(INDEX(calc_types,1,AP$7)="INDEX",M50/M49-1,IF(INDEX(calc_types,1,AP$7)="CASH", M49/1200,M49/M50-1))</f>
        <v>-1.03955511486028E-2</v>
      </c>
      <c r="AQ50" s="22" cm="1">
        <f t="array" ref="AQ50">IF(INDEX(calc_types,1,AQ$7)="INDEX",N50/N49-1,IF(INDEX(calc_types,1,AQ$7)="CASH", N49/1200,N49/N50-1))</f>
        <v>2.6551882752867684E-4</v>
      </c>
      <c r="AR50" s="22" cm="1">
        <f t="array" ref="AR50">IF(INDEX(calc_types,1,AR$7)="INDEX",O50/O49-1,IF(INDEX(calc_types,1,AR$7)="CASH", O49/1200,O49/O50-1))</f>
        <v>-4.9119053146143843E-3</v>
      </c>
      <c r="AS50" s="22" cm="1">
        <f t="array" ref="AS50">IF(INDEX(calc_types,1,AS$7)="INDEX",P50/P49-1,IF(INDEX(calc_types,1,AS$7)="CASH", P49/1200,P49/P50-1))</f>
        <v>9.6390187478423428E-6</v>
      </c>
      <c r="AT50" s="22" cm="1">
        <f t="array" ref="AT50">IF(INDEX(calc_types,1,AT$7)="INDEX",Q50/Q49-1,IF(INDEX(calc_types,1,AT$7)="CASH", Q49/1200,Q49/Q50-1))</f>
        <v>1.0278548668862797E-5</v>
      </c>
      <c r="AU50" s="22" cm="1">
        <f t="array" ref="AU50">IF(INDEX(calc_types,1,AU$7)="INDEX",R50/R49-1,IF(INDEX(calc_types,1,AU$7)="CASH", R49/1200,R49/R50-1))</f>
        <v>-3.4551433108032104E-4</v>
      </c>
      <c r="AV50" s="22" cm="1">
        <f t="array" ref="AV50">IF(INDEX(calc_types,1,AV$7)="INDEX",S50/S49-1,IF(INDEX(calc_types,1,AV$7)="CASH", S49/1200,S49/S50-1))</f>
        <v>5.6699332702375704E-2</v>
      </c>
      <c r="AW50" s="22" cm="1">
        <f t="array" ref="AW50">IF(INDEX(calc_types,1,AW$7)="INDEX",T50/T49-1,IF(INDEX(calc_types,1,AW$7)="CASH", T49/1200,T49/T50-1))</f>
        <v>7.3866755782588944E-2</v>
      </c>
      <c r="AX50" s="22" cm="1">
        <f t="array" ref="AX50">IF(INDEX(calc_types,1,AX$7)="INDEX",U50/U49-1,IF(INDEX(calc_types,1,AX$7)="CASH", U49/1200,U49/U50-1))</f>
        <v>2.9226301597178983E-2</v>
      </c>
      <c r="AY50" s="22" cm="1">
        <f t="array" ref="AY50">IF(INDEX(calc_types,1,AY$7)="INDEX",V50/V49-1,IF(INDEX(calc_types,1,AY$7)="CASH", V49/1200,V49/V50-1))</f>
        <v>6.3569379197811138E-2</v>
      </c>
      <c r="AZ50" s="22" cm="1">
        <f t="array" ref="AZ50">IF(INDEX(calc_types,1,AZ$7)="INDEX",W50/W49-1,IF(INDEX(calc_types,1,AZ$7)="CASH", W49/1200,W49/W50-1))</f>
        <v>1.4270833333333334E-4</v>
      </c>
      <c r="BA50" s="22" cm="1">
        <f t="array" ref="BA50">IF(INDEX(calc_types,1,BA$7)="INDEX",X50/X49-1,IF(INDEX(calc_types,1,BA$7)="CASH", X49/1200,X49/X50-1))</f>
        <v>-5.2500000000000002E-5</v>
      </c>
      <c r="BB50" s="22" cm="1">
        <f t="array" ref="BB50">IF(INDEX(calc_types,1,BB$7)="INDEX",Y50/Y49-1,IF(INDEX(calc_types,1,BB$7)="CASH", Y49/1200,Y49/Y50-1))</f>
        <v>4.1375E-4</v>
      </c>
      <c r="BC50" s="22" cm="1">
        <f t="array" ref="BC50">IF(INDEX(calc_types,1,BC$7)="INDEX",Z50/Z49-1,IF(INDEX(calc_types,1,BC$7)="CASH", Z49/1200,Z49/Z50-1))</f>
        <v>-9.1083333333333329E-5</v>
      </c>
      <c r="BD50" s="22" cm="1">
        <f t="array" ref="BD50">IF(INDEX(calc_types,1,BD$7)="INDEX",AA50/AA49-1,IF(INDEX(calc_types,1,BD$7)="CASH", AA49/1200,AA49/AA50-1))</f>
        <v>0</v>
      </c>
      <c r="BE50" s="22" cm="1">
        <f t="array" ref="BE50">IF(INDEX(calc_types,1,BE$7)="INDEX",AB50/AB49-1,IF(INDEX(calc_types,1,BE$7)="CASH", AB49/1200,AB49/AB50-1))</f>
        <v>-7.8378680998768546E-3</v>
      </c>
      <c r="BF50" s="22" cm="1">
        <f t="array" ref="BF50">IF(INDEX(calc_types,1,BF$7)="INDEX",AC50/AC49-1,IF(INDEX(calc_types,1,BF$7)="CASH", AC49/1200,AC49/AC50-1))</f>
        <v>2.438271604938258E-2</v>
      </c>
      <c r="BG50" s="22" cm="1">
        <f t="array" ref="BG50">IF(INDEX(calc_types,1,BG$7)="INDEX",AD50/AD49-1,IF(INDEX(calc_types,1,BG$7)="CASH", AD49/1200,AD49/AD50-1))</f>
        <v>-1.7888489509320427E-2</v>
      </c>
      <c r="BH50" s="23">
        <f t="shared" si="10"/>
        <v>-1.3369114382458635E-3</v>
      </c>
      <c r="BI50" s="23">
        <f t="shared" si="11"/>
        <v>-3.331024566243017E-3</v>
      </c>
      <c r="BJ50" s="23">
        <f t="shared" si="12"/>
        <v>-1.0336806466975742E-2</v>
      </c>
      <c r="BK50" s="23">
        <f t="shared" si="13"/>
        <v>-1.1525138871703519E-3</v>
      </c>
      <c r="BL50" s="23">
        <f t="shared" si="14"/>
        <v>-5.0186201849301958E-3</v>
      </c>
      <c r="BM50" s="23">
        <f t="shared" si="15"/>
        <v>-1.0500672045752029E-4</v>
      </c>
      <c r="BN50" s="23">
        <f t="shared" si="16"/>
        <v>8.8598180307266445E-4</v>
      </c>
      <c r="BO50" s="23">
        <f t="shared" si="17"/>
        <v>1.5267996485494478E-3</v>
      </c>
      <c r="BP50" s="23">
        <f t="shared" si="18"/>
        <v>-1.1624057164592041E-3</v>
      </c>
      <c r="BQ50" s="23">
        <f t="shared" si="19"/>
        <v>-3.6027496554301439E-3</v>
      </c>
      <c r="BR50" s="23">
        <f t="shared" si="20"/>
        <v>-1.1356662511861527E-2</v>
      </c>
      <c r="BS50" s="23">
        <f t="shared" si="21"/>
        <v>-2.1173295121019288E-3</v>
      </c>
      <c r="BT50" s="23">
        <f t="shared" si="22"/>
        <v>-8.0527745567169299E-3</v>
      </c>
      <c r="BU50" s="23">
        <f t="shared" si="23"/>
        <v>8.5841169038746044E-6</v>
      </c>
      <c r="BV50" s="23">
        <f t="shared" si="24"/>
        <v>7.0663956288007248E-5</v>
      </c>
      <c r="BW50" s="23">
        <f t="shared" si="25"/>
        <v>-2.1149971913640985E-4</v>
      </c>
      <c r="BX50" s="23">
        <f t="shared" si="26"/>
        <v>4.4130954741563019E-2</v>
      </c>
      <c r="BY50" s="23">
        <f t="shared" si="27"/>
        <v>6.6960688789792555E-2</v>
      </c>
      <c r="BZ50" s="23">
        <f t="shared" si="28"/>
        <v>2.461068602262223E-2</v>
      </c>
      <c r="CA50" s="23">
        <f t="shared" si="29"/>
        <v>5.0845034568688066E-2</v>
      </c>
      <c r="CB50" s="23">
        <f t="shared" si="30"/>
        <v>-1.2967810185185191E-3</v>
      </c>
      <c r="CC50" s="23">
        <f t="shared" si="31"/>
        <v>-4.3784768518518517E-4</v>
      </c>
      <c r="CD50" s="23">
        <f t="shared" si="32"/>
        <v>-8.1571805555555538E-4</v>
      </c>
      <c r="CE50" s="23">
        <f t="shared" si="33"/>
        <v>4.7420370370370349E-5</v>
      </c>
      <c r="CF50" s="23">
        <f t="shared" si="34"/>
        <v>0</v>
      </c>
      <c r="CG50" s="23">
        <f t="shared" si="35"/>
        <v>-7.1423777857996217E-3</v>
      </c>
      <c r="CH50" s="23">
        <f t="shared" si="36"/>
        <v>2.5015381808148704E-2</v>
      </c>
      <c r="CI50" s="23">
        <f t="shared" si="37"/>
        <v>-1.428221799206765E-2</v>
      </c>
    </row>
    <row r="51" spans="1:87" x14ac:dyDescent="0.2">
      <c r="A51" s="20">
        <v>43</v>
      </c>
      <c r="B51" s="21">
        <v>39903</v>
      </c>
      <c r="C51" s="20">
        <v>203.90100000000001</v>
      </c>
      <c r="D51" s="20">
        <v>1151.846</v>
      </c>
      <c r="E51" s="20">
        <v>1928.454</v>
      </c>
      <c r="F51" s="20">
        <v>1620.1479999999999</v>
      </c>
      <c r="G51" s="20">
        <v>2030.126</v>
      </c>
      <c r="H51" s="20">
        <v>144.12200000000001</v>
      </c>
      <c r="I51" s="20">
        <v>367.67599999999999</v>
      </c>
      <c r="J51" s="20">
        <v>497.45299999999997</v>
      </c>
      <c r="K51" s="20">
        <v>107.26300000000001</v>
      </c>
      <c r="L51" s="20">
        <v>657.83299999999997</v>
      </c>
      <c r="M51" s="20">
        <v>817.20799999999997</v>
      </c>
      <c r="N51" s="20">
        <v>268.37799999999999</v>
      </c>
      <c r="O51" s="20">
        <v>297.95100000000002</v>
      </c>
      <c r="P51" s="20">
        <v>103.736</v>
      </c>
      <c r="Q51" s="20">
        <v>194.49600000000001</v>
      </c>
      <c r="R51" s="20">
        <v>257.08199999999999</v>
      </c>
      <c r="S51" s="20">
        <v>3470.67</v>
      </c>
      <c r="T51" s="20">
        <v>3697.38</v>
      </c>
      <c r="U51" s="20">
        <v>6773.04</v>
      </c>
      <c r="V51" s="20">
        <v>19206.990000000002</v>
      </c>
      <c r="W51" s="20">
        <v>0.17624999999999999</v>
      </c>
      <c r="X51" s="20">
        <v>-0.1905</v>
      </c>
      <c r="Y51" s="20">
        <v>0.5121</v>
      </c>
      <c r="Z51" s="20">
        <v>-0.22140000000000001</v>
      </c>
      <c r="AA51" s="20">
        <v>1</v>
      </c>
      <c r="AB51" s="20">
        <v>0.93179999999999996</v>
      </c>
      <c r="AC51" s="20">
        <v>0.67479999999999996</v>
      </c>
      <c r="AD51" s="20">
        <v>120.13</v>
      </c>
      <c r="AE51" s="21">
        <f t="shared" si="8"/>
        <v>39903</v>
      </c>
      <c r="AF51" s="22" cm="1">
        <f t="array" ref="AF51">IF(INDEX(calc_types,1,AF$7)="INDEX",C51/C50-1,IF(INDEX(calc_types,1,AF$7)="CASH", C50/1200,C50/C51-1))</f>
        <v>6.3760495958575802E-5</v>
      </c>
      <c r="AG51" s="22" cm="1">
        <f t="array" ref="AG51">IF(INDEX(calc_types,1,AG$7)="INDEX",D51/D50-1,IF(INDEX(calc_types,1,AG$7)="CASH", D50/1200,D50/D51-1))</f>
        <v>2.3251483239266069E-3</v>
      </c>
      <c r="AH51" s="22" cm="1">
        <f t="array" ref="AH51">IF(INDEX(calc_types,1,AH$7)="INDEX",E51/E50-1,IF(INDEX(calc_types,1,AH$7)="CASH", E50/1200,E50/E51-1))</f>
        <v>6.7848002931936158E-3</v>
      </c>
      <c r="AI51" s="22" cm="1">
        <f t="array" ref="AI51">IF(INDEX(calc_types,1,AI$7)="INDEX",F51/F50-1,IF(INDEX(calc_types,1,AI$7)="CASH", F50/1200,F50/F51-1))</f>
        <v>1.9926700417953747E-3</v>
      </c>
      <c r="AJ51" s="22" cm="1">
        <f t="array" ref="AJ51">IF(INDEX(calc_types,1,AJ$7)="INDEX",G51/G50-1,IF(INDEX(calc_types,1,AJ$7)="CASH", G50/1200,G50/G51-1))</f>
        <v>5.4070704949662485E-3</v>
      </c>
      <c r="AK51" s="22" cm="1">
        <f t="array" ref="AK51">IF(INDEX(calc_types,1,AK$7)="INDEX",H51/H50-1,IF(INDEX(calc_types,1,AK$7)="CASH", H50/1200,H50/H51-1))</f>
        <v>8.3269724515888655E-5</v>
      </c>
      <c r="AL51" s="22" cm="1">
        <f t="array" ref="AL51">IF(INDEX(calc_types,1,AL$7)="INDEX",I51/I50-1,IF(INDEX(calc_types,1,AL$7)="CASH", I50/1200,I50/I51-1))</f>
        <v>3.3736722967070421E-4</v>
      </c>
      <c r="AM51" s="22" cm="1">
        <f t="array" ref="AM51">IF(INDEX(calc_types,1,AM$7)="INDEX",J51/J50-1,IF(INDEX(calc_types,1,AM$7)="CASH", J50/1200,J50/J51-1))</f>
        <v>1.608217993953609E-5</v>
      </c>
      <c r="AN51" s="22" cm="1">
        <f t="array" ref="AN51">IF(INDEX(calc_types,1,AN$7)="INDEX",K51/K50-1,IF(INDEX(calc_types,1,AN$7)="CASH", K50/1200,K50/K51-1))</f>
        <v>4.5702986550266722E-4</v>
      </c>
      <c r="AO51" s="22" cm="1">
        <f t="array" ref="AO51">IF(INDEX(calc_types,1,AO$7)="INDEX",L51/L50-1,IF(INDEX(calc_types,1,AO$7)="CASH", L50/1200,L50/L51-1))</f>
        <v>3.5269655739480488E-3</v>
      </c>
      <c r="AP51" s="22" cm="1">
        <f t="array" ref="AP51">IF(INDEX(calc_types,1,AP$7)="INDEX",M51/M50-1,IF(INDEX(calc_types,1,AP$7)="CASH", M50/1200,M50/M51-1))</f>
        <v>8.407011395677344E-3</v>
      </c>
      <c r="AQ51" s="22" cm="1">
        <f t="array" ref="AQ51">IF(INDEX(calc_types,1,AQ$7)="INDEX",N51/N50-1,IF(INDEX(calc_types,1,AQ$7)="CASH", N50/1200,N50/N51-1))</f>
        <v>3.3872704432613698E-3</v>
      </c>
      <c r="AR51" s="22" cm="1">
        <f t="array" ref="AR51">IF(INDEX(calc_types,1,AR$7)="INDEX",O51/O50-1,IF(INDEX(calc_types,1,AR$7)="CASH", O50/1200,O50/O51-1))</f>
        <v>7.3501320251407876E-3</v>
      </c>
      <c r="AS51" s="22" cm="1">
        <f t="array" ref="AS51">IF(INDEX(calc_types,1,AS$7)="INDEX",P51/P50-1,IF(INDEX(calc_types,1,AS$7)="CASH", P50/1200,P50/P51-1))</f>
        <v>-9.6389258380957799E-5</v>
      </c>
      <c r="AT51" s="22" cm="1">
        <f t="array" ref="AT51">IF(INDEX(calc_types,1,AT$7)="INDEX",Q51/Q50-1,IF(INDEX(calc_types,1,AT$7)="CASH", Q50/1200,Q50/Q51-1))</f>
        <v>-4.4197304992232844E-4</v>
      </c>
      <c r="AU51" s="22" cm="1">
        <f t="array" ref="AU51">IF(INDEX(calc_types,1,AU$7)="INDEX",R51/R50-1,IF(INDEX(calc_types,1,AU$7)="CASH", R50/1200,R50/R51-1))</f>
        <v>-1.6155465285166981E-3</v>
      </c>
      <c r="AV51" s="22" cm="1">
        <f t="array" ref="AV51">IF(INDEX(calc_types,1,AV$7)="INDEX",S51/S50-1,IF(INDEX(calc_types,1,AV$7)="CASH", S50/1200,S50/S51-1))</f>
        <v>-1.6291824327197002E-2</v>
      </c>
      <c r="AW51" s="22" cm="1">
        <f t="array" ref="AW51">IF(INDEX(calc_types,1,AW$7)="INDEX",T51/T50-1,IF(INDEX(calc_types,1,AW$7)="CASH", T50/1200,T50/T51-1))</f>
        <v>2.7335370936371284E-2</v>
      </c>
      <c r="AX51" s="22" cm="1">
        <f t="array" ref="AX51">IF(INDEX(calc_types,1,AX$7)="INDEX",U51/U50-1,IF(INDEX(calc_types,1,AX$7)="CASH", U50/1200,U50/U51-1))</f>
        <v>-2.499330613561046E-2</v>
      </c>
      <c r="AY51" s="22" cm="1">
        <f t="array" ref="AY51">IF(INDEX(calc_types,1,AY$7)="INDEX",V51/V50-1,IF(INDEX(calc_types,1,AY$7)="CASH", V50/1200,V50/V51-1))</f>
        <v>2.1760363103616731E-2</v>
      </c>
      <c r="AZ51" s="22" cm="1">
        <f t="array" ref="AZ51">IF(INDEX(calc_types,1,AZ$7)="INDEX",W51/W50-1,IF(INDEX(calc_types,1,AZ$7)="CASH", W50/1200,W50/W51-1))</f>
        <v>1.4416666666666666E-4</v>
      </c>
      <c r="BA51" s="22" cm="1">
        <f t="array" ref="BA51">IF(INDEX(calc_types,1,BA$7)="INDEX",X51/X50-1,IF(INDEX(calc_types,1,BA$7)="CASH", X50/1200,X50/X51-1))</f>
        <v>-1.1791666666666666E-4</v>
      </c>
      <c r="BB51" s="22" cm="1">
        <f t="array" ref="BB51">IF(INDEX(calc_types,1,BB$7)="INDEX",Y51/Y50-1,IF(INDEX(calc_types,1,BB$7)="CASH", Y50/1200,Y50/Y51-1))</f>
        <v>4.314166666666667E-4</v>
      </c>
      <c r="BC51" s="22" cm="1">
        <f t="array" ref="BC51">IF(INDEX(calc_types,1,BC$7)="INDEX",Z51/Z50-1,IF(INDEX(calc_types,1,BC$7)="CASH", Z50/1200,Z50/Z51-1))</f>
        <v>-2.0974999999999998E-4</v>
      </c>
      <c r="BD51" s="22" cm="1">
        <f t="array" ref="BD51">IF(INDEX(calc_types,1,BD$7)="INDEX",AA51/AA50-1,IF(INDEX(calc_types,1,BD$7)="CASH", AA50/1200,AA50/AA51-1))</f>
        <v>0</v>
      </c>
      <c r="BE51" s="22" cm="1">
        <f t="array" ref="BE51">IF(INDEX(calc_types,1,BE$7)="INDEX",AB51/AB50-1,IF(INDEX(calc_types,1,BE$7)="CASH", AB50/1200,AB50/AB51-1))</f>
        <v>-4.1532517707662531E-2</v>
      </c>
      <c r="BF51" s="22" cm="1">
        <f t="array" ref="BF51">IF(INDEX(calc_types,1,BF$7)="INDEX",AC51/AC50-1,IF(INDEX(calc_types,1,BF$7)="CASH", AC50/1200,AC50/AC51-1))</f>
        <v>-3.9715471250740819E-2</v>
      </c>
      <c r="BG51" s="22" cm="1">
        <f t="array" ref="BG51">IF(INDEX(calc_types,1,BG$7)="INDEX",AD51/AD50-1,IF(INDEX(calc_types,1,BG$7)="CASH", AD50/1200,AD50/AD51-1))</f>
        <v>-4.1621576625322509E-3</v>
      </c>
      <c r="BH51" s="23">
        <f t="shared" si="10"/>
        <v>-1.332010248924581E-3</v>
      </c>
      <c r="BI51" s="23">
        <f t="shared" si="11"/>
        <v>1.1518805242265407E-3</v>
      </c>
      <c r="BJ51" s="23">
        <f t="shared" si="12"/>
        <v>5.5906700635363332E-3</v>
      </c>
      <c r="BK51" s="23">
        <f t="shared" si="13"/>
        <v>-1.0388188917958424E-4</v>
      </c>
      <c r="BL51" s="23">
        <f t="shared" si="14"/>
        <v>2.7348440328276041E-3</v>
      </c>
      <c r="BM51" s="23">
        <f t="shared" si="15"/>
        <v>-1.8830418498147733E-4</v>
      </c>
      <c r="BN51" s="23">
        <f t="shared" si="16"/>
        <v>2.5656553505683894E-4</v>
      </c>
      <c r="BO51" s="23">
        <f t="shared" si="17"/>
        <v>-1.6877455145831782E-4</v>
      </c>
      <c r="BP51" s="23">
        <f t="shared" si="18"/>
        <v>-6.2143863599328905E-4</v>
      </c>
      <c r="BQ51" s="23">
        <f t="shared" si="19"/>
        <v>2.6777753885566516E-3</v>
      </c>
      <c r="BR51" s="23">
        <f t="shared" si="20"/>
        <v>7.4459000324186165E-3</v>
      </c>
      <c r="BS51" s="23">
        <f t="shared" si="21"/>
        <v>1.0044221036307642E-3</v>
      </c>
      <c r="BT51" s="23">
        <f t="shared" si="22"/>
        <v>4.209262783038242E-3</v>
      </c>
      <c r="BU51" s="23">
        <f t="shared" si="23"/>
        <v>-9.7444160224925542E-5</v>
      </c>
      <c r="BV51" s="23">
        <f t="shared" si="24"/>
        <v>-3.8158764230318402E-4</v>
      </c>
      <c r="BW51" s="23">
        <f t="shared" si="25"/>
        <v>-1.481531916572787E-3</v>
      </c>
      <c r="BX51" s="23">
        <f t="shared" si="26"/>
        <v>-2.8860202288009687E-2</v>
      </c>
      <c r="BY51" s="23">
        <f t="shared" si="27"/>
        <v>2.0429303943574895E-2</v>
      </c>
      <c r="BZ51" s="23">
        <f t="shared" si="28"/>
        <v>-2.9608921710167213E-2</v>
      </c>
      <c r="CA51" s="23">
        <f t="shared" si="29"/>
        <v>9.0360184744936577E-3</v>
      </c>
      <c r="CB51" s="23">
        <f t="shared" si="30"/>
        <v>-1.2953226851851859E-3</v>
      </c>
      <c r="CC51" s="23">
        <f t="shared" si="31"/>
        <v>-5.0326435185185181E-4</v>
      </c>
      <c r="CD51" s="23">
        <f t="shared" si="32"/>
        <v>-7.9805138888888868E-4</v>
      </c>
      <c r="CE51" s="23">
        <f t="shared" si="33"/>
        <v>-7.1246296296296297E-5</v>
      </c>
      <c r="CF51" s="23">
        <f t="shared" si="34"/>
        <v>0</v>
      </c>
      <c r="CG51" s="23">
        <f t="shared" si="35"/>
        <v>-4.0837027393585294E-2</v>
      </c>
      <c r="CH51" s="23">
        <f t="shared" si="36"/>
        <v>-3.9082805491974695E-2</v>
      </c>
      <c r="CI51" s="23">
        <f t="shared" si="37"/>
        <v>-5.5588614527947531E-4</v>
      </c>
    </row>
    <row r="52" spans="1:87" x14ac:dyDescent="0.2">
      <c r="A52" s="20">
        <v>44</v>
      </c>
      <c r="B52" s="21">
        <v>39933</v>
      </c>
      <c r="C52" s="20">
        <v>203.976</v>
      </c>
      <c r="D52" s="20">
        <v>1152.3720000000001</v>
      </c>
      <c r="E52" s="20">
        <v>1928.547</v>
      </c>
      <c r="F52" s="20">
        <v>1622.8409999999999</v>
      </c>
      <c r="G52" s="20">
        <v>2032.981</v>
      </c>
      <c r="H52" s="20">
        <v>144.071</v>
      </c>
      <c r="I52" s="20">
        <v>367.34100000000001</v>
      </c>
      <c r="J52" s="20">
        <v>495.53199999999998</v>
      </c>
      <c r="K52" s="20">
        <v>107.261</v>
      </c>
      <c r="L52" s="20">
        <v>656.34699999999998</v>
      </c>
      <c r="M52" s="20">
        <v>812.25199999999995</v>
      </c>
      <c r="N52" s="20">
        <v>268.245</v>
      </c>
      <c r="O52" s="20">
        <v>296.55200000000002</v>
      </c>
      <c r="P52" s="20">
        <v>103.744</v>
      </c>
      <c r="Q52" s="20">
        <v>194.642</v>
      </c>
      <c r="R52" s="20">
        <v>257.64699999999999</v>
      </c>
      <c r="S52" s="20">
        <v>3502.86</v>
      </c>
      <c r="T52" s="20">
        <v>3615.59</v>
      </c>
      <c r="U52" s="20">
        <v>6960.63</v>
      </c>
      <c r="V52" s="20">
        <v>19520.009999999998</v>
      </c>
      <c r="W52" s="20">
        <v>0.18099999999999999</v>
      </c>
      <c r="X52" s="20">
        <v>-0.16619999999999999</v>
      </c>
      <c r="Y52" s="20">
        <v>0.54420000000000002</v>
      </c>
      <c r="Z52" s="20">
        <v>-3.95E-2</v>
      </c>
      <c r="AA52" s="20">
        <v>1</v>
      </c>
      <c r="AB52" s="20">
        <v>0.8911</v>
      </c>
      <c r="AC52" s="20">
        <v>0.65139999999999998</v>
      </c>
      <c r="AD52" s="20">
        <v>119.38</v>
      </c>
      <c r="AE52" s="21">
        <f t="shared" si="8"/>
        <v>39933</v>
      </c>
      <c r="AF52" s="22" cm="1">
        <f t="array" ref="AF52">IF(INDEX(calc_types,1,AF$7)="INDEX",C52/C51-1,IF(INDEX(calc_types,1,AF$7)="CASH", C51/1200,C51/C52-1))</f>
        <v>3.6782556240533282E-4</v>
      </c>
      <c r="AG52" s="22" cm="1">
        <f t="array" ref="AG52">IF(INDEX(calc_types,1,AG$7)="INDEX",D52/D51-1,IF(INDEX(calc_types,1,AG$7)="CASH", D51/1200,D51/D52-1))</f>
        <v>4.5665826855323388E-4</v>
      </c>
      <c r="AH52" s="22" cm="1">
        <f t="array" ref="AH52">IF(INDEX(calc_types,1,AH$7)="INDEX",E52/E51-1,IF(INDEX(calc_types,1,AH$7)="CASH", E51/1200,E51/E52-1))</f>
        <v>4.8225158598480533E-5</v>
      </c>
      <c r="AI52" s="22" cm="1">
        <f t="array" ref="AI52">IF(INDEX(calc_types,1,AI$7)="INDEX",F52/F51-1,IF(INDEX(calc_types,1,AI$7)="CASH", F51/1200,F51/F52-1))</f>
        <v>1.6621938242677992E-3</v>
      </c>
      <c r="AJ52" s="22" cm="1">
        <f t="array" ref="AJ52">IF(INDEX(calc_types,1,AJ$7)="INDEX",G52/G51-1,IF(INDEX(calc_types,1,AJ$7)="CASH", G51/1200,G51/G52-1))</f>
        <v>1.4063166522668702E-3</v>
      </c>
      <c r="AK52" s="22" cm="1">
        <f t="array" ref="AK52">IF(INDEX(calc_types,1,AK$7)="INDEX",H52/H51-1,IF(INDEX(calc_types,1,AK$7)="CASH", H51/1200,H51/H52-1))</f>
        <v>-3.5386686279692547E-4</v>
      </c>
      <c r="AL52" s="22" cm="1">
        <f t="array" ref="AL52">IF(INDEX(calc_types,1,AL$7)="INDEX",I52/I51-1,IF(INDEX(calc_types,1,AL$7)="CASH", I51/1200,I51/I52-1))</f>
        <v>-9.1112827598205381E-4</v>
      </c>
      <c r="AM52" s="22" cm="1">
        <f t="array" ref="AM52">IF(INDEX(calc_types,1,AM$7)="INDEX",J52/J51-1,IF(INDEX(calc_types,1,AM$7)="CASH", J51/1200,J51/J52-1))</f>
        <v>-3.8616713538766057E-3</v>
      </c>
      <c r="AN52" s="22" cm="1">
        <f t="array" ref="AN52">IF(INDEX(calc_types,1,AN$7)="INDEX",K52/K51-1,IF(INDEX(calc_types,1,AN$7)="CASH", K51/1200,K51/K52-1))</f>
        <v>-1.8645758556146141E-5</v>
      </c>
      <c r="AO52" s="22" cm="1">
        <f t="array" ref="AO52">IF(INDEX(calc_types,1,AO$7)="INDEX",L52/L51-1,IF(INDEX(calc_types,1,AO$7)="CASH", L51/1200,L51/L52-1))</f>
        <v>-2.2589319781768369E-3</v>
      </c>
      <c r="AP52" s="22" cm="1">
        <f t="array" ref="AP52">IF(INDEX(calc_types,1,AP$7)="INDEX",M52/M51-1,IF(INDEX(calc_types,1,AP$7)="CASH", M51/1200,M51/M52-1))</f>
        <v>-6.0645514972932357E-3</v>
      </c>
      <c r="AQ52" s="22" cm="1">
        <f t="array" ref="AQ52">IF(INDEX(calc_types,1,AQ$7)="INDEX",N52/N51-1,IF(INDEX(calc_types,1,AQ$7)="CASH", N51/1200,N51/N52-1))</f>
        <v>-4.9556968156849734E-4</v>
      </c>
      <c r="AR52" s="22" cm="1">
        <f t="array" ref="AR52">IF(INDEX(calc_types,1,AR$7)="INDEX",O52/O51-1,IF(INDEX(calc_types,1,AR$7)="CASH", O51/1200,O51/O52-1))</f>
        <v>-4.6954029353819537E-3</v>
      </c>
      <c r="AS52" s="22" cm="1">
        <f t="array" ref="AS52">IF(INDEX(calc_types,1,AS$7)="INDEX",P52/P51-1,IF(INDEX(calc_types,1,AS$7)="CASH", P51/1200,P51/P52-1))</f>
        <v>7.711884013250625E-5</v>
      </c>
      <c r="AT52" s="22" cm="1">
        <f t="array" ref="AT52">IF(INDEX(calc_types,1,AT$7)="INDEX",Q52/Q51-1,IF(INDEX(calc_types,1,AT$7)="CASH", Q51/1200,Q51/Q52-1))</f>
        <v>7.5065811122065895E-4</v>
      </c>
      <c r="AU52" s="22" cm="1">
        <f t="array" ref="AU52">IF(INDEX(calc_types,1,AU$7)="INDEX",R52/R51-1,IF(INDEX(calc_types,1,AU$7)="CASH", R51/1200,R51/R52-1))</f>
        <v>2.1977423545793684E-3</v>
      </c>
      <c r="AV52" s="22" cm="1">
        <f t="array" ref="AV52">IF(INDEX(calc_types,1,AV$7)="INDEX",S52/S51-1,IF(INDEX(calc_types,1,AV$7)="CASH", S51/1200,S51/S52-1))</f>
        <v>9.2748662362023282E-3</v>
      </c>
      <c r="AW52" s="22" cm="1">
        <f t="array" ref="AW52">IF(INDEX(calc_types,1,AW$7)="INDEX",T52/T51-1,IF(INDEX(calc_types,1,AW$7)="CASH", T51/1200,T51/T52-1))</f>
        <v>-2.2121069514088321E-2</v>
      </c>
      <c r="AX52" s="22" cm="1">
        <f t="array" ref="AX52">IF(INDEX(calc_types,1,AX$7)="INDEX",U52/U51-1,IF(INDEX(calc_types,1,AX$7)="CASH", U51/1200,U51/U52-1))</f>
        <v>2.7696573473654285E-2</v>
      </c>
      <c r="AY52" s="22" cm="1">
        <f t="array" ref="AY52">IF(INDEX(calc_types,1,AY$7)="INDEX",V52/V51-1,IF(INDEX(calc_types,1,AY$7)="CASH", V51/1200,V51/V52-1))</f>
        <v>1.6297191803608779E-2</v>
      </c>
      <c r="AZ52" s="22" cm="1">
        <f t="array" ref="AZ52">IF(INDEX(calc_types,1,AZ$7)="INDEX",W52/W51-1,IF(INDEX(calc_types,1,AZ$7)="CASH", W51/1200,W51/W52-1))</f>
        <v>1.4687499999999998E-4</v>
      </c>
      <c r="BA52" s="22" cm="1">
        <f t="array" ref="BA52">IF(INDEX(calc_types,1,BA$7)="INDEX",X52/X51-1,IF(INDEX(calc_types,1,BA$7)="CASH", X51/1200,X51/X52-1))</f>
        <v>-1.5875000000000001E-4</v>
      </c>
      <c r="BB52" s="22" cm="1">
        <f t="array" ref="BB52">IF(INDEX(calc_types,1,BB$7)="INDEX",Y52/Y51-1,IF(INDEX(calc_types,1,BB$7)="CASH", Y51/1200,Y51/Y52-1))</f>
        <v>4.2674999999999999E-4</v>
      </c>
      <c r="BC52" s="22" cm="1">
        <f t="array" ref="BC52">IF(INDEX(calc_types,1,BC$7)="INDEX",Z52/Z51-1,IF(INDEX(calc_types,1,BC$7)="CASH", Z51/1200,Z51/Z52-1))</f>
        <v>-1.8450000000000001E-4</v>
      </c>
      <c r="BD52" s="22" cm="1">
        <f t="array" ref="BD52">IF(INDEX(calc_types,1,BD$7)="INDEX",AA52/AA51-1,IF(INDEX(calc_types,1,BD$7)="CASH", AA51/1200,AA51/AA52-1))</f>
        <v>0</v>
      </c>
      <c r="BE52" s="22" cm="1">
        <f t="array" ref="BE52">IF(INDEX(calc_types,1,BE$7)="INDEX",AB52/AB51-1,IF(INDEX(calc_types,1,BE$7)="CASH", AB51/1200,AB51/AB52-1))</f>
        <v>4.5673886208057457E-2</v>
      </c>
      <c r="BF52" s="22" cm="1">
        <f t="array" ref="BF52">IF(INDEX(calc_types,1,BF$7)="INDEX",AC52/AC51-1,IF(INDEX(calc_types,1,BF$7)="CASH", AC51/1200,AC51/AC52-1))</f>
        <v>3.5922628185446781E-2</v>
      </c>
      <c r="BG52" s="22" cm="1">
        <f t="array" ref="BG52">IF(INDEX(calc_types,1,BG$7)="INDEX",AD52/AD51-1,IF(INDEX(calc_types,1,BG$7)="CASH", AD51/1200,AD51/AD52-1))</f>
        <v>6.2824593734294165E-3</v>
      </c>
      <c r="BH52" s="23">
        <f t="shared" si="10"/>
        <v>-1.027945182477824E-3</v>
      </c>
      <c r="BI52" s="23">
        <f t="shared" si="11"/>
        <v>-7.1660953114683224E-4</v>
      </c>
      <c r="BJ52" s="23">
        <f t="shared" si="12"/>
        <v>-1.1459050710588017E-3</v>
      </c>
      <c r="BK52" s="23">
        <f t="shared" si="13"/>
        <v>-4.3435810670715974E-4</v>
      </c>
      <c r="BL52" s="23">
        <f t="shared" si="14"/>
        <v>-1.2659098098717742E-3</v>
      </c>
      <c r="BM52" s="23">
        <f t="shared" si="15"/>
        <v>-6.2544077229429145E-4</v>
      </c>
      <c r="BN52" s="23">
        <f t="shared" si="16"/>
        <v>-9.9192997059591908E-4</v>
      </c>
      <c r="BO52" s="23">
        <f t="shared" si="17"/>
        <v>-4.04652808527446E-3</v>
      </c>
      <c r="BP52" s="23">
        <f t="shared" si="18"/>
        <v>-1.0971142600521024E-3</v>
      </c>
      <c r="BQ52" s="23">
        <f t="shared" si="19"/>
        <v>-3.1081221635682341E-3</v>
      </c>
      <c r="BR52" s="23">
        <f t="shared" si="20"/>
        <v>-7.0256628605519632E-3</v>
      </c>
      <c r="BS52" s="23">
        <f t="shared" si="21"/>
        <v>-2.878418021199103E-3</v>
      </c>
      <c r="BT52" s="23">
        <f t="shared" si="22"/>
        <v>-7.8362721774844993E-3</v>
      </c>
      <c r="BU52" s="23">
        <f t="shared" si="23"/>
        <v>7.6063938288538507E-5</v>
      </c>
      <c r="BV52" s="23">
        <f t="shared" si="24"/>
        <v>8.1104351883980338E-4</v>
      </c>
      <c r="BW52" s="23">
        <f t="shared" si="25"/>
        <v>2.3317569665232797E-3</v>
      </c>
      <c r="BX52" s="23">
        <f t="shared" si="26"/>
        <v>-3.2935117246103551E-3</v>
      </c>
      <c r="BY52" s="23">
        <f t="shared" si="27"/>
        <v>-2.902713650688471E-2</v>
      </c>
      <c r="BZ52" s="23">
        <f t="shared" si="28"/>
        <v>2.3080957899097532E-2</v>
      </c>
      <c r="CA52" s="23">
        <f t="shared" si="29"/>
        <v>3.5728471744857059E-3</v>
      </c>
      <c r="CB52" s="23">
        <f t="shared" si="30"/>
        <v>-1.2926143518518524E-3</v>
      </c>
      <c r="CC52" s="23">
        <f t="shared" si="31"/>
        <v>-5.4409768518518518E-4</v>
      </c>
      <c r="CD52" s="23">
        <f t="shared" si="32"/>
        <v>-8.0271805555555539E-4</v>
      </c>
      <c r="CE52" s="23">
        <f t="shared" si="33"/>
        <v>-4.5996296296296334E-5</v>
      </c>
      <c r="CF52" s="23">
        <f t="shared" si="34"/>
        <v>0</v>
      </c>
      <c r="CG52" s="23">
        <f t="shared" si="35"/>
        <v>4.6369376522134693E-2</v>
      </c>
      <c r="CH52" s="23">
        <f t="shared" si="36"/>
        <v>3.6555293944212905E-2</v>
      </c>
      <c r="CI52" s="23">
        <f t="shared" si="37"/>
        <v>9.888730890682193E-3</v>
      </c>
    </row>
    <row r="53" spans="1:87" x14ac:dyDescent="0.2">
      <c r="A53" s="20">
        <v>45</v>
      </c>
      <c r="B53" s="21">
        <v>39964</v>
      </c>
      <c r="C53" s="20">
        <v>204.006</v>
      </c>
      <c r="D53" s="20">
        <v>1153.2280000000001</v>
      </c>
      <c r="E53" s="20">
        <v>1930.72</v>
      </c>
      <c r="F53" s="20">
        <v>1624.636</v>
      </c>
      <c r="G53" s="20">
        <v>2035.1420000000001</v>
      </c>
      <c r="H53" s="20">
        <v>144.04599999999999</v>
      </c>
      <c r="I53" s="20">
        <v>367.41199999999998</v>
      </c>
      <c r="J53" s="20">
        <v>496.03500000000003</v>
      </c>
      <c r="K53" s="20">
        <v>107.274</v>
      </c>
      <c r="L53" s="20">
        <v>657.23</v>
      </c>
      <c r="M53" s="20">
        <v>814.72</v>
      </c>
      <c r="N53" s="20">
        <v>268.70600000000002</v>
      </c>
      <c r="O53" s="20">
        <v>297.464</v>
      </c>
      <c r="P53" s="20">
        <v>103.753</v>
      </c>
      <c r="Q53" s="20">
        <v>194.67699999999999</v>
      </c>
      <c r="R53" s="20">
        <v>257.69099999999997</v>
      </c>
      <c r="S53" s="20">
        <v>3545.41</v>
      </c>
      <c r="T53" s="20">
        <v>3570.78</v>
      </c>
      <c r="U53" s="20">
        <v>6984.43</v>
      </c>
      <c r="V53" s="20">
        <v>20563.150000000001</v>
      </c>
      <c r="W53" s="20">
        <v>0.184</v>
      </c>
      <c r="X53" s="20">
        <v>-0.1794</v>
      </c>
      <c r="Y53" s="20">
        <v>0.54900000000000004</v>
      </c>
      <c r="Z53" s="20">
        <v>-0.2258</v>
      </c>
      <c r="AA53" s="20">
        <v>1</v>
      </c>
      <c r="AB53" s="20">
        <v>0.90980000000000005</v>
      </c>
      <c r="AC53" s="20">
        <v>0.65390000000000004</v>
      </c>
      <c r="AD53" s="20">
        <v>124.15</v>
      </c>
      <c r="AE53" s="21">
        <f t="shared" si="8"/>
        <v>39964</v>
      </c>
      <c r="AF53" s="22" cm="1">
        <f t="array" ref="AF53">IF(INDEX(calc_types,1,AF$7)="INDEX",C53/C52-1,IF(INDEX(calc_types,1,AF$7)="CASH", C52/1200,C52/C53-1))</f>
        <v>1.4707612660314062E-4</v>
      </c>
      <c r="AG53" s="22" cm="1">
        <f t="array" ref="AG53">IF(INDEX(calc_types,1,AG$7)="INDEX",D53/D52-1,IF(INDEX(calc_types,1,AG$7)="CASH", D52/1200,D52/D53-1))</f>
        <v>7.428156879896175E-4</v>
      </c>
      <c r="AH53" s="22" cm="1">
        <f t="array" ref="AH53">IF(INDEX(calc_types,1,AH$7)="INDEX",E53/E52-1,IF(INDEX(calc_types,1,AH$7)="CASH", E52/1200,E52/E53-1))</f>
        <v>1.1267550129709925E-3</v>
      </c>
      <c r="AI53" s="22" cm="1">
        <f t="array" ref="AI53">IF(INDEX(calc_types,1,AI$7)="INDEX",F53/F52-1,IF(INDEX(calc_types,1,AI$7)="CASH", F52/1200,F52/F53-1))</f>
        <v>1.1060849460915456E-3</v>
      </c>
      <c r="AJ53" s="22" cm="1">
        <f t="array" ref="AJ53">IF(INDEX(calc_types,1,AJ$7)="INDEX",G53/G52-1,IF(INDEX(calc_types,1,AJ$7)="CASH", G52/1200,G52/G53-1))</f>
        <v>1.0629710754799238E-3</v>
      </c>
      <c r="AK53" s="22" cm="1">
        <f t="array" ref="AK53">IF(INDEX(calc_types,1,AK$7)="INDEX",H53/H52-1,IF(INDEX(calc_types,1,AK$7)="CASH", H52/1200,H52/H53-1))</f>
        <v>-1.7352555337302178E-4</v>
      </c>
      <c r="AL53" s="22" cm="1">
        <f t="array" ref="AL53">IF(INDEX(calc_types,1,AL$7)="INDEX",I53/I52-1,IF(INDEX(calc_types,1,AL$7)="CASH", I52/1200,I52/I53-1))</f>
        <v>1.9328090248560414E-4</v>
      </c>
      <c r="AM53" s="22" cm="1">
        <f t="array" ref="AM53">IF(INDEX(calc_types,1,AM$7)="INDEX",J53/J52-1,IF(INDEX(calc_types,1,AM$7)="CASH", J52/1200,J52/J53-1))</f>
        <v>1.0150706715208457E-3</v>
      </c>
      <c r="AN53" s="22" cm="1">
        <f t="array" ref="AN53">IF(INDEX(calc_types,1,AN$7)="INDEX",K53/K52-1,IF(INDEX(calc_types,1,AN$7)="CASH", K52/1200,K52/K53-1))</f>
        <v>1.2119969047463819E-4</v>
      </c>
      <c r="AO53" s="22" cm="1">
        <f t="array" ref="AO53">IF(INDEX(calc_types,1,AO$7)="INDEX",L53/L52-1,IF(INDEX(calc_types,1,AO$7)="CASH", L52/1200,L52/L53-1))</f>
        <v>1.34532495768247E-3</v>
      </c>
      <c r="AP53" s="22" cm="1">
        <f t="array" ref="AP53">IF(INDEX(calc_types,1,AP$7)="INDEX",M53/M52-1,IF(INDEX(calc_types,1,AP$7)="CASH", M52/1200,M52/M53-1))</f>
        <v>3.0384658948208187E-3</v>
      </c>
      <c r="AQ53" s="22" cm="1">
        <f t="array" ref="AQ53">IF(INDEX(calc_types,1,AQ$7)="INDEX",N53/N52-1,IF(INDEX(calc_types,1,AQ$7)="CASH", N52/1200,N52/N53-1))</f>
        <v>1.7185781654831533E-3</v>
      </c>
      <c r="AR53" s="22" cm="1">
        <f t="array" ref="AR53">IF(INDEX(calc_types,1,AR$7)="INDEX",O53/O52-1,IF(INDEX(calc_types,1,AR$7)="CASH", O52/1200,O52/O53-1))</f>
        <v>3.075345976422339E-3</v>
      </c>
      <c r="AS53" s="22" cm="1">
        <f t="array" ref="AS53">IF(INDEX(calc_types,1,AS$7)="INDEX",P53/P52-1,IF(INDEX(calc_types,1,AS$7)="CASH", P52/1200,P52/P53-1))</f>
        <v>8.6752004935242155E-5</v>
      </c>
      <c r="AT53" s="22" cm="1">
        <f t="array" ref="AT53">IF(INDEX(calc_types,1,AT$7)="INDEX",Q53/Q52-1,IF(INDEX(calc_types,1,AT$7)="CASH", Q52/1200,Q52/Q53-1))</f>
        <v>1.7981730561755782E-4</v>
      </c>
      <c r="AU53" s="22" cm="1">
        <f t="array" ref="AU53">IF(INDEX(calc_types,1,AU$7)="INDEX",R53/R52-1,IF(INDEX(calc_types,1,AU$7)="CASH", R52/1200,R52/R53-1))</f>
        <v>1.7077629469763878E-4</v>
      </c>
      <c r="AV53" s="22" cm="1">
        <f t="array" ref="AV53">IF(INDEX(calc_types,1,AV$7)="INDEX",S53/S52-1,IF(INDEX(calc_types,1,AV$7)="CASH", S52/1200,S52/S53-1))</f>
        <v>1.2147216845663111E-2</v>
      </c>
      <c r="AW53" s="22" cm="1">
        <f t="array" ref="AW53">IF(INDEX(calc_types,1,AW$7)="INDEX",T53/T52-1,IF(INDEX(calc_types,1,AW$7)="CASH", T52/1200,T52/T53-1))</f>
        <v>-1.2393551259960334E-2</v>
      </c>
      <c r="AX53" s="22" cm="1">
        <f t="array" ref="AX53">IF(INDEX(calc_types,1,AX$7)="INDEX",U53/U52-1,IF(INDEX(calc_types,1,AX$7)="CASH", U52/1200,U52/U53-1))</f>
        <v>3.4192307305516145E-3</v>
      </c>
      <c r="AY53" s="22" cm="1">
        <f t="array" ref="AY53">IF(INDEX(calc_types,1,AY$7)="INDEX",V53/V52-1,IF(INDEX(calc_types,1,AY$7)="CASH", V52/1200,V52/V53-1))</f>
        <v>5.3439521803523737E-2</v>
      </c>
      <c r="AZ53" s="22" cm="1">
        <f t="array" ref="AZ53">IF(INDEX(calc_types,1,AZ$7)="INDEX",W53/W52-1,IF(INDEX(calc_types,1,AZ$7)="CASH", W52/1200,W52/W53-1))</f>
        <v>1.5083333333333333E-4</v>
      </c>
      <c r="BA53" s="22" cm="1">
        <f t="array" ref="BA53">IF(INDEX(calc_types,1,BA$7)="INDEX",X53/X52-1,IF(INDEX(calc_types,1,BA$7)="CASH", X52/1200,X52/X53-1))</f>
        <v>-1.3849999999999998E-4</v>
      </c>
      <c r="BB53" s="22" cm="1">
        <f t="array" ref="BB53">IF(INDEX(calc_types,1,BB$7)="INDEX",Y53/Y52-1,IF(INDEX(calc_types,1,BB$7)="CASH", Y52/1200,Y52/Y53-1))</f>
        <v>4.5350000000000002E-4</v>
      </c>
      <c r="BC53" s="22" cm="1">
        <f t="array" ref="BC53">IF(INDEX(calc_types,1,BC$7)="INDEX",Z53/Z52-1,IF(INDEX(calc_types,1,BC$7)="CASH", Z52/1200,Z52/Z53-1))</f>
        <v>-3.2916666666666669E-5</v>
      </c>
      <c r="BD53" s="22" cm="1">
        <f t="array" ref="BD53">IF(INDEX(calc_types,1,BD$7)="INDEX",AA53/AA52-1,IF(INDEX(calc_types,1,BD$7)="CASH", AA52/1200,AA52/AA53-1))</f>
        <v>0</v>
      </c>
      <c r="BE53" s="22" cm="1">
        <f t="array" ref="BE53">IF(INDEX(calc_types,1,BE$7)="INDEX",AB53/AB52-1,IF(INDEX(calc_types,1,BE$7)="CASH", AB52/1200,AB52/AB53-1))</f>
        <v>-2.0553967905034165E-2</v>
      </c>
      <c r="BF53" s="22" cm="1">
        <f t="array" ref="BF53">IF(INDEX(calc_types,1,BF$7)="INDEX",AC53/AC52-1,IF(INDEX(calc_types,1,BF$7)="CASH", AC52/1200,AC52/AC53-1))</f>
        <v>-3.8232145588010802E-3</v>
      </c>
      <c r="BG53" s="22" cm="1">
        <f t="array" ref="BG53">IF(INDEX(calc_types,1,BG$7)="INDEX",AD53/AD52-1,IF(INDEX(calc_types,1,BG$7)="CASH", AD52/1200,AD52/AD53-1))</f>
        <v>-3.8421264599275196E-2</v>
      </c>
      <c r="BH53" s="23">
        <f t="shared" si="10"/>
        <v>-1.2486946182800162E-3</v>
      </c>
      <c r="BI53" s="23">
        <f t="shared" si="11"/>
        <v>-4.3045211171044862E-4</v>
      </c>
      <c r="BJ53" s="23">
        <f t="shared" si="12"/>
        <v>-6.7375216686289732E-5</v>
      </c>
      <c r="BK53" s="23">
        <f t="shared" si="13"/>
        <v>-9.9046698488341328E-4</v>
      </c>
      <c r="BL53" s="23">
        <f t="shared" si="14"/>
        <v>-1.6092553866587206E-3</v>
      </c>
      <c r="BM53" s="23">
        <f t="shared" si="15"/>
        <v>-4.4509946287038776E-4</v>
      </c>
      <c r="BN53" s="23">
        <f t="shared" si="16"/>
        <v>1.1247920787173886E-4</v>
      </c>
      <c r="BO53" s="23">
        <f t="shared" si="17"/>
        <v>8.3021394012299183E-4</v>
      </c>
      <c r="BP53" s="23">
        <f t="shared" si="18"/>
        <v>-9.5726881102131808E-4</v>
      </c>
      <c r="BQ53" s="23">
        <f t="shared" si="19"/>
        <v>4.9613477229107296E-4</v>
      </c>
      <c r="BR53" s="23">
        <f t="shared" si="20"/>
        <v>2.0773545315620912E-3</v>
      </c>
      <c r="BS53" s="23">
        <f t="shared" si="21"/>
        <v>-6.6427017414745233E-4</v>
      </c>
      <c r="BT53" s="23">
        <f t="shared" si="22"/>
        <v>-6.5523265680207058E-5</v>
      </c>
      <c r="BU53" s="23">
        <f t="shared" si="23"/>
        <v>8.5697103091274412E-5</v>
      </c>
      <c r="BV53" s="23">
        <f t="shared" si="24"/>
        <v>2.4020271323670227E-4</v>
      </c>
      <c r="BW53" s="23">
        <f t="shared" si="25"/>
        <v>3.0479090664154996E-4</v>
      </c>
      <c r="BX53" s="23">
        <f t="shared" si="26"/>
        <v>-4.2116111514957193E-4</v>
      </c>
      <c r="BY53" s="23">
        <f t="shared" si="27"/>
        <v>-1.9299618252756723E-2</v>
      </c>
      <c r="BZ53" s="23">
        <f t="shared" si="28"/>
        <v>-1.1963848440051375E-3</v>
      </c>
      <c r="CA53" s="23">
        <f t="shared" si="29"/>
        <v>4.0715177174400666E-2</v>
      </c>
      <c r="CB53" s="23">
        <f t="shared" si="30"/>
        <v>-1.2886560185185192E-3</v>
      </c>
      <c r="CC53" s="23">
        <f t="shared" si="31"/>
        <v>-5.238476851851852E-4</v>
      </c>
      <c r="CD53" s="23">
        <f t="shared" si="32"/>
        <v>-7.7596805555555542E-4</v>
      </c>
      <c r="CE53" s="23">
        <f t="shared" si="33"/>
        <v>1.0558703703703702E-4</v>
      </c>
      <c r="CF53" s="23">
        <f t="shared" si="34"/>
        <v>0</v>
      </c>
      <c r="CG53" s="23">
        <f t="shared" si="35"/>
        <v>-1.9858477590956932E-2</v>
      </c>
      <c r="CH53" s="23">
        <f t="shared" si="36"/>
        <v>-3.1905488000349559E-3</v>
      </c>
      <c r="CI53" s="23">
        <f t="shared" si="37"/>
        <v>-3.4814993082022419E-2</v>
      </c>
    </row>
    <row r="54" spans="1:87" x14ac:dyDescent="0.2">
      <c r="A54" s="20">
        <v>46</v>
      </c>
      <c r="B54" s="21">
        <v>39994</v>
      </c>
      <c r="C54" s="20">
        <v>204.042</v>
      </c>
      <c r="D54" s="20">
        <v>1153.52</v>
      </c>
      <c r="E54" s="20">
        <v>1925.6479999999999</v>
      </c>
      <c r="F54" s="20">
        <v>1622.194</v>
      </c>
      <c r="G54" s="20">
        <v>2024.29</v>
      </c>
      <c r="H54" s="20">
        <v>144.048</v>
      </c>
      <c r="I54" s="20">
        <v>367.42700000000002</v>
      </c>
      <c r="J54" s="20">
        <v>495.29</v>
      </c>
      <c r="K54" s="20">
        <v>107.31100000000001</v>
      </c>
      <c r="L54" s="20">
        <v>656.50199999999995</v>
      </c>
      <c r="M54" s="20">
        <v>810.97699999999998</v>
      </c>
      <c r="N54" s="20">
        <v>267.76799999999997</v>
      </c>
      <c r="O54" s="20">
        <v>294.51799999999997</v>
      </c>
      <c r="P54" s="20">
        <v>103.753</v>
      </c>
      <c r="Q54" s="20">
        <v>194.649</v>
      </c>
      <c r="R54" s="20">
        <v>257.55599999999998</v>
      </c>
      <c r="S54" s="20">
        <v>3475.02</v>
      </c>
      <c r="T54" s="20">
        <v>3424.3</v>
      </c>
      <c r="U54" s="20">
        <v>6520.98</v>
      </c>
      <c r="V54" s="20">
        <v>20235.73</v>
      </c>
      <c r="W54" s="20">
        <v>0.1865</v>
      </c>
      <c r="X54" s="20">
        <v>-0.17199999999999999</v>
      </c>
      <c r="Y54" s="20">
        <v>0.53069999999999995</v>
      </c>
      <c r="Z54" s="20">
        <v>-0.14000000000000001</v>
      </c>
      <c r="AA54" s="20">
        <v>1</v>
      </c>
      <c r="AB54" s="20">
        <v>0.89790000000000003</v>
      </c>
      <c r="AC54" s="20">
        <v>0.63670000000000004</v>
      </c>
      <c r="AD54" s="20">
        <v>122.5</v>
      </c>
      <c r="AE54" s="21">
        <f t="shared" si="8"/>
        <v>39994</v>
      </c>
      <c r="AF54" s="22" cm="1">
        <f t="array" ref="AF54">IF(INDEX(calc_types,1,AF$7)="INDEX",C54/C53-1,IF(INDEX(calc_types,1,AF$7)="CASH", C53/1200,C53/C54-1))</f>
        <v>1.7646539807647521E-4</v>
      </c>
      <c r="AG54" s="22" cm="1">
        <f t="array" ref="AG54">IF(INDEX(calc_types,1,AG$7)="INDEX",D54/D53-1,IF(INDEX(calc_types,1,AG$7)="CASH", D53/1200,D53/D54-1))</f>
        <v>2.5320231558723094E-4</v>
      </c>
      <c r="AH54" s="22" cm="1">
        <f t="array" ref="AH54">IF(INDEX(calc_types,1,AH$7)="INDEX",E54/E53-1,IF(INDEX(calc_types,1,AH$7)="CASH", E53/1200,E53/E54-1))</f>
        <v>-2.6269992541643195E-3</v>
      </c>
      <c r="AI54" s="22" cm="1">
        <f t="array" ref="AI54">IF(INDEX(calc_types,1,AI$7)="INDEX",F54/F53-1,IF(INDEX(calc_types,1,AI$7)="CASH", F53/1200,F53/F54-1))</f>
        <v>-1.5031059264967173E-3</v>
      </c>
      <c r="AJ54" s="22" cm="1">
        <f t="array" ref="AJ54">IF(INDEX(calc_types,1,AJ$7)="INDEX",G54/G53-1,IF(INDEX(calc_types,1,AJ$7)="CASH", G53/1200,G53/G54-1))</f>
        <v>-5.3323060503887021E-3</v>
      </c>
      <c r="AK54" s="22" cm="1">
        <f t="array" ref="AK54">IF(INDEX(calc_types,1,AK$7)="INDEX",H54/H53-1,IF(INDEX(calc_types,1,AK$7)="CASH", H53/1200,H53/H54-1))</f>
        <v>1.3884453577306388E-5</v>
      </c>
      <c r="AL54" s="22" cm="1">
        <f t="array" ref="AL54">IF(INDEX(calc_types,1,AL$7)="INDEX",I54/I53-1,IF(INDEX(calc_types,1,AL$7)="CASH", I53/1200,I53/I54-1))</f>
        <v>4.082610257705177E-5</v>
      </c>
      <c r="AM54" s="22" cm="1">
        <f t="array" ref="AM54">IF(INDEX(calc_types,1,AM$7)="INDEX",J54/J53-1,IF(INDEX(calc_types,1,AM$7)="CASH", J53/1200,J53/J54-1))</f>
        <v>-1.5019101474694763E-3</v>
      </c>
      <c r="AN54" s="22" cm="1">
        <f t="array" ref="AN54">IF(INDEX(calc_types,1,AN$7)="INDEX",K54/K53-1,IF(INDEX(calc_types,1,AN$7)="CASH", K53/1200,K53/K54-1))</f>
        <v>3.4491116207102657E-4</v>
      </c>
      <c r="AO54" s="22" cm="1">
        <f t="array" ref="AO54">IF(INDEX(calc_types,1,AO$7)="INDEX",L54/L53-1,IF(INDEX(calc_types,1,AO$7)="CASH", L53/1200,L53/L54-1))</f>
        <v>-1.1076791990628498E-3</v>
      </c>
      <c r="AP54" s="22" cm="1">
        <f t="array" ref="AP54">IF(INDEX(calc_types,1,AP$7)="INDEX",M54/M53-1,IF(INDEX(calc_types,1,AP$7)="CASH", M53/1200,M53/M54-1))</f>
        <v>-4.5942164179104683E-3</v>
      </c>
      <c r="AQ54" s="22" cm="1">
        <f t="array" ref="AQ54">IF(INDEX(calc_types,1,AQ$7)="INDEX",N54/N53-1,IF(INDEX(calc_types,1,AQ$7)="CASH", N53/1200,N53/N54-1))</f>
        <v>-3.490804075830245E-3</v>
      </c>
      <c r="AR54" s="22" cm="1">
        <f t="array" ref="AR54">IF(INDEX(calc_types,1,AR$7)="INDEX",O54/O53-1,IF(INDEX(calc_types,1,AR$7)="CASH", O53/1200,O53/O54-1))</f>
        <v>-9.9037194416804475E-3</v>
      </c>
      <c r="AS54" s="22" cm="1">
        <f t="array" ref="AS54">IF(INDEX(calc_types,1,AS$7)="INDEX",P54/P53-1,IF(INDEX(calc_types,1,AS$7)="CASH", P53/1200,P53/P54-1))</f>
        <v>0</v>
      </c>
      <c r="AT54" s="22" cm="1">
        <f t="array" ref="AT54">IF(INDEX(calc_types,1,AT$7)="INDEX",Q54/Q53-1,IF(INDEX(calc_types,1,AT$7)="CASH", Q53/1200,Q53/Q54-1))</f>
        <v>-1.4382798173384614E-4</v>
      </c>
      <c r="AU54" s="22" cm="1">
        <f t="array" ref="AU54">IF(INDEX(calc_types,1,AU$7)="INDEX",R54/R53-1,IF(INDEX(calc_types,1,AU$7)="CASH", R53/1200,R53/R54-1))</f>
        <v>-5.238832555268802E-4</v>
      </c>
      <c r="AV54" s="22" cm="1">
        <f t="array" ref="AV54">IF(INDEX(calc_types,1,AV$7)="INDEX",S54/S53-1,IF(INDEX(calc_types,1,AV$7)="CASH", S53/1200,S53/S54-1))</f>
        <v>-1.9853839189261535E-2</v>
      </c>
      <c r="AW54" s="22" cm="1">
        <f t="array" ref="AW54">IF(INDEX(calc_types,1,AW$7)="INDEX",T54/T53-1,IF(INDEX(calc_types,1,AW$7)="CASH", T53/1200,T53/T54-1))</f>
        <v>-4.1021849567881574E-2</v>
      </c>
      <c r="AX54" s="22" cm="1">
        <f t="array" ref="AX54">IF(INDEX(calc_types,1,AX$7)="INDEX",U54/U53-1,IF(INDEX(calc_types,1,AX$7)="CASH", U53/1200,U53/U54-1))</f>
        <v>-6.6354734745713073E-2</v>
      </c>
      <c r="AY54" s="22" cm="1">
        <f t="array" ref="AY54">IF(INDEX(calc_types,1,AY$7)="INDEX",V54/V53-1,IF(INDEX(calc_types,1,AY$7)="CASH", V53/1200,V53/V54-1))</f>
        <v>-1.5922657764010029E-2</v>
      </c>
      <c r="AZ54" s="22" cm="1">
        <f t="array" ref="AZ54">IF(INDEX(calc_types,1,AZ$7)="INDEX",W54/W53-1,IF(INDEX(calc_types,1,AZ$7)="CASH", W53/1200,W53/W54-1))</f>
        <v>1.5333333333333334E-4</v>
      </c>
      <c r="BA54" s="22" cm="1">
        <f t="array" ref="BA54">IF(INDEX(calc_types,1,BA$7)="INDEX",X54/X53-1,IF(INDEX(calc_types,1,BA$7)="CASH", X53/1200,X53/X54-1))</f>
        <v>-1.495E-4</v>
      </c>
      <c r="BB54" s="22" cm="1">
        <f t="array" ref="BB54">IF(INDEX(calc_types,1,BB$7)="INDEX",Y54/Y53-1,IF(INDEX(calc_types,1,BB$7)="CASH", Y53/1200,Y53/Y54-1))</f>
        <v>4.5750000000000006E-4</v>
      </c>
      <c r="BC54" s="22" cm="1">
        <f t="array" ref="BC54">IF(INDEX(calc_types,1,BC$7)="INDEX",Z54/Z53-1,IF(INDEX(calc_types,1,BC$7)="CASH", Z53/1200,Z53/Z54-1))</f>
        <v>-1.8816666666666667E-4</v>
      </c>
      <c r="BD54" s="22" cm="1">
        <f t="array" ref="BD54">IF(INDEX(calc_types,1,BD$7)="INDEX",AA54/AA53-1,IF(INDEX(calc_types,1,BD$7)="CASH", AA53/1200,AA53/AA54-1))</f>
        <v>0</v>
      </c>
      <c r="BE54" s="22" cm="1">
        <f t="array" ref="BE54">IF(INDEX(calc_types,1,BE$7)="INDEX",AB54/AB53-1,IF(INDEX(calc_types,1,BE$7)="CASH", AB53/1200,AB53/AB54-1))</f>
        <v>1.3253146230092439E-2</v>
      </c>
      <c r="BF54" s="22" cm="1">
        <f t="array" ref="BF54">IF(INDEX(calc_types,1,BF$7)="INDEX",AC54/AC53-1,IF(INDEX(calc_types,1,BF$7)="CASH", AC53/1200,AC53/AC54-1))</f>
        <v>2.701429244542175E-2</v>
      </c>
      <c r="BG54" s="22" cm="1">
        <f t="array" ref="BG54">IF(INDEX(calc_types,1,BG$7)="INDEX",AD54/AD53-1,IF(INDEX(calc_types,1,BG$7)="CASH", AD53/1200,AD53/AD54-1))</f>
        <v>1.346938775510198E-2</v>
      </c>
      <c r="BH54" s="23">
        <f t="shared" si="10"/>
        <v>-1.2193053468066816E-3</v>
      </c>
      <c r="BI54" s="23">
        <f t="shared" si="11"/>
        <v>-9.2006548411283518E-4</v>
      </c>
      <c r="BJ54" s="23">
        <f t="shared" si="12"/>
        <v>-3.8211294838216016E-3</v>
      </c>
      <c r="BK54" s="23">
        <f t="shared" si="13"/>
        <v>-3.5996578574716762E-3</v>
      </c>
      <c r="BL54" s="23">
        <f t="shared" si="14"/>
        <v>-8.0045325125273469E-3</v>
      </c>
      <c r="BM54" s="23">
        <f t="shared" si="15"/>
        <v>-2.5768945592005959E-4</v>
      </c>
      <c r="BN54" s="23">
        <f t="shared" si="16"/>
        <v>-3.9975592036813518E-5</v>
      </c>
      <c r="BO54" s="23">
        <f t="shared" si="17"/>
        <v>-1.6867668788673302E-3</v>
      </c>
      <c r="BP54" s="23">
        <f t="shared" si="18"/>
        <v>-7.335573394249297E-4</v>
      </c>
      <c r="BQ54" s="23">
        <f t="shared" si="19"/>
        <v>-1.9568693844542471E-3</v>
      </c>
      <c r="BR54" s="23">
        <f t="shared" si="20"/>
        <v>-5.5553277811691958E-3</v>
      </c>
      <c r="BS54" s="23">
        <f t="shared" si="21"/>
        <v>-5.8736524154608507E-3</v>
      </c>
      <c r="BT54" s="23">
        <f t="shared" si="22"/>
        <v>-1.3044588683782993E-2</v>
      </c>
      <c r="BU54" s="23">
        <f t="shared" si="23"/>
        <v>-1.0549018439677384E-6</v>
      </c>
      <c r="BV54" s="23">
        <f t="shared" si="24"/>
        <v>-8.3442574114701693E-5</v>
      </c>
      <c r="BW54" s="23">
        <f t="shared" si="25"/>
        <v>-3.8986864358296901E-4</v>
      </c>
      <c r="BX54" s="23">
        <f t="shared" si="26"/>
        <v>-3.242221715007422E-2</v>
      </c>
      <c r="BY54" s="23">
        <f t="shared" si="27"/>
        <v>-4.7927916560677963E-2</v>
      </c>
      <c r="BZ54" s="23">
        <f t="shared" si="28"/>
        <v>-7.0970350320269826E-2</v>
      </c>
      <c r="CA54" s="23">
        <f t="shared" si="29"/>
        <v>-2.86470023931331E-2</v>
      </c>
      <c r="CB54" s="23">
        <f t="shared" si="30"/>
        <v>-1.2861560185185193E-3</v>
      </c>
      <c r="CC54" s="23">
        <f t="shared" si="31"/>
        <v>-5.3484768518518525E-4</v>
      </c>
      <c r="CD54" s="23">
        <f t="shared" si="32"/>
        <v>-7.7196805555555543E-4</v>
      </c>
      <c r="CE54" s="23">
        <f t="shared" si="33"/>
        <v>-4.9662962962962991E-5</v>
      </c>
      <c r="CF54" s="23">
        <f t="shared" si="34"/>
        <v>0</v>
      </c>
      <c r="CG54" s="23">
        <f t="shared" si="35"/>
        <v>1.3948636544169671E-2</v>
      </c>
      <c r="CH54" s="23">
        <f t="shared" si="36"/>
        <v>2.7646958204187874E-2</v>
      </c>
      <c r="CI54" s="23">
        <f t="shared" si="37"/>
        <v>1.7075659272354757E-2</v>
      </c>
    </row>
    <row r="55" spans="1:87" x14ac:dyDescent="0.2">
      <c r="A55" s="20">
        <v>47</v>
      </c>
      <c r="B55" s="21">
        <v>40025</v>
      </c>
      <c r="C55" s="20">
        <v>204.04</v>
      </c>
      <c r="D55" s="20">
        <v>1154.1199999999999</v>
      </c>
      <c r="E55" s="20">
        <v>1932.691</v>
      </c>
      <c r="F55" s="20">
        <v>1623.1859999999999</v>
      </c>
      <c r="G55" s="20">
        <v>2030.414</v>
      </c>
      <c r="H55" s="20">
        <v>143.98699999999999</v>
      </c>
      <c r="I55" s="20">
        <v>367.45699999999999</v>
      </c>
      <c r="J55" s="20">
        <v>496.65</v>
      </c>
      <c r="K55" s="20">
        <v>107.32599999999999</v>
      </c>
      <c r="L55" s="20">
        <v>656.79899999999998</v>
      </c>
      <c r="M55" s="20">
        <v>813.48699999999997</v>
      </c>
      <c r="N55" s="20">
        <v>268.25700000000001</v>
      </c>
      <c r="O55" s="20">
        <v>295.78699999999998</v>
      </c>
      <c r="P55" s="20">
        <v>103.746</v>
      </c>
      <c r="Q55" s="20">
        <v>194.63499999999999</v>
      </c>
      <c r="R55" s="20">
        <v>257.64100000000002</v>
      </c>
      <c r="S55" s="20">
        <v>3546.56</v>
      </c>
      <c r="T55" s="20">
        <v>3600.69</v>
      </c>
      <c r="U55" s="20">
        <v>6696.28</v>
      </c>
      <c r="V55" s="20">
        <v>20585.240000000002</v>
      </c>
      <c r="W55" s="20">
        <v>0.19175</v>
      </c>
      <c r="X55" s="20">
        <v>-0.13919999999999999</v>
      </c>
      <c r="Y55" s="20">
        <v>0.57330000000000003</v>
      </c>
      <c r="Z55" s="20">
        <v>-2.29E-2</v>
      </c>
      <c r="AA55" s="20">
        <v>1</v>
      </c>
      <c r="AB55" s="20">
        <v>0.91039999999999999</v>
      </c>
      <c r="AC55" s="20">
        <v>0.6401</v>
      </c>
      <c r="AD55" s="20">
        <v>123.89</v>
      </c>
      <c r="AE55" s="21">
        <f t="shared" si="8"/>
        <v>40025</v>
      </c>
      <c r="AF55" s="22" cm="1">
        <f t="array" ref="AF55">IF(INDEX(calc_types,1,AF$7)="INDEX",C55/C54-1,IF(INDEX(calc_types,1,AF$7)="CASH", C54/1200,C54/C55-1))</f>
        <v>-9.8019035297269852E-6</v>
      </c>
      <c r="AG55" s="22" cm="1">
        <f t="array" ref="AG55">IF(INDEX(calc_types,1,AG$7)="INDEX",D55/D54-1,IF(INDEX(calc_types,1,AG$7)="CASH", D54/1200,D54/D55-1))</f>
        <v>5.2014702822655856E-4</v>
      </c>
      <c r="AH55" s="22" cm="1">
        <f t="array" ref="AH55">IF(INDEX(calc_types,1,AH$7)="INDEX",E55/E54-1,IF(INDEX(calc_types,1,AH$7)="CASH", E54/1200,E54/E55-1))</f>
        <v>3.6574701087634942E-3</v>
      </c>
      <c r="AI55" s="22" cm="1">
        <f t="array" ref="AI55">IF(INDEX(calc_types,1,AI$7)="INDEX",F55/F54-1,IF(INDEX(calc_types,1,AI$7)="CASH", F54/1200,F54/F55-1))</f>
        <v>6.1151748804388895E-4</v>
      </c>
      <c r="AJ55" s="22" cm="1">
        <f t="array" ref="AJ55">IF(INDEX(calc_types,1,AJ$7)="INDEX",G55/G54-1,IF(INDEX(calc_types,1,AJ$7)="CASH", G54/1200,G54/G55-1))</f>
        <v>3.0252582386911531E-3</v>
      </c>
      <c r="AK55" s="22" cm="1">
        <f t="array" ref="AK55">IF(INDEX(calc_types,1,AK$7)="INDEX",H55/H54-1,IF(INDEX(calc_types,1,AK$7)="CASH", H54/1200,H54/H55-1))</f>
        <v>-4.2346995445963209E-4</v>
      </c>
      <c r="AL55" s="22" cm="1">
        <f t="array" ref="AL55">IF(INDEX(calc_types,1,AL$7)="INDEX",I55/I54-1,IF(INDEX(calc_types,1,AL$7)="CASH", I54/1200,I54/I55-1))</f>
        <v>8.1648871748551954E-5</v>
      </c>
      <c r="AM55" s="22" cm="1">
        <f t="array" ref="AM55">IF(INDEX(calc_types,1,AM$7)="INDEX",J55/J54-1,IF(INDEX(calc_types,1,AM$7)="CASH", J54/1200,J54/J55-1))</f>
        <v>2.7458660582688754E-3</v>
      </c>
      <c r="AN55" s="22" cm="1">
        <f t="array" ref="AN55">IF(INDEX(calc_types,1,AN$7)="INDEX",K55/K54-1,IF(INDEX(calc_types,1,AN$7)="CASH", K54/1200,K54/K55-1))</f>
        <v>1.3978063758601778E-4</v>
      </c>
      <c r="AO55" s="22" cm="1">
        <f t="array" ref="AO55">IF(INDEX(calc_types,1,AO$7)="INDEX",L55/L54-1,IF(INDEX(calc_types,1,AO$7)="CASH", L54/1200,L54/L55-1))</f>
        <v>4.5239770785165945E-4</v>
      </c>
      <c r="AP55" s="22" cm="1">
        <f t="array" ref="AP55">IF(INDEX(calc_types,1,AP$7)="INDEX",M55/M54-1,IF(INDEX(calc_types,1,AP$7)="CASH", M54/1200,M54/M55-1))</f>
        <v>3.0950322882152825E-3</v>
      </c>
      <c r="AQ55" s="22" cm="1">
        <f t="array" ref="AQ55">IF(INDEX(calc_types,1,AQ$7)="INDEX",N55/N54-1,IF(INDEX(calc_types,1,AQ$7)="CASH", N54/1200,N54/N55-1))</f>
        <v>1.8262077619433104E-3</v>
      </c>
      <c r="AR55" s="22" cm="1">
        <f t="array" ref="AR55">IF(INDEX(calc_types,1,AR$7)="INDEX",O55/O54-1,IF(INDEX(calc_types,1,AR$7)="CASH", O54/1200,O54/O55-1))</f>
        <v>4.3087349499861816E-3</v>
      </c>
      <c r="AS55" s="22" cm="1">
        <f t="array" ref="AS55">IF(INDEX(calc_types,1,AS$7)="INDEX",P55/P54-1,IF(INDEX(calc_types,1,AS$7)="CASH", P54/1200,P54/P55-1))</f>
        <v>-6.7467928638209607E-5</v>
      </c>
      <c r="AT55" s="22" cm="1">
        <f t="array" ref="AT55">IF(INDEX(calc_types,1,AT$7)="INDEX",Q55/Q54-1,IF(INDEX(calc_types,1,AT$7)="CASH", Q54/1200,Q54/Q55-1))</f>
        <v>-7.1924335598994027E-5</v>
      </c>
      <c r="AU55" s="22" cm="1">
        <f t="array" ref="AU55">IF(INDEX(calc_types,1,AU$7)="INDEX",R55/R54-1,IF(INDEX(calc_types,1,AU$7)="CASH", R54/1200,R54/R55-1))</f>
        <v>3.3002531488302012E-4</v>
      </c>
      <c r="AV55" s="22" cm="1">
        <f t="array" ref="AV55">IF(INDEX(calc_types,1,AV$7)="INDEX",S55/S54-1,IF(INDEX(calc_types,1,AV$7)="CASH", S54/1200,S54/S55-1))</f>
        <v>2.0586931873773473E-2</v>
      </c>
      <c r="AW55" s="22" cm="1">
        <f t="array" ref="AW55">IF(INDEX(calc_types,1,AW$7)="INDEX",T55/T54-1,IF(INDEX(calc_types,1,AW$7)="CASH", T54/1200,T54/T55-1))</f>
        <v>5.1511257775311625E-2</v>
      </c>
      <c r="AX55" s="22" cm="1">
        <f t="array" ref="AX55">IF(INDEX(calc_types,1,AX$7)="INDEX",U55/U54-1,IF(INDEX(calc_types,1,AX$7)="CASH", U54/1200,U54/U55-1))</f>
        <v>2.6882462451962796E-2</v>
      </c>
      <c r="AY55" s="22" cm="1">
        <f t="array" ref="AY55">IF(INDEX(calc_types,1,AY$7)="INDEX",V55/V54-1,IF(INDEX(calc_types,1,AY$7)="CASH", V54/1200,V54/V55-1))</f>
        <v>1.727192446232495E-2</v>
      </c>
      <c r="AZ55" s="22" cm="1">
        <f t="array" ref="AZ55">IF(INDEX(calc_types,1,AZ$7)="INDEX",W55/W54-1,IF(INDEX(calc_types,1,AZ$7)="CASH", W54/1200,W54/W55-1))</f>
        <v>1.5541666666666666E-4</v>
      </c>
      <c r="BA55" s="22" cm="1">
        <f t="array" ref="BA55">IF(INDEX(calc_types,1,BA$7)="INDEX",X55/X54-1,IF(INDEX(calc_types,1,BA$7)="CASH", X54/1200,X54/X55-1))</f>
        <v>-1.4333333333333331E-4</v>
      </c>
      <c r="BB55" s="22" cm="1">
        <f t="array" ref="BB55">IF(INDEX(calc_types,1,BB$7)="INDEX",Y55/Y54-1,IF(INDEX(calc_types,1,BB$7)="CASH", Y54/1200,Y54/Y55-1))</f>
        <v>4.4224999999999993E-4</v>
      </c>
      <c r="BC55" s="22" cm="1">
        <f t="array" ref="BC55">IF(INDEX(calc_types,1,BC$7)="INDEX",Z55/Z54-1,IF(INDEX(calc_types,1,BC$7)="CASH", Z54/1200,Z54/Z55-1))</f>
        <v>-1.1666666666666668E-4</v>
      </c>
      <c r="BD55" s="22" cm="1">
        <f t="array" ref="BD55">IF(INDEX(calc_types,1,BD$7)="INDEX",AA55/AA54-1,IF(INDEX(calc_types,1,BD$7)="CASH", AA54/1200,AA54/AA55-1))</f>
        <v>0</v>
      </c>
      <c r="BE55" s="22" cm="1">
        <f t="array" ref="BE55">IF(INDEX(calc_types,1,BE$7)="INDEX",AB55/AB54-1,IF(INDEX(calc_types,1,BE$7)="CASH", AB54/1200,AB54/AB55-1))</f>
        <v>-1.3730228471001693E-2</v>
      </c>
      <c r="BF55" s="22" cm="1">
        <f t="array" ref="BF55">IF(INDEX(calc_types,1,BF$7)="INDEX",AC55/AC54-1,IF(INDEX(calc_types,1,BF$7)="CASH", AC54/1200,AC54/AC55-1))</f>
        <v>-5.311670051554418E-3</v>
      </c>
      <c r="BG55" s="22" cm="1">
        <f t="array" ref="BG55">IF(INDEX(calc_types,1,BG$7)="INDEX",AD55/AD54-1,IF(INDEX(calc_types,1,BG$7)="CASH", AD54/1200,AD54/AD55-1))</f>
        <v>-1.1219630317216844E-2</v>
      </c>
      <c r="BH55" s="23">
        <f t="shared" si="10"/>
        <v>-1.4055726484128838E-3</v>
      </c>
      <c r="BI55" s="23">
        <f t="shared" si="11"/>
        <v>-6.5312077147350756E-4</v>
      </c>
      <c r="BJ55" s="23">
        <f t="shared" si="12"/>
        <v>2.463339879106212E-3</v>
      </c>
      <c r="BK55" s="23">
        <f t="shared" si="13"/>
        <v>-1.48503444293107E-3</v>
      </c>
      <c r="BL55" s="23">
        <f t="shared" si="14"/>
        <v>3.5303177655250867E-4</v>
      </c>
      <c r="BM55" s="23">
        <f t="shared" si="15"/>
        <v>-6.9504386395699807E-4</v>
      </c>
      <c r="BN55" s="23">
        <f t="shared" si="16"/>
        <v>8.4717713468666629E-7</v>
      </c>
      <c r="BO55" s="23">
        <f t="shared" si="17"/>
        <v>2.5610093268710215E-3</v>
      </c>
      <c r="BP55" s="23">
        <f t="shared" si="18"/>
        <v>-9.3868786390993849E-4</v>
      </c>
      <c r="BQ55" s="23">
        <f t="shared" si="19"/>
        <v>-3.9679247753973755E-4</v>
      </c>
      <c r="BR55" s="23">
        <f t="shared" si="20"/>
        <v>2.133920924956555E-3</v>
      </c>
      <c r="BS55" s="23">
        <f t="shared" si="21"/>
        <v>-5.5664057768729531E-4</v>
      </c>
      <c r="BT55" s="23">
        <f t="shared" si="22"/>
        <v>1.1678657078836355E-3</v>
      </c>
      <c r="BU55" s="23">
        <f t="shared" si="23"/>
        <v>-6.852283048217735E-5</v>
      </c>
      <c r="BV55" s="23">
        <f t="shared" si="24"/>
        <v>-1.1538927979849576E-5</v>
      </c>
      <c r="BW55" s="23">
        <f t="shared" si="25"/>
        <v>4.640399268269313E-4</v>
      </c>
      <c r="BX55" s="23">
        <f t="shared" si="26"/>
        <v>8.0185539129607897E-3</v>
      </c>
      <c r="BY55" s="23">
        <f t="shared" si="27"/>
        <v>4.4605190782515236E-2</v>
      </c>
      <c r="BZ55" s="23">
        <f t="shared" si="28"/>
        <v>2.2266846877406044E-2</v>
      </c>
      <c r="CA55" s="23">
        <f t="shared" si="29"/>
        <v>4.5475798332018768E-3</v>
      </c>
      <c r="CB55" s="23">
        <f t="shared" si="30"/>
        <v>-1.2840726851851858E-3</v>
      </c>
      <c r="CC55" s="23">
        <f t="shared" si="31"/>
        <v>-5.2868101851851856E-4</v>
      </c>
      <c r="CD55" s="23">
        <f t="shared" si="32"/>
        <v>-7.872180555555555E-4</v>
      </c>
      <c r="CE55" s="23">
        <f t="shared" si="33"/>
        <v>2.1837037037036999E-5</v>
      </c>
      <c r="CF55" s="23">
        <f t="shared" si="34"/>
        <v>0</v>
      </c>
      <c r="CG55" s="23">
        <f t="shared" si="35"/>
        <v>-1.303473815692446E-2</v>
      </c>
      <c r="CH55" s="23">
        <f t="shared" si="36"/>
        <v>-4.6790042927882941E-3</v>
      </c>
      <c r="CI55" s="23">
        <f t="shared" si="37"/>
        <v>-7.6133587999640687E-3</v>
      </c>
    </row>
    <row r="56" spans="1:87" x14ac:dyDescent="0.2">
      <c r="A56" s="20">
        <v>48</v>
      </c>
      <c r="B56" s="21">
        <v>40056</v>
      </c>
      <c r="C56" s="20">
        <v>204.053</v>
      </c>
      <c r="D56" s="20">
        <v>1153.6300000000001</v>
      </c>
      <c r="E56" s="20">
        <v>1933.077</v>
      </c>
      <c r="F56" s="20">
        <v>1620.6120000000001</v>
      </c>
      <c r="G56" s="20">
        <v>2024.915</v>
      </c>
      <c r="H56" s="20">
        <v>143.97200000000001</v>
      </c>
      <c r="I56" s="20">
        <v>367.03300000000002</v>
      </c>
      <c r="J56" s="20">
        <v>495.274</v>
      </c>
      <c r="K56" s="20">
        <v>107.35899999999999</v>
      </c>
      <c r="L56" s="20">
        <v>658.03599999999994</v>
      </c>
      <c r="M56" s="20">
        <v>816.55399999999997</v>
      </c>
      <c r="N56" s="20">
        <v>268.16000000000003</v>
      </c>
      <c r="O56" s="20">
        <v>295.13400000000001</v>
      </c>
      <c r="P56" s="20">
        <v>103.75</v>
      </c>
      <c r="Q56" s="20">
        <v>194.65199999999999</v>
      </c>
      <c r="R56" s="20">
        <v>257.84500000000003</v>
      </c>
      <c r="S56" s="20">
        <v>3330.19</v>
      </c>
      <c r="T56" s="20">
        <v>3269.63</v>
      </c>
      <c r="U56" s="20">
        <v>6247.94</v>
      </c>
      <c r="V56" s="20">
        <v>18890.48</v>
      </c>
      <c r="W56" s="20">
        <v>0.19855</v>
      </c>
      <c r="X56" s="20">
        <v>-0.19450000000000001</v>
      </c>
      <c r="Y56" s="20">
        <v>0.52429999999999999</v>
      </c>
      <c r="Z56" s="20">
        <v>-0.29139999999999999</v>
      </c>
      <c r="AA56" s="20">
        <v>1</v>
      </c>
      <c r="AB56" s="20">
        <v>0.89200000000000002</v>
      </c>
      <c r="AC56" s="20">
        <v>0.65169999999999995</v>
      </c>
      <c r="AD56" s="20">
        <v>121.23</v>
      </c>
      <c r="AE56" s="21">
        <f t="shared" si="8"/>
        <v>40056</v>
      </c>
      <c r="AF56" s="22" cm="1">
        <f t="array" ref="AF56">IF(INDEX(calc_types,1,AF$7)="INDEX",C56/C55-1,IF(INDEX(calc_types,1,AF$7)="CASH", C55/1200,C55/C56-1))</f>
        <v>6.3712997451448317E-5</v>
      </c>
      <c r="AG56" s="22" cm="1">
        <f t="array" ref="AG56">IF(INDEX(calc_types,1,AG$7)="INDEX",D56/D55-1,IF(INDEX(calc_types,1,AG$7)="CASH", D55/1200,D55/D56-1))</f>
        <v>-4.245659030255311E-4</v>
      </c>
      <c r="AH56" s="22" cm="1">
        <f t="array" ref="AH56">IF(INDEX(calc_types,1,AH$7)="INDEX",E56/E55-1,IF(INDEX(calc_types,1,AH$7)="CASH", E55/1200,E55/E56-1))</f>
        <v>1.9972152816971622E-4</v>
      </c>
      <c r="AI56" s="22" cm="1">
        <f t="array" ref="AI56">IF(INDEX(calc_types,1,AI$7)="INDEX",F56/F55-1,IF(INDEX(calc_types,1,AI$7)="CASH", F55/1200,F55/F56-1))</f>
        <v>-1.5857702074807412E-3</v>
      </c>
      <c r="AJ56" s="22" cm="1">
        <f t="array" ref="AJ56">IF(INDEX(calc_types,1,AJ$7)="INDEX",G56/G55-1,IF(INDEX(calc_types,1,AJ$7)="CASH", G55/1200,G55/G56-1))</f>
        <v>-2.7083146589809148E-3</v>
      </c>
      <c r="AK56" s="22" cm="1">
        <f t="array" ref="AK56">IF(INDEX(calc_types,1,AK$7)="INDEX",H56/H55-1,IF(INDEX(calc_types,1,AK$7)="CASH", H55/1200,H55/H56-1))</f>
        <v>-1.0417607145074559E-4</v>
      </c>
      <c r="AL56" s="22" cm="1">
        <f t="array" ref="AL56">IF(INDEX(calc_types,1,AL$7)="INDEX",I56/I55-1,IF(INDEX(calc_types,1,AL$7)="CASH", I55/1200,I55/I56-1))</f>
        <v>-1.1538765079994739E-3</v>
      </c>
      <c r="AM56" s="22" cm="1">
        <f t="array" ref="AM56">IF(INDEX(calc_types,1,AM$7)="INDEX",J56/J55-1,IF(INDEX(calc_types,1,AM$7)="CASH", J55/1200,J55/J56-1))</f>
        <v>-2.7705627705627567E-3</v>
      </c>
      <c r="AN56" s="22" cm="1">
        <f t="array" ref="AN56">IF(INDEX(calc_types,1,AN$7)="INDEX",K56/K55-1,IF(INDEX(calc_types,1,AN$7)="CASH", K55/1200,K55/K56-1))</f>
        <v>3.0747442371836797E-4</v>
      </c>
      <c r="AO56" s="22" cm="1">
        <f t="array" ref="AO56">IF(INDEX(calc_types,1,AO$7)="INDEX",L56/L55-1,IF(INDEX(calc_types,1,AO$7)="CASH", L55/1200,L55/L56-1))</f>
        <v>1.883376801730785E-3</v>
      </c>
      <c r="AP56" s="22" cm="1">
        <f t="array" ref="AP56">IF(INDEX(calc_types,1,AP$7)="INDEX",M56/M55-1,IF(INDEX(calc_types,1,AP$7)="CASH", M55/1200,M55/M56-1))</f>
        <v>3.7701893207882087E-3</v>
      </c>
      <c r="AQ56" s="22" cm="1">
        <f t="array" ref="AQ56">IF(INDEX(calc_types,1,AQ$7)="INDEX",N56/N55-1,IF(INDEX(calc_types,1,AQ$7)="CASH", N55/1200,N55/N56-1))</f>
        <v>-3.6159354648701569E-4</v>
      </c>
      <c r="AR56" s="22" cm="1">
        <f t="array" ref="AR56">IF(INDEX(calc_types,1,AR$7)="INDEX",O56/O55-1,IF(INDEX(calc_types,1,AR$7)="CASH", O55/1200,O55/O56-1))</f>
        <v>-2.2076697082696883E-3</v>
      </c>
      <c r="AS56" s="22" cm="1">
        <f t="array" ref="AS56">IF(INDEX(calc_types,1,AS$7)="INDEX",P56/P55-1,IF(INDEX(calc_types,1,AS$7)="CASH", P55/1200,P55/P56-1))</f>
        <v>3.8555703352427528E-5</v>
      </c>
      <c r="AT56" s="22" cm="1">
        <f t="array" ref="AT56">IF(INDEX(calc_types,1,AT$7)="INDEX",Q56/Q55-1,IF(INDEX(calc_types,1,AT$7)="CASH", Q55/1200,Q55/Q56-1))</f>
        <v>8.7342975312765248E-5</v>
      </c>
      <c r="AU56" s="22" cm="1">
        <f t="array" ref="AU56">IF(INDEX(calc_types,1,AU$7)="INDEX",R56/R55-1,IF(INDEX(calc_types,1,AU$7)="CASH", R55/1200,R55/R56-1))</f>
        <v>7.9179944185914231E-4</v>
      </c>
      <c r="AV56" s="22" cm="1">
        <f t="array" ref="AV56">IF(INDEX(calc_types,1,AV$7)="INDEX",S56/S55-1,IF(INDEX(calc_types,1,AV$7)="CASH", S55/1200,S55/S56-1))</f>
        <v>-6.1008413786880822E-2</v>
      </c>
      <c r="AW56" s="22" cm="1">
        <f t="array" ref="AW56">IF(INDEX(calc_types,1,AW$7)="INDEX",T56/T55-1,IF(INDEX(calc_types,1,AW$7)="CASH", T55/1200,T55/T56-1))</f>
        <v>-9.194348860912771E-2</v>
      </c>
      <c r="AX56" s="22" cm="1">
        <f t="array" ref="AX56">IF(INDEX(calc_types,1,AX$7)="INDEX",U56/U55-1,IF(INDEX(calc_types,1,AX$7)="CASH", U55/1200,U55/U56-1))</f>
        <v>-6.6953592143697671E-2</v>
      </c>
      <c r="AY56" s="22" cm="1">
        <f t="array" ref="AY56">IF(INDEX(calc_types,1,AY$7)="INDEX",V56/V55-1,IF(INDEX(calc_types,1,AY$7)="CASH", V55/1200,V55/V56-1))</f>
        <v>-8.2328891963368012E-2</v>
      </c>
      <c r="AZ56" s="22" cm="1">
        <f t="array" ref="AZ56">IF(INDEX(calc_types,1,AZ$7)="INDEX",W56/W55-1,IF(INDEX(calc_types,1,AZ$7)="CASH", W55/1200,W55/W56-1))</f>
        <v>1.5979166666666667E-4</v>
      </c>
      <c r="BA56" s="22" cm="1">
        <f t="array" ref="BA56">IF(INDEX(calc_types,1,BA$7)="INDEX",X56/X55-1,IF(INDEX(calc_types,1,BA$7)="CASH", X55/1200,X55/X56-1))</f>
        <v>-1.1599999999999999E-4</v>
      </c>
      <c r="BB56" s="22" cm="1">
        <f t="array" ref="BB56">IF(INDEX(calc_types,1,BB$7)="INDEX",Y56/Y55-1,IF(INDEX(calc_types,1,BB$7)="CASH", Y55/1200,Y55/Y56-1))</f>
        <v>4.7775000000000004E-4</v>
      </c>
      <c r="BC56" s="22" cm="1">
        <f t="array" ref="BC56">IF(INDEX(calc_types,1,BC$7)="INDEX",Z56/Z55-1,IF(INDEX(calc_types,1,BC$7)="CASH", Z55/1200,Z55/Z56-1))</f>
        <v>-1.9083333333333334E-5</v>
      </c>
      <c r="BD56" s="22" cm="1">
        <f t="array" ref="BD56">IF(INDEX(calc_types,1,BD$7)="INDEX",AA56/AA55-1,IF(INDEX(calc_types,1,BD$7)="CASH", AA55/1200,AA55/AA56-1))</f>
        <v>0</v>
      </c>
      <c r="BE56" s="22" cm="1">
        <f t="array" ref="BE56">IF(INDEX(calc_types,1,BE$7)="INDEX",AB56/AB55-1,IF(INDEX(calc_types,1,BE$7)="CASH", AB55/1200,AB55/AB56-1))</f>
        <v>2.0627802690582842E-2</v>
      </c>
      <c r="BF56" s="22" cm="1">
        <f t="array" ref="BF56">IF(INDEX(calc_types,1,BF$7)="INDEX",AC56/AC55-1,IF(INDEX(calc_types,1,BF$7)="CASH", AC55/1200,AC55/AC56-1))</f>
        <v>-1.7799601043424818E-2</v>
      </c>
      <c r="BG56" s="22" cm="1">
        <f t="array" ref="BG56">IF(INDEX(calc_types,1,BG$7)="INDEX",AD56/AD55-1,IF(INDEX(calc_types,1,BG$7)="CASH", AD55/1200,AD55/AD56-1))</f>
        <v>2.1941763589870433E-2</v>
      </c>
      <c r="BH56" s="23">
        <f t="shared" si="10"/>
        <v>-1.3320577474317085E-3</v>
      </c>
      <c r="BI56" s="23">
        <f t="shared" si="11"/>
        <v>-1.5978337027255972E-3</v>
      </c>
      <c r="BJ56" s="23">
        <f t="shared" si="12"/>
        <v>-9.9440870148756596E-4</v>
      </c>
      <c r="BK56" s="23">
        <f t="shared" si="13"/>
        <v>-3.6823221384557001E-3</v>
      </c>
      <c r="BL56" s="23">
        <f t="shared" si="14"/>
        <v>-5.3805411211195597E-3</v>
      </c>
      <c r="BM56" s="23">
        <f t="shared" si="15"/>
        <v>-3.7574998094811157E-4</v>
      </c>
      <c r="BN56" s="23">
        <f t="shared" si="16"/>
        <v>-1.2346782026133392E-3</v>
      </c>
      <c r="BO56" s="23">
        <f t="shared" si="17"/>
        <v>-2.9554195019606106E-3</v>
      </c>
      <c r="BP56" s="23">
        <f t="shared" si="18"/>
        <v>-7.709940777775883E-4</v>
      </c>
      <c r="BQ56" s="23">
        <f t="shared" si="19"/>
        <v>1.034186616339388E-3</v>
      </c>
      <c r="BR56" s="23">
        <f t="shared" si="20"/>
        <v>2.8090779575294812E-3</v>
      </c>
      <c r="BS56" s="23">
        <f t="shared" si="21"/>
        <v>-2.7444418861176214E-3</v>
      </c>
      <c r="BT56" s="23">
        <f t="shared" si="22"/>
        <v>-5.3485389503722339E-3</v>
      </c>
      <c r="BU56" s="23">
        <f t="shared" si="23"/>
        <v>3.7500801508459792E-5</v>
      </c>
      <c r="BV56" s="23">
        <f t="shared" si="24"/>
        <v>1.477283829319097E-4</v>
      </c>
      <c r="BW56" s="23">
        <f t="shared" si="25"/>
        <v>9.2581405380305344E-4</v>
      </c>
      <c r="BX56" s="23">
        <f t="shared" si="26"/>
        <v>-7.3576791747693507E-2</v>
      </c>
      <c r="BY56" s="23">
        <f t="shared" si="27"/>
        <v>-9.88495556019241E-2</v>
      </c>
      <c r="BZ56" s="23">
        <f t="shared" si="28"/>
        <v>-7.1569207718254424E-2</v>
      </c>
      <c r="CA56" s="23">
        <f t="shared" si="29"/>
        <v>-9.5053236592491083E-2</v>
      </c>
      <c r="CB56" s="23">
        <f t="shared" si="30"/>
        <v>-1.2796976851851859E-3</v>
      </c>
      <c r="CC56" s="23">
        <f t="shared" si="31"/>
        <v>-5.0134768518518514E-4</v>
      </c>
      <c r="CD56" s="23">
        <f t="shared" si="32"/>
        <v>-7.5171805555555534E-4</v>
      </c>
      <c r="CE56" s="23">
        <f t="shared" si="33"/>
        <v>1.1942037037037035E-4</v>
      </c>
      <c r="CF56" s="23">
        <f t="shared" si="34"/>
        <v>0</v>
      </c>
      <c r="CG56" s="23">
        <f t="shared" si="35"/>
        <v>2.1323293004660075E-2</v>
      </c>
      <c r="CH56" s="23">
        <f t="shared" si="36"/>
        <v>-1.7166935284658694E-2</v>
      </c>
      <c r="CI56" s="23">
        <f t="shared" si="37"/>
        <v>2.554803510712321E-2</v>
      </c>
    </row>
    <row r="57" spans="1:87" x14ac:dyDescent="0.2">
      <c r="A57" s="20">
        <v>49</v>
      </c>
      <c r="B57" s="21">
        <v>40086</v>
      </c>
      <c r="C57" s="20">
        <v>204.19300000000001</v>
      </c>
      <c r="D57" s="20">
        <v>1157.1199999999999</v>
      </c>
      <c r="E57" s="20">
        <v>1949.298</v>
      </c>
      <c r="F57" s="20">
        <v>1625.098</v>
      </c>
      <c r="G57" s="20">
        <v>2035.1759999999999</v>
      </c>
      <c r="H57" s="20">
        <v>143.95699999999999</v>
      </c>
      <c r="I57" s="20">
        <v>367.31299999999999</v>
      </c>
      <c r="J57" s="20">
        <v>497.11700000000002</v>
      </c>
      <c r="K57" s="20">
        <v>107.40300000000001</v>
      </c>
      <c r="L57" s="20">
        <v>659.77300000000002</v>
      </c>
      <c r="M57" s="20">
        <v>822.73099999999999</v>
      </c>
      <c r="N57" s="20">
        <v>268.05200000000002</v>
      </c>
      <c r="O57" s="20">
        <v>293.13200000000001</v>
      </c>
      <c r="P57" s="20">
        <v>103.747</v>
      </c>
      <c r="Q57" s="20">
        <v>194.62899999999999</v>
      </c>
      <c r="R57" s="20">
        <v>257.89600000000002</v>
      </c>
      <c r="S57" s="20">
        <v>3246.09</v>
      </c>
      <c r="T57" s="20">
        <v>3100.67</v>
      </c>
      <c r="U57" s="20">
        <v>6061.61</v>
      </c>
      <c r="V57" s="20">
        <v>17388.150000000001</v>
      </c>
      <c r="W57" s="20">
        <v>0.193</v>
      </c>
      <c r="X57" s="20">
        <v>-0.2112</v>
      </c>
      <c r="Y57" s="20">
        <v>0.49669999999999997</v>
      </c>
      <c r="Z57" s="20">
        <v>-0.10249999999999999</v>
      </c>
      <c r="AA57" s="20">
        <v>1</v>
      </c>
      <c r="AB57" s="20">
        <v>0.89470000000000005</v>
      </c>
      <c r="AC57" s="20">
        <v>0.66100000000000003</v>
      </c>
      <c r="AD57" s="20">
        <v>119.88</v>
      </c>
      <c r="AE57" s="21">
        <f t="shared" si="8"/>
        <v>40086</v>
      </c>
      <c r="AF57" s="22" cm="1">
        <f t="array" ref="AF57">IF(INDEX(calc_types,1,AF$7)="INDEX",C57/C56-1,IF(INDEX(calc_types,1,AF$7)="CASH", C56/1200,C56/C57-1))</f>
        <v>6.8609625930515783E-4</v>
      </c>
      <c r="AG57" s="22" cm="1">
        <f t="array" ref="AG57">IF(INDEX(calc_types,1,AG$7)="INDEX",D57/D56-1,IF(INDEX(calc_types,1,AG$7)="CASH", D56/1200,D56/D57-1))</f>
        <v>3.025233393722182E-3</v>
      </c>
      <c r="AH57" s="22" cm="1">
        <f t="array" ref="AH57">IF(INDEX(calc_types,1,AH$7)="INDEX",E57/E56-1,IF(INDEX(calc_types,1,AH$7)="CASH", E56/1200,E56/E57-1))</f>
        <v>8.3912849824399061E-3</v>
      </c>
      <c r="AI57" s="22" cm="1">
        <f t="array" ref="AI57">IF(INDEX(calc_types,1,AI$7)="INDEX",F57/F56-1,IF(INDEX(calc_types,1,AI$7)="CASH", F56/1200,F56/F57-1))</f>
        <v>2.7680900795501451E-3</v>
      </c>
      <c r="AJ57" s="22" cm="1">
        <f t="array" ref="AJ57">IF(INDEX(calc_types,1,AJ$7)="INDEX",G57/G56-1,IF(INDEX(calc_types,1,AJ$7)="CASH", G56/1200,G56/G57-1))</f>
        <v>5.067373198381242E-3</v>
      </c>
      <c r="AK57" s="22" cm="1">
        <f t="array" ref="AK57">IF(INDEX(calc_types,1,AK$7)="INDEX",H57/H56-1,IF(INDEX(calc_types,1,AK$7)="CASH", H56/1200,H56/H57-1))</f>
        <v>-1.0418692523561646E-4</v>
      </c>
      <c r="AL57" s="22" cm="1">
        <f t="array" ref="AL57">IF(INDEX(calc_types,1,AL$7)="INDEX",I57/I56-1,IF(INDEX(calc_types,1,AL$7)="CASH", I56/1200,I56/I57-1))</f>
        <v>7.6287418297527054E-4</v>
      </c>
      <c r="AM57" s="22" cm="1">
        <f t="array" ref="AM57">IF(INDEX(calc_types,1,AM$7)="INDEX",J57/J56-1,IF(INDEX(calc_types,1,AM$7)="CASH", J56/1200,J56/J57-1))</f>
        <v>3.7211725226844461E-3</v>
      </c>
      <c r="AN57" s="22" cm="1">
        <f t="array" ref="AN57">IF(INDEX(calc_types,1,AN$7)="INDEX",K57/K56-1,IF(INDEX(calc_types,1,AN$7)="CASH", K56/1200,K56/K57-1))</f>
        <v>4.0983988300946628E-4</v>
      </c>
      <c r="AO57" s="22" cm="1">
        <f t="array" ref="AO57">IF(INDEX(calc_types,1,AO$7)="INDEX",L57/L56-1,IF(INDEX(calc_types,1,AO$7)="CASH", L56/1200,L56/L57-1))</f>
        <v>2.6396732093685316E-3</v>
      </c>
      <c r="AP57" s="22" cm="1">
        <f t="array" ref="AP57">IF(INDEX(calc_types,1,AP$7)="INDEX",M57/M56-1,IF(INDEX(calc_types,1,AP$7)="CASH", M56/1200,M56/M57-1))</f>
        <v>7.5647170915824624E-3</v>
      </c>
      <c r="AQ57" s="22" cm="1">
        <f t="array" ref="AQ57">IF(INDEX(calc_types,1,AQ$7)="INDEX",N57/N56-1,IF(INDEX(calc_types,1,AQ$7)="CASH", N56/1200,N56/N57-1))</f>
        <v>-4.0274463007161643E-4</v>
      </c>
      <c r="AR57" s="22" cm="1">
        <f t="array" ref="AR57">IF(INDEX(calc_types,1,AR$7)="INDEX",O57/O56-1,IF(INDEX(calc_types,1,AR$7)="CASH", O56/1200,O56/O57-1))</f>
        <v>-6.7833594231773153E-3</v>
      </c>
      <c r="AS57" s="22" cm="1">
        <f t="array" ref="AS57">IF(INDEX(calc_types,1,AS$7)="INDEX",P57/P56-1,IF(INDEX(calc_types,1,AS$7)="CASH", P56/1200,P56/P57-1))</f>
        <v>-2.8915662650619289E-5</v>
      </c>
      <c r="AT57" s="22" cm="1">
        <f t="array" ref="AT57">IF(INDEX(calc_types,1,AT$7)="INDEX",Q57/Q56-1,IF(INDEX(calc_types,1,AT$7)="CASH", Q56/1200,Q56/Q57-1))</f>
        <v>-1.1815958736616228E-4</v>
      </c>
      <c r="AU57" s="22" cm="1">
        <f t="array" ref="AU57">IF(INDEX(calc_types,1,AU$7)="INDEX",R57/R56-1,IF(INDEX(calc_types,1,AU$7)="CASH", R56/1200,R56/R57-1))</f>
        <v>1.9779324788138375E-4</v>
      </c>
      <c r="AV57" s="22" cm="1">
        <f t="array" ref="AV57">IF(INDEX(calc_types,1,AV$7)="INDEX",S57/S56-1,IF(INDEX(calc_types,1,AV$7)="CASH", S56/1200,S56/S57-1))</f>
        <v>-2.5253814346929082E-2</v>
      </c>
      <c r="AW57" s="22" cm="1">
        <f t="array" ref="AW57">IF(INDEX(calc_types,1,AW$7)="INDEX",T57/T56-1,IF(INDEX(calc_types,1,AW$7)="CASH", T56/1200,T56/T57-1))</f>
        <v>-5.1675571853695978E-2</v>
      </c>
      <c r="AX57" s="22" cm="1">
        <f t="array" ref="AX57">IF(INDEX(calc_types,1,AX$7)="INDEX",U57/U56-1,IF(INDEX(calc_types,1,AX$7)="CASH", U56/1200,U56/U57-1))</f>
        <v>-2.9822629538695966E-2</v>
      </c>
      <c r="AY57" s="22" cm="1">
        <f t="array" ref="AY57">IF(INDEX(calc_types,1,AY$7)="INDEX",V57/V56-1,IF(INDEX(calc_types,1,AY$7)="CASH", V56/1200,V56/V57-1))</f>
        <v>-7.9528418547331725E-2</v>
      </c>
      <c r="AZ57" s="22" cm="1">
        <f t="array" ref="AZ57">IF(INDEX(calc_types,1,AZ$7)="INDEX",W57/W56-1,IF(INDEX(calc_types,1,AZ$7)="CASH", W56/1200,W56/W57-1))</f>
        <v>1.6545833333333335E-4</v>
      </c>
      <c r="BA57" s="22" cm="1">
        <f t="array" ref="BA57">IF(INDEX(calc_types,1,BA$7)="INDEX",X57/X56-1,IF(INDEX(calc_types,1,BA$7)="CASH", X56/1200,X56/X57-1))</f>
        <v>-1.6208333333333333E-4</v>
      </c>
      <c r="BB57" s="22" cm="1">
        <f t="array" ref="BB57">IF(INDEX(calc_types,1,BB$7)="INDEX",Y57/Y56-1,IF(INDEX(calc_types,1,BB$7)="CASH", Y56/1200,Y56/Y57-1))</f>
        <v>4.3691666666666667E-4</v>
      </c>
      <c r="BC57" s="22" cm="1">
        <f t="array" ref="BC57">IF(INDEX(calc_types,1,BC$7)="INDEX",Z57/Z56-1,IF(INDEX(calc_types,1,BC$7)="CASH", Z56/1200,Z56/Z57-1))</f>
        <v>-2.4283333333333332E-4</v>
      </c>
      <c r="BD57" s="22" cm="1">
        <f t="array" ref="BD57">IF(INDEX(calc_types,1,BD$7)="INDEX",AA57/AA56-1,IF(INDEX(calc_types,1,BD$7)="CASH", AA56/1200,AA56/AA57-1))</f>
        <v>0</v>
      </c>
      <c r="BE57" s="22" cm="1">
        <f t="array" ref="BE57">IF(INDEX(calc_types,1,BE$7)="INDEX",AB57/AB56-1,IF(INDEX(calc_types,1,BE$7)="CASH", AB56/1200,AB56/AB57-1))</f>
        <v>-3.017771319995588E-3</v>
      </c>
      <c r="BF57" s="22" cm="1">
        <f t="array" ref="BF57">IF(INDEX(calc_types,1,BF$7)="INDEX",AC57/AC56-1,IF(INDEX(calc_types,1,BF$7)="CASH", AC56/1200,AC56/AC57-1))</f>
        <v>-1.4069591527988035E-2</v>
      </c>
      <c r="BG57" s="22" cm="1">
        <f t="array" ref="BG57">IF(INDEX(calc_types,1,BG$7)="INDEX",AD57/AD56-1,IF(INDEX(calc_types,1,BG$7)="CASH", AD56/1200,AD56/AD57-1))</f>
        <v>1.1261261261261257E-2</v>
      </c>
      <c r="BH57" s="23">
        <f t="shared" si="10"/>
        <v>-7.0967448557799902E-4</v>
      </c>
      <c r="BI57" s="23">
        <f t="shared" si="11"/>
        <v>1.8519655940221159E-3</v>
      </c>
      <c r="BJ57" s="23">
        <f t="shared" si="12"/>
        <v>7.1971547527826234E-3</v>
      </c>
      <c r="BK57" s="23">
        <f t="shared" si="13"/>
        <v>6.7153814857518618E-4</v>
      </c>
      <c r="BL57" s="23">
        <f t="shared" si="14"/>
        <v>2.3951467362425976E-3</v>
      </c>
      <c r="BM57" s="23">
        <f t="shared" si="15"/>
        <v>-3.7576083473298244E-4</v>
      </c>
      <c r="BN57" s="23">
        <f t="shared" si="16"/>
        <v>6.8207248836140528E-4</v>
      </c>
      <c r="BO57" s="23">
        <f t="shared" si="17"/>
        <v>3.5363157912865922E-3</v>
      </c>
      <c r="BP57" s="23">
        <f t="shared" si="18"/>
        <v>-6.6862861848648999E-4</v>
      </c>
      <c r="BQ57" s="23">
        <f t="shared" si="19"/>
        <v>1.7904830239771346E-3</v>
      </c>
      <c r="BR57" s="23">
        <f t="shared" si="20"/>
        <v>6.6036057283237349E-3</v>
      </c>
      <c r="BS57" s="23">
        <f t="shared" si="21"/>
        <v>-2.7855929697022221E-3</v>
      </c>
      <c r="BT57" s="23">
        <f t="shared" si="22"/>
        <v>-9.9242286652798609E-3</v>
      </c>
      <c r="BU57" s="23">
        <f t="shared" si="23"/>
        <v>-2.9970564494587026E-5</v>
      </c>
      <c r="BV57" s="23">
        <f t="shared" si="24"/>
        <v>-5.7774179747017827E-5</v>
      </c>
      <c r="BW57" s="23">
        <f t="shared" si="25"/>
        <v>3.3180785982529494E-4</v>
      </c>
      <c r="BX57" s="23">
        <f t="shared" si="26"/>
        <v>-3.7822192307741767E-2</v>
      </c>
      <c r="BY57" s="23">
        <f t="shared" si="27"/>
        <v>-5.8581638846492368E-2</v>
      </c>
      <c r="BZ57" s="23">
        <f t="shared" si="28"/>
        <v>-3.4438245113252719E-2</v>
      </c>
      <c r="CA57" s="23">
        <f t="shared" si="29"/>
        <v>-9.2252763176454797E-2</v>
      </c>
      <c r="CB57" s="23">
        <f t="shared" si="30"/>
        <v>-1.2740310185185191E-3</v>
      </c>
      <c r="CC57" s="23">
        <f t="shared" si="31"/>
        <v>-5.4743101851851856E-4</v>
      </c>
      <c r="CD57" s="23">
        <f t="shared" si="32"/>
        <v>-7.9255138888888882E-4</v>
      </c>
      <c r="CE57" s="23">
        <f t="shared" si="33"/>
        <v>-1.0432962962962964E-4</v>
      </c>
      <c r="CF57" s="23">
        <f t="shared" si="34"/>
        <v>0</v>
      </c>
      <c r="CG57" s="23">
        <f t="shared" si="35"/>
        <v>-2.322281005918355E-3</v>
      </c>
      <c r="CH57" s="23">
        <f t="shared" si="36"/>
        <v>-1.3436925769221911E-2</v>
      </c>
      <c r="CI57" s="23">
        <f t="shared" si="37"/>
        <v>1.4867532778514034E-2</v>
      </c>
    </row>
    <row r="58" spans="1:87" x14ac:dyDescent="0.2">
      <c r="A58" s="20">
        <v>50</v>
      </c>
      <c r="B58" s="21">
        <v>40117</v>
      </c>
      <c r="C58" s="20">
        <v>204.16900000000001</v>
      </c>
      <c r="D58" s="20">
        <v>1155.989</v>
      </c>
      <c r="E58" s="20">
        <v>1941.6579999999999</v>
      </c>
      <c r="F58" s="20">
        <v>1628.251</v>
      </c>
      <c r="G58" s="20">
        <v>2038.6130000000001</v>
      </c>
      <c r="H58" s="20">
        <v>143.94999999999999</v>
      </c>
      <c r="I58" s="20">
        <v>367.63600000000002</v>
      </c>
      <c r="J58" s="20">
        <v>498.34300000000002</v>
      </c>
      <c r="K58" s="20">
        <v>107.42700000000001</v>
      </c>
      <c r="L58" s="20">
        <v>659.45899999999995</v>
      </c>
      <c r="M58" s="20">
        <v>821.18499999999995</v>
      </c>
      <c r="N58" s="20">
        <v>268.72199999999998</v>
      </c>
      <c r="O58" s="20">
        <v>294.66000000000003</v>
      </c>
      <c r="P58" s="20">
        <v>103.748</v>
      </c>
      <c r="Q58" s="20">
        <v>194.64699999999999</v>
      </c>
      <c r="R58" s="20">
        <v>258.09199999999998</v>
      </c>
      <c r="S58" s="20">
        <v>3518.58</v>
      </c>
      <c r="T58" s="20">
        <v>3418.23</v>
      </c>
      <c r="U58" s="20">
        <v>6361.09</v>
      </c>
      <c r="V58" s="20">
        <v>19083.099999999999</v>
      </c>
      <c r="W58" s="20">
        <v>0.192</v>
      </c>
      <c r="X58" s="20">
        <v>-0.1119</v>
      </c>
      <c r="Y58" s="20">
        <v>0.55610000000000004</v>
      </c>
      <c r="Z58" s="20">
        <v>2.1499999999999998E-2</v>
      </c>
      <c r="AA58" s="20">
        <v>1</v>
      </c>
      <c r="AB58" s="20">
        <v>0.90859999999999996</v>
      </c>
      <c r="AC58" s="20">
        <v>0.64810000000000001</v>
      </c>
      <c r="AD58" s="20">
        <v>120.62</v>
      </c>
      <c r="AE58" s="21">
        <f t="shared" si="8"/>
        <v>40117</v>
      </c>
      <c r="AF58" s="22" cm="1">
        <f t="array" ref="AF58">IF(INDEX(calc_types,1,AF$7)="INDEX",C58/C57-1,IF(INDEX(calc_types,1,AF$7)="CASH", C57/1200,C57/C58-1))</f>
        <v>-1.1753586068086186E-4</v>
      </c>
      <c r="AG58" s="22" cm="1">
        <f t="array" ref="AG58">IF(INDEX(calc_types,1,AG$7)="INDEX",D58/D57-1,IF(INDEX(calc_types,1,AG$7)="CASH", D57/1200,D57/D58-1))</f>
        <v>-9.7742671460165909E-4</v>
      </c>
      <c r="AH58" s="22" cm="1">
        <f t="array" ref="AH58">IF(INDEX(calc_types,1,AH$7)="INDEX",E58/E57-1,IF(INDEX(calc_types,1,AH$7)="CASH", E57/1200,E57/E58-1))</f>
        <v>-3.9193596874362857E-3</v>
      </c>
      <c r="AI58" s="22" cm="1">
        <f t="array" ref="AI58">IF(INDEX(calc_types,1,AI$7)="INDEX",F58/F57-1,IF(INDEX(calc_types,1,AI$7)="CASH", F57/1200,F57/F58-1))</f>
        <v>1.940190683884957E-3</v>
      </c>
      <c r="AJ58" s="22" cm="1">
        <f t="array" ref="AJ58">IF(INDEX(calc_types,1,AJ$7)="INDEX",G58/G57-1,IF(INDEX(calc_types,1,AJ$7)="CASH", G57/1200,G57/G58-1))</f>
        <v>1.6887974307873144E-3</v>
      </c>
      <c r="AK58" s="22" cm="1">
        <f t="array" ref="AK58">IF(INDEX(calc_types,1,AK$7)="INDEX",H58/H57-1,IF(INDEX(calc_types,1,AK$7)="CASH", H57/1200,H57/H58-1))</f>
        <v>-4.8625631264953562E-5</v>
      </c>
      <c r="AL58" s="22" cm="1">
        <f t="array" ref="AL58">IF(INDEX(calc_types,1,AL$7)="INDEX",I58/I57-1,IF(INDEX(calc_types,1,AL$7)="CASH", I57/1200,I57/I58-1))</f>
        <v>8.7935902078073447E-4</v>
      </c>
      <c r="AM58" s="22" cm="1">
        <f t="array" ref="AM58">IF(INDEX(calc_types,1,AM$7)="INDEX",J58/J57-1,IF(INDEX(calc_types,1,AM$7)="CASH", J57/1200,J57/J58-1))</f>
        <v>2.4662202258221022E-3</v>
      </c>
      <c r="AN58" s="22" cm="1">
        <f t="array" ref="AN58">IF(INDEX(calc_types,1,AN$7)="INDEX",K58/K57-1,IF(INDEX(calc_types,1,AN$7)="CASH", K57/1200,K57/K58-1))</f>
        <v>2.2345744532281664E-4</v>
      </c>
      <c r="AO58" s="22" cm="1">
        <f t="array" ref="AO58">IF(INDEX(calc_types,1,AO$7)="INDEX",L58/L57-1,IF(INDEX(calc_types,1,AO$7)="CASH", L57/1200,L57/L58-1))</f>
        <v>-4.7592126382878241E-4</v>
      </c>
      <c r="AP58" s="22" cm="1">
        <f t="array" ref="AP58">IF(INDEX(calc_types,1,AP$7)="INDEX",M58/M57-1,IF(INDEX(calc_types,1,AP$7)="CASH", M57/1200,M57/M58-1))</f>
        <v>-1.879107509015765E-3</v>
      </c>
      <c r="AQ58" s="22" cm="1">
        <f t="array" ref="AQ58">IF(INDEX(calc_types,1,AQ$7)="INDEX",N58/N57-1,IF(INDEX(calc_types,1,AQ$7)="CASH", N57/1200,N57/N58-1))</f>
        <v>2.4995150194737636E-3</v>
      </c>
      <c r="AR58" s="22" cm="1">
        <f t="array" ref="AR58">IF(INDEX(calc_types,1,AR$7)="INDEX",O58/O57-1,IF(INDEX(calc_types,1,AR$7)="CASH", O57/1200,O57/O58-1))</f>
        <v>5.212668695331768E-3</v>
      </c>
      <c r="AS58" s="22" cm="1">
        <f t="array" ref="AS58">IF(INDEX(calc_types,1,AS$7)="INDEX",P58/P57-1,IF(INDEX(calc_types,1,AS$7)="CASH", P57/1200,P57/P58-1))</f>
        <v>9.6388329302588005E-6</v>
      </c>
      <c r="AT58" s="22" cm="1">
        <f t="array" ref="AT58">IF(INDEX(calc_types,1,AT$7)="INDEX",Q58/Q57-1,IF(INDEX(calc_types,1,AT$7)="CASH", Q57/1200,Q57/Q58-1))</f>
        <v>9.248364837710632E-5</v>
      </c>
      <c r="AU58" s="22" cm="1">
        <f t="array" ref="AU58">IF(INDEX(calc_types,1,AU$7)="INDEX",R58/R57-1,IF(INDEX(calc_types,1,AU$7)="CASH", R57/1200,R57/R58-1))</f>
        <v>7.5999627756906385E-4</v>
      </c>
      <c r="AV58" s="22" cm="1">
        <f t="array" ref="AV58">IF(INDEX(calc_types,1,AV$7)="INDEX",S58/S57-1,IF(INDEX(calc_types,1,AV$7)="CASH", S57/1200,S57/S58-1))</f>
        <v>8.3944068094230273E-2</v>
      </c>
      <c r="AW58" s="22" cm="1">
        <f t="array" ref="AW58">IF(INDEX(calc_types,1,AW$7)="INDEX",T58/T57-1,IF(INDEX(calc_types,1,AW$7)="CASH", T57/1200,T57/T58-1))</f>
        <v>0.10241657448228936</v>
      </c>
      <c r="AX58" s="22" cm="1">
        <f t="array" ref="AX58">IF(INDEX(calc_types,1,AX$7)="INDEX",U58/U57-1,IF(INDEX(calc_types,1,AX$7)="CASH", U57/1200,U57/U58-1))</f>
        <v>4.940601589346727E-2</v>
      </c>
      <c r="AY58" s="22" cm="1">
        <f t="array" ref="AY58">IF(INDEX(calc_types,1,AY$7)="INDEX",V58/V57-1,IF(INDEX(calc_types,1,AY$7)="CASH", V57/1200,V57/V58-1))</f>
        <v>9.747730494618434E-2</v>
      </c>
      <c r="AZ58" s="22" cm="1">
        <f t="array" ref="AZ58">IF(INDEX(calc_types,1,AZ$7)="INDEX",W58/W57-1,IF(INDEX(calc_types,1,AZ$7)="CASH", W57/1200,W57/W58-1))</f>
        <v>1.6083333333333333E-4</v>
      </c>
      <c r="BA58" s="22" cm="1">
        <f t="array" ref="BA58">IF(INDEX(calc_types,1,BA$7)="INDEX",X58/X57-1,IF(INDEX(calc_types,1,BA$7)="CASH", X57/1200,X57/X58-1))</f>
        <v>-1.76E-4</v>
      </c>
      <c r="BB58" s="22" cm="1">
        <f t="array" ref="BB58">IF(INDEX(calc_types,1,BB$7)="INDEX",Y58/Y57-1,IF(INDEX(calc_types,1,BB$7)="CASH", Y57/1200,Y57/Y58-1))</f>
        <v>4.1391666666666665E-4</v>
      </c>
      <c r="BC58" s="22" cm="1">
        <f t="array" ref="BC58">IF(INDEX(calc_types,1,BC$7)="INDEX",Z58/Z57-1,IF(INDEX(calc_types,1,BC$7)="CASH", Z57/1200,Z57/Z58-1))</f>
        <v>-8.5416666666666665E-5</v>
      </c>
      <c r="BD58" s="22" cm="1">
        <f t="array" ref="BD58">IF(INDEX(calc_types,1,BD$7)="INDEX",AA58/AA57-1,IF(INDEX(calc_types,1,BD$7)="CASH", AA57/1200,AA57/AA58-1))</f>
        <v>0</v>
      </c>
      <c r="BE58" s="22" cm="1">
        <f t="array" ref="BE58">IF(INDEX(calc_types,1,BE$7)="INDEX",AB58/AB57-1,IF(INDEX(calc_types,1,BE$7)="CASH", AB57/1200,AB57/AB58-1))</f>
        <v>-1.5298261060972873E-2</v>
      </c>
      <c r="BF58" s="22" cm="1">
        <f t="array" ref="BF58">IF(INDEX(calc_types,1,BF$7)="INDEX",AC58/AC57-1,IF(INDEX(calc_types,1,BF$7)="CASH", AC57/1200,AC57/AC58-1))</f>
        <v>1.9904335750655866E-2</v>
      </c>
      <c r="BG58" s="22" cm="1">
        <f t="array" ref="BG58">IF(INDEX(calc_types,1,BG$7)="INDEX",AD58/AD57-1,IF(INDEX(calc_types,1,BG$7)="CASH", AD57/1200,AD57/AD58-1))</f>
        <v>-6.1349693251534498E-3</v>
      </c>
      <c r="BH58" s="23">
        <f t="shared" si="10"/>
        <v>-1.5133066055640187E-3</v>
      </c>
      <c r="BI58" s="23">
        <f t="shared" si="11"/>
        <v>-2.1506945143017252E-3</v>
      </c>
      <c r="BJ58" s="23">
        <f t="shared" si="12"/>
        <v>-5.1134899170935683E-3</v>
      </c>
      <c r="BK58" s="23">
        <f t="shared" si="13"/>
        <v>-1.5636124709000193E-4</v>
      </c>
      <c r="BL58" s="23">
        <f t="shared" si="14"/>
        <v>-9.8342903135133003E-4</v>
      </c>
      <c r="BM58" s="23">
        <f t="shared" si="15"/>
        <v>-3.2019954076231954E-4</v>
      </c>
      <c r="BN58" s="23">
        <f t="shared" si="16"/>
        <v>7.9855732616686921E-4</v>
      </c>
      <c r="BO58" s="23">
        <f t="shared" si="17"/>
        <v>2.2813634944242483E-3</v>
      </c>
      <c r="BP58" s="23">
        <f t="shared" si="18"/>
        <v>-8.5501105617313963E-4</v>
      </c>
      <c r="BQ58" s="23">
        <f t="shared" si="19"/>
        <v>-1.3251114492201794E-3</v>
      </c>
      <c r="BR58" s="23">
        <f t="shared" si="20"/>
        <v>-2.8402188722744925E-3</v>
      </c>
      <c r="BS58" s="23">
        <f t="shared" si="21"/>
        <v>1.1666667984315798E-4</v>
      </c>
      <c r="BT58" s="23">
        <f t="shared" si="22"/>
        <v>2.071799453229222E-3</v>
      </c>
      <c r="BU58" s="23">
        <f t="shared" si="23"/>
        <v>8.5839310862910621E-6</v>
      </c>
      <c r="BV58" s="23">
        <f t="shared" si="24"/>
        <v>1.5286905599625077E-4</v>
      </c>
      <c r="BW58" s="23">
        <f t="shared" si="25"/>
        <v>8.9401088951297498E-4</v>
      </c>
      <c r="BX58" s="23">
        <f t="shared" si="26"/>
        <v>7.1375690133417588E-2</v>
      </c>
      <c r="BY58" s="23">
        <f t="shared" si="27"/>
        <v>9.5510507489492968E-2</v>
      </c>
      <c r="BZ58" s="23">
        <f t="shared" si="28"/>
        <v>4.4790400318910517E-2</v>
      </c>
      <c r="CA58" s="23">
        <f t="shared" si="29"/>
        <v>8.4752960317061268E-2</v>
      </c>
      <c r="CB58" s="23">
        <f t="shared" si="30"/>
        <v>-1.2786560185185192E-3</v>
      </c>
      <c r="CC58" s="23">
        <f t="shared" si="31"/>
        <v>-5.6134768518518519E-4</v>
      </c>
      <c r="CD58" s="23">
        <f t="shared" si="32"/>
        <v>-8.1555138888888884E-4</v>
      </c>
      <c r="CE58" s="23">
        <f t="shared" si="33"/>
        <v>5.3087037037037013E-5</v>
      </c>
      <c r="CF58" s="23">
        <f t="shared" si="34"/>
        <v>0</v>
      </c>
      <c r="CG58" s="23">
        <f t="shared" si="35"/>
        <v>-1.460277074689564E-2</v>
      </c>
      <c r="CH58" s="23">
        <f t="shared" si="36"/>
        <v>2.053700150942199E-2</v>
      </c>
      <c r="CI58" s="23">
        <f t="shared" si="37"/>
        <v>-2.5286978079006742E-3</v>
      </c>
    </row>
    <row r="59" spans="1:87" x14ac:dyDescent="0.2">
      <c r="A59" s="20">
        <v>51</v>
      </c>
      <c r="B59" s="21">
        <v>40147</v>
      </c>
      <c r="C59" s="20">
        <v>204.08799999999999</v>
      </c>
      <c r="D59" s="20">
        <v>1153.1510000000001</v>
      </c>
      <c r="E59" s="20">
        <v>1934.6130000000001</v>
      </c>
      <c r="F59" s="20">
        <v>1627.0940000000001</v>
      </c>
      <c r="G59" s="20">
        <v>2036.9390000000001</v>
      </c>
      <c r="H59" s="20">
        <v>143.96600000000001</v>
      </c>
      <c r="I59" s="20">
        <v>368.21300000000002</v>
      </c>
      <c r="J59" s="20">
        <v>500.279</v>
      </c>
      <c r="K59" s="20">
        <v>107.501</v>
      </c>
      <c r="L59" s="20">
        <v>660.02300000000002</v>
      </c>
      <c r="M59" s="20">
        <v>823.60199999999998</v>
      </c>
      <c r="N59" s="20">
        <v>270.07499999999999</v>
      </c>
      <c r="O59" s="20">
        <v>296.99799999999999</v>
      </c>
      <c r="P59" s="20">
        <v>103.758</v>
      </c>
      <c r="Q59" s="20">
        <v>194.70500000000001</v>
      </c>
      <c r="R59" s="20">
        <v>258.11900000000003</v>
      </c>
      <c r="S59" s="20">
        <v>3526.43</v>
      </c>
      <c r="T59" s="20">
        <v>3506.45</v>
      </c>
      <c r="U59" s="20">
        <v>6356.09</v>
      </c>
      <c r="V59" s="20">
        <v>19747.47</v>
      </c>
      <c r="W59" s="20">
        <v>0.24299999999999999</v>
      </c>
      <c r="X59" s="20">
        <v>-0.78659999999999997</v>
      </c>
      <c r="Y59" s="20">
        <v>0.30990000000000001</v>
      </c>
      <c r="Z59" s="20">
        <v>-1.0067999999999999</v>
      </c>
      <c r="AA59" s="20">
        <v>1</v>
      </c>
      <c r="AB59" s="20">
        <v>0.9466</v>
      </c>
      <c r="AC59" s="20">
        <v>0.66420000000000001</v>
      </c>
      <c r="AD59" s="20">
        <v>123.11</v>
      </c>
      <c r="AE59" s="21">
        <f t="shared" si="8"/>
        <v>40147</v>
      </c>
      <c r="AF59" s="22" cm="1">
        <f t="array" ref="AF59">IF(INDEX(calc_types,1,AF$7)="INDEX",C59/C58-1,IF(INDEX(calc_types,1,AF$7)="CASH", C58/1200,C58/C59-1))</f>
        <v>-3.967301598186701E-4</v>
      </c>
      <c r="AG59" s="22" cm="1">
        <f t="array" ref="AG59">IF(INDEX(calc_types,1,AG$7)="INDEX",D59/D58-1,IF(INDEX(calc_types,1,AG$7)="CASH", D58/1200,D58/D59-1))</f>
        <v>-2.4550406621516307E-3</v>
      </c>
      <c r="AH59" s="22" cm="1">
        <f t="array" ref="AH59">IF(INDEX(calc_types,1,AH$7)="INDEX",E59/E58-1,IF(INDEX(calc_types,1,AH$7)="CASH", E58/1200,E58/E59-1))</f>
        <v>-3.6283423754337463E-3</v>
      </c>
      <c r="AI59" s="22" cm="1">
        <f t="array" ref="AI59">IF(INDEX(calc_types,1,AI$7)="INDEX",F59/F58-1,IF(INDEX(calc_types,1,AI$7)="CASH", F58/1200,F58/F59-1))</f>
        <v>-7.1057840590915688E-4</v>
      </c>
      <c r="AJ59" s="22" cm="1">
        <f t="array" ref="AJ59">IF(INDEX(calc_types,1,AJ$7)="INDEX",G59/G58-1,IF(INDEX(calc_types,1,AJ$7)="CASH", G58/1200,G58/G59-1))</f>
        <v>-8.2114653443299268E-4</v>
      </c>
      <c r="AK59" s="22" cm="1">
        <f t="array" ref="AK59">IF(INDEX(calc_types,1,AK$7)="INDEX",H59/H58-1,IF(INDEX(calc_types,1,AK$7)="CASH", H58/1200,H58/H59-1))</f>
        <v>1.1114970475878394E-4</v>
      </c>
      <c r="AL59" s="22" cm="1">
        <f t="array" ref="AL59">IF(INDEX(calc_types,1,AL$7)="INDEX",I59/I58-1,IF(INDEX(calc_types,1,AL$7)="CASH", I58/1200,I58/I59-1))</f>
        <v>1.5694872101752466E-3</v>
      </c>
      <c r="AM59" s="22" cm="1">
        <f t="array" ref="AM59">IF(INDEX(calc_types,1,AM$7)="INDEX",J59/J58-1,IF(INDEX(calc_types,1,AM$7)="CASH", J58/1200,J58/J59-1))</f>
        <v>3.8848744740067609E-3</v>
      </c>
      <c r="AN59" s="22" cm="1">
        <f t="array" ref="AN59">IF(INDEX(calc_types,1,AN$7)="INDEX",K59/K58-1,IF(INDEX(calc_types,1,AN$7)="CASH", K58/1200,K58/K59-1))</f>
        <v>6.8883986334911107E-4</v>
      </c>
      <c r="AO59" s="22" cm="1">
        <f t="array" ref="AO59">IF(INDEX(calc_types,1,AO$7)="INDEX",L59/L58-1,IF(INDEX(calc_types,1,AO$7)="CASH", L58/1200,L58/L59-1))</f>
        <v>8.5524649750801096E-4</v>
      </c>
      <c r="AP59" s="22" cm="1">
        <f t="array" ref="AP59">IF(INDEX(calc_types,1,AP$7)="INDEX",M59/M58-1,IF(INDEX(calc_types,1,AP$7)="CASH", M58/1200,M58/M59-1))</f>
        <v>2.9433075372784501E-3</v>
      </c>
      <c r="AQ59" s="22" cm="1">
        <f t="array" ref="AQ59">IF(INDEX(calc_types,1,AQ$7)="INDEX",N59/N58-1,IF(INDEX(calc_types,1,AQ$7)="CASH", N58/1200,N58/N59-1))</f>
        <v>5.0349431754750373E-3</v>
      </c>
      <c r="AR59" s="22" cm="1">
        <f t="array" ref="AR59">IF(INDEX(calc_types,1,AR$7)="INDEX",O59/O58-1,IF(INDEX(calc_types,1,AR$7)="CASH", O58/1200,O58/O59-1))</f>
        <v>7.9345686553993211E-3</v>
      </c>
      <c r="AS59" s="22" cm="1">
        <f t="array" ref="AS59">IF(INDEX(calc_types,1,AS$7)="INDEX",P59/P58-1,IF(INDEX(calc_types,1,AS$7)="CASH", P58/1200,P58/P59-1))</f>
        <v>9.6387400238873155E-5</v>
      </c>
      <c r="AT59" s="22" cm="1">
        <f t="array" ref="AT59">IF(INDEX(calc_types,1,AT$7)="INDEX",Q59/Q58-1,IF(INDEX(calc_types,1,AT$7)="CASH", Q58/1200,Q58/Q59-1))</f>
        <v>2.9797530914943415E-4</v>
      </c>
      <c r="AU59" s="22" cm="1">
        <f t="array" ref="AU59">IF(INDEX(calc_types,1,AU$7)="INDEX",R59/R58-1,IF(INDEX(calc_types,1,AU$7)="CASH", R58/1200,R58/R59-1))</f>
        <v>1.0461385862425843E-4</v>
      </c>
      <c r="AV59" s="22" cm="1">
        <f t="array" ref="AV59">IF(INDEX(calc_types,1,AV$7)="INDEX",S59/S58-1,IF(INDEX(calc_types,1,AV$7)="CASH", S58/1200,S58/S59-1))</f>
        <v>2.2310136475509612E-3</v>
      </c>
      <c r="AW59" s="22" cm="1">
        <f t="array" ref="AW59">IF(INDEX(calc_types,1,AW$7)="INDEX",T59/T58-1,IF(INDEX(calc_types,1,AW$7)="CASH", T58/1200,T58/T59-1))</f>
        <v>2.5808678760645076E-2</v>
      </c>
      <c r="AX59" s="22" cm="1">
        <f t="array" ref="AX59">IF(INDEX(calc_types,1,AX$7)="INDEX",U59/U58-1,IF(INDEX(calc_types,1,AX$7)="CASH", U58/1200,U58/U59-1))</f>
        <v>-7.8602880952793885E-4</v>
      </c>
      <c r="AY59" s="22" cm="1">
        <f t="array" ref="AY59">IF(INDEX(calc_types,1,AY$7)="INDEX",V59/V58-1,IF(INDEX(calc_types,1,AY$7)="CASH", V58/1200,V58/V59-1))</f>
        <v>3.4814574151998512E-2</v>
      </c>
      <c r="AZ59" s="22" cm="1">
        <f t="array" ref="AZ59">IF(INDEX(calc_types,1,AZ$7)="INDEX",W59/W58-1,IF(INDEX(calc_types,1,AZ$7)="CASH", W58/1200,W58/W59-1))</f>
        <v>1.6000000000000001E-4</v>
      </c>
      <c r="BA59" s="22" cm="1">
        <f t="array" ref="BA59">IF(INDEX(calc_types,1,BA$7)="INDEX",X59/X58-1,IF(INDEX(calc_types,1,BA$7)="CASH", X58/1200,X58/X59-1))</f>
        <v>-9.3250000000000003E-5</v>
      </c>
      <c r="BB59" s="22" cm="1">
        <f t="array" ref="BB59">IF(INDEX(calc_types,1,BB$7)="INDEX",Y59/Y58-1,IF(INDEX(calc_types,1,BB$7)="CASH", Y58/1200,Y58/Y59-1))</f>
        <v>4.6341666666666672E-4</v>
      </c>
      <c r="BC59" s="22" cm="1">
        <f t="array" ref="BC59">IF(INDEX(calc_types,1,BC$7)="INDEX",Z59/Z58-1,IF(INDEX(calc_types,1,BC$7)="CASH", Z58/1200,Z58/Z59-1))</f>
        <v>1.7916666666666664E-5</v>
      </c>
      <c r="BD59" s="22" cm="1">
        <f t="array" ref="BD59">IF(INDEX(calc_types,1,BD$7)="INDEX",AA59/AA58-1,IF(INDEX(calc_types,1,BD$7)="CASH", AA58/1200,AA58/AA59-1))</f>
        <v>0</v>
      </c>
      <c r="BE59" s="22" cm="1">
        <f t="array" ref="BE59">IF(INDEX(calc_types,1,BE$7)="INDEX",AB59/AB58-1,IF(INDEX(calc_types,1,BE$7)="CASH", AB58/1200,AB58/AB59-1))</f>
        <v>-4.0143672089583804E-2</v>
      </c>
      <c r="BF59" s="22" cm="1">
        <f t="array" ref="BF59">IF(INDEX(calc_types,1,BF$7)="INDEX",AC59/AC58-1,IF(INDEX(calc_types,1,BF$7)="CASH", AC58/1200,AC58/AC59-1))</f>
        <v>-2.4239686841312835E-2</v>
      </c>
      <c r="BG59" s="22" cm="1">
        <f t="array" ref="BG59">IF(INDEX(calc_types,1,BG$7)="INDEX",AD59/AD58-1,IF(INDEX(calc_types,1,BG$7)="CASH", AD58/1200,AD58/AD59-1))</f>
        <v>-2.0225814312403445E-2</v>
      </c>
      <c r="BH59" s="23">
        <f t="shared" si="10"/>
        <v>-1.7925009047018269E-3</v>
      </c>
      <c r="BI59" s="23">
        <f t="shared" si="11"/>
        <v>-3.6283084618516969E-3</v>
      </c>
      <c r="BJ59" s="23">
        <f t="shared" si="12"/>
        <v>-4.8224726050910289E-3</v>
      </c>
      <c r="BK59" s="23">
        <f t="shared" si="13"/>
        <v>-2.8071303368841158E-3</v>
      </c>
      <c r="BL59" s="23">
        <f t="shared" si="14"/>
        <v>-3.4933729965716371E-3</v>
      </c>
      <c r="BM59" s="23">
        <f t="shared" si="15"/>
        <v>-1.6042420473858204E-4</v>
      </c>
      <c r="BN59" s="23">
        <f t="shared" si="16"/>
        <v>1.4886855155613814E-3</v>
      </c>
      <c r="BO59" s="23">
        <f t="shared" si="17"/>
        <v>3.700017742608907E-3</v>
      </c>
      <c r="BP59" s="23">
        <f t="shared" si="18"/>
        <v>-3.896286381468452E-4</v>
      </c>
      <c r="BQ59" s="23">
        <f t="shared" si="19"/>
        <v>6.0563121166139645E-6</v>
      </c>
      <c r="BR59" s="23">
        <f t="shared" si="20"/>
        <v>1.9821961740197225E-3</v>
      </c>
      <c r="BS59" s="23">
        <f t="shared" si="21"/>
        <v>2.6520948358444317E-3</v>
      </c>
      <c r="BT59" s="23">
        <f t="shared" si="22"/>
        <v>4.7936994132967755E-3</v>
      </c>
      <c r="BU59" s="23">
        <f t="shared" si="23"/>
        <v>9.5332498394905412E-5</v>
      </c>
      <c r="BV59" s="23">
        <f t="shared" si="24"/>
        <v>3.5836071676857858E-4</v>
      </c>
      <c r="BW59" s="23">
        <f t="shared" si="25"/>
        <v>2.3862847056816961E-4</v>
      </c>
      <c r="BX59" s="23">
        <f t="shared" si="26"/>
        <v>-1.0337364313261722E-2</v>
      </c>
      <c r="BY59" s="23">
        <f t="shared" si="27"/>
        <v>1.8902611767848687E-2</v>
      </c>
      <c r="BZ59" s="23">
        <f t="shared" si="28"/>
        <v>-5.4016443840846909E-3</v>
      </c>
      <c r="CA59" s="23">
        <f t="shared" si="29"/>
        <v>2.209022952287544E-2</v>
      </c>
      <c r="CB59" s="23">
        <f t="shared" si="30"/>
        <v>-1.2794893518518525E-3</v>
      </c>
      <c r="CC59" s="23">
        <f t="shared" si="31"/>
        <v>-4.7859768518518521E-4</v>
      </c>
      <c r="CD59" s="23">
        <f t="shared" si="32"/>
        <v>-7.6605138888888877E-4</v>
      </c>
      <c r="CE59" s="23">
        <f t="shared" si="33"/>
        <v>1.5642037037037033E-4</v>
      </c>
      <c r="CF59" s="23">
        <f t="shared" si="34"/>
        <v>0</v>
      </c>
      <c r="CG59" s="23">
        <f t="shared" si="35"/>
        <v>-3.9448181775506568E-2</v>
      </c>
      <c r="CH59" s="23">
        <f t="shared" si="36"/>
        <v>-2.3607021082546711E-2</v>
      </c>
      <c r="CI59" s="23">
        <f t="shared" si="37"/>
        <v>-1.6619542795150669E-2</v>
      </c>
    </row>
    <row r="60" spans="1:87" x14ac:dyDescent="0.2">
      <c r="A60" s="20">
        <v>52</v>
      </c>
      <c r="B60" s="21">
        <v>40178</v>
      </c>
      <c r="C60" s="20">
        <v>204.107</v>
      </c>
      <c r="D60" s="20">
        <v>1152.0709999999999</v>
      </c>
      <c r="E60" s="20">
        <v>1930.479</v>
      </c>
      <c r="F60" s="20">
        <v>1623.0329999999999</v>
      </c>
      <c r="G60" s="20">
        <v>2025.8209999999999</v>
      </c>
      <c r="H60" s="20">
        <v>143.89599999999999</v>
      </c>
      <c r="I60" s="20">
        <v>367.60300000000001</v>
      </c>
      <c r="J60" s="20">
        <v>497.96699999999998</v>
      </c>
      <c r="K60" s="20">
        <v>107.60599999999999</v>
      </c>
      <c r="L60" s="20">
        <v>659.60199999999998</v>
      </c>
      <c r="M60" s="20">
        <v>820.78499999999997</v>
      </c>
      <c r="N60" s="20">
        <v>270.29199999999997</v>
      </c>
      <c r="O60" s="20">
        <v>296.57900000000001</v>
      </c>
      <c r="P60" s="20">
        <v>103.759</v>
      </c>
      <c r="Q60" s="20">
        <v>194.785</v>
      </c>
      <c r="R60" s="20">
        <v>258.22399999999999</v>
      </c>
      <c r="S60" s="20">
        <v>3468.95</v>
      </c>
      <c r="T60" s="20">
        <v>3267.52</v>
      </c>
      <c r="U60" s="20">
        <v>6242.32</v>
      </c>
      <c r="V60" s="20">
        <v>19033.71</v>
      </c>
      <c r="W60" s="20">
        <v>0.42949999999999999</v>
      </c>
      <c r="X60" s="20">
        <v>-0.26679999999999998</v>
      </c>
      <c r="Y60" s="20">
        <v>0.52959999999999996</v>
      </c>
      <c r="Z60" s="20">
        <v>-0.1265</v>
      </c>
      <c r="AA60" s="20">
        <v>1</v>
      </c>
      <c r="AB60" s="20">
        <v>0.92100000000000004</v>
      </c>
      <c r="AC60" s="20">
        <v>0.67859999999999998</v>
      </c>
      <c r="AD60" s="20">
        <v>120.22</v>
      </c>
      <c r="AE60" s="21">
        <f t="shared" si="8"/>
        <v>40178</v>
      </c>
      <c r="AF60" s="22" cm="1">
        <f t="array" ref="AF60">IF(INDEX(calc_types,1,AF$7)="INDEX",C60/C59-1,IF(INDEX(calc_types,1,AF$7)="CASH", C59/1200,C59/C60-1))</f>
        <v>9.309709537075328E-5</v>
      </c>
      <c r="AG60" s="22" cm="1">
        <f t="array" ref="AG60">IF(INDEX(calc_types,1,AG$7)="INDEX",D60/D59-1,IF(INDEX(calc_types,1,AG$7)="CASH", D59/1200,D59/D60-1))</f>
        <v>-9.365642487412229E-4</v>
      </c>
      <c r="AH60" s="22" cm="1">
        <f t="array" ref="AH60">IF(INDEX(calc_types,1,AH$7)="INDEX",E60/E59-1,IF(INDEX(calc_types,1,AH$7)="CASH", E59/1200,E59/E60-1))</f>
        <v>-2.13686148082326E-3</v>
      </c>
      <c r="AI60" s="22" cm="1">
        <f t="array" ref="AI60">IF(INDEX(calc_types,1,AI$7)="INDEX",F60/F59-1,IF(INDEX(calc_types,1,AI$7)="CASH", F59/1200,F59/F60-1))</f>
        <v>-2.4958607185572301E-3</v>
      </c>
      <c r="AJ60" s="22" cm="1">
        <f t="array" ref="AJ60">IF(INDEX(calc_types,1,AJ$7)="INDEX",G60/G59-1,IF(INDEX(calc_types,1,AJ$7)="CASH", G59/1200,G59/G60-1))</f>
        <v>-5.4581899605241624E-3</v>
      </c>
      <c r="AK60" s="22" cm="1">
        <f t="array" ref="AK60">IF(INDEX(calc_types,1,AK$7)="INDEX",H60/H59-1,IF(INDEX(calc_types,1,AK$7)="CASH", H59/1200,H59/H60-1))</f>
        <v>-4.8622591445213192E-4</v>
      </c>
      <c r="AL60" s="22" cm="1">
        <f t="array" ref="AL60">IF(INDEX(calc_types,1,AL$7)="INDEX",I60/I59-1,IF(INDEX(calc_types,1,AL$7)="CASH", I59/1200,I59/I60-1))</f>
        <v>-1.6566498195338397E-3</v>
      </c>
      <c r="AM60" s="22" cm="1">
        <f t="array" ref="AM60">IF(INDEX(calc_types,1,AM$7)="INDEX",J60/J59-1,IF(INDEX(calc_types,1,AM$7)="CASH", J59/1200,J59/J60-1))</f>
        <v>-4.6214212469442018E-3</v>
      </c>
      <c r="AN60" s="22" cm="1">
        <f t="array" ref="AN60">IF(INDEX(calc_types,1,AN$7)="INDEX",K60/K59-1,IF(INDEX(calc_types,1,AN$7)="CASH", K59/1200,K59/K60-1))</f>
        <v>9.7673510013840392E-4</v>
      </c>
      <c r="AO60" s="22" cm="1">
        <f t="array" ref="AO60">IF(INDEX(calc_types,1,AO$7)="INDEX",L60/L59-1,IF(INDEX(calc_types,1,AO$7)="CASH", L59/1200,L59/L60-1))</f>
        <v>-6.3785655954418097E-4</v>
      </c>
      <c r="AP60" s="22" cm="1">
        <f t="array" ref="AP60">IF(INDEX(calc_types,1,AP$7)="INDEX",M60/M59-1,IF(INDEX(calc_types,1,AP$7)="CASH", M59/1200,M59/M60-1))</f>
        <v>-3.4203413784813508E-3</v>
      </c>
      <c r="AQ60" s="22" cm="1">
        <f t="array" ref="AQ60">IF(INDEX(calc_types,1,AQ$7)="INDEX",N60/N59-1,IF(INDEX(calc_types,1,AQ$7)="CASH", N59/1200,N59/N60-1))</f>
        <v>8.0348051467171722E-4</v>
      </c>
      <c r="AR60" s="22" cm="1">
        <f t="array" ref="AR60">IF(INDEX(calc_types,1,AR$7)="INDEX",O60/O59-1,IF(INDEX(calc_types,1,AR$7)="CASH", O59/1200,O59/O60-1))</f>
        <v>-1.4107839110026887E-3</v>
      </c>
      <c r="AS60" s="22" cm="1">
        <f t="array" ref="AS60">IF(INDEX(calc_types,1,AS$7)="INDEX",P60/P59-1,IF(INDEX(calc_types,1,AS$7)="CASH", P59/1200,P59/P60-1))</f>
        <v>9.6378110603367872E-6</v>
      </c>
      <c r="AT60" s="22" cm="1">
        <f t="array" ref="AT60">IF(INDEX(calc_types,1,AT$7)="INDEX",Q60/Q59-1,IF(INDEX(calc_types,1,AT$7)="CASH", Q59/1200,Q59/Q60-1))</f>
        <v>4.1087799491523747E-4</v>
      </c>
      <c r="AU60" s="22" cm="1">
        <f t="array" ref="AU60">IF(INDEX(calc_types,1,AU$7)="INDEX",R60/R59-1,IF(INDEX(calc_types,1,AU$7)="CASH", R59/1200,R59/R60-1))</f>
        <v>4.0678911664748796E-4</v>
      </c>
      <c r="AV60" s="22" cm="1">
        <f t="array" ref="AV60">IF(INDEX(calc_types,1,AV$7)="INDEX",S60/S59-1,IF(INDEX(calc_types,1,AV$7)="CASH", S59/1200,S59/S60-1))</f>
        <v>-1.6299770589519702E-2</v>
      </c>
      <c r="AW60" s="22" cm="1">
        <f t="array" ref="AW60">IF(INDEX(calc_types,1,AW$7)="INDEX",T60/T59-1,IF(INDEX(calc_types,1,AW$7)="CASH", T59/1200,T59/T60-1))</f>
        <v>-6.8140141738795568E-2</v>
      </c>
      <c r="AX60" s="22" cm="1">
        <f t="array" ref="AX60">IF(INDEX(calc_types,1,AX$7)="INDEX",U60/U59-1,IF(INDEX(calc_types,1,AX$7)="CASH", U59/1200,U59/U60-1))</f>
        <v>-1.7899368951666883E-2</v>
      </c>
      <c r="AY60" s="22" cm="1">
        <f t="array" ref="AY60">IF(INDEX(calc_types,1,AY$7)="INDEX",V60/V59-1,IF(INDEX(calc_types,1,AY$7)="CASH", V59/1200,V59/V60-1))</f>
        <v>-3.6144376975886128E-2</v>
      </c>
      <c r="AZ60" s="22" cm="1">
        <f t="array" ref="AZ60">IF(INDEX(calc_types,1,AZ$7)="INDEX",W60/W59-1,IF(INDEX(calc_types,1,AZ$7)="CASH", W59/1200,W59/W60-1))</f>
        <v>2.0249999999999999E-4</v>
      </c>
      <c r="BA60" s="22" cm="1">
        <f t="array" ref="BA60">IF(INDEX(calc_types,1,BA$7)="INDEX",X60/X59-1,IF(INDEX(calc_types,1,BA$7)="CASH", X59/1200,X59/X60-1))</f>
        <v>-6.5549999999999994E-4</v>
      </c>
      <c r="BB60" s="22" cm="1">
        <f t="array" ref="BB60">IF(INDEX(calc_types,1,BB$7)="INDEX",Y60/Y59-1,IF(INDEX(calc_types,1,BB$7)="CASH", Y59/1200,Y59/Y60-1))</f>
        <v>2.5825000000000002E-4</v>
      </c>
      <c r="BC60" s="22" cm="1">
        <f t="array" ref="BC60">IF(INDEX(calc_types,1,BC$7)="INDEX",Z60/Z59-1,IF(INDEX(calc_types,1,BC$7)="CASH", Z59/1200,Z59/Z60-1))</f>
        <v>-8.389999999999999E-4</v>
      </c>
      <c r="BD60" s="22" cm="1">
        <f t="array" ref="BD60">IF(INDEX(calc_types,1,BD$7)="INDEX",AA60/AA59-1,IF(INDEX(calc_types,1,BD$7)="CASH", AA59/1200,AA59/AA60-1))</f>
        <v>0</v>
      </c>
      <c r="BE60" s="22" cm="1">
        <f t="array" ref="BE60">IF(INDEX(calc_types,1,BE$7)="INDEX",AB60/AB59-1,IF(INDEX(calc_types,1,BE$7)="CASH", AB59/1200,AB59/AB60-1))</f>
        <v>2.7795874049945768E-2</v>
      </c>
      <c r="BF60" s="22" cm="1">
        <f t="array" ref="BF60">IF(INDEX(calc_types,1,BF$7)="INDEX",AC60/AC59-1,IF(INDEX(calc_types,1,BF$7)="CASH", AC59/1200,AC59/AC60-1))</f>
        <v>-2.1220159151193574E-2</v>
      </c>
      <c r="BG60" s="22" cm="1">
        <f t="array" ref="BG60">IF(INDEX(calc_types,1,BG$7)="INDEX",AD60/AD59-1,IF(INDEX(calc_types,1,BG$7)="CASH", AD59/1200,AD59/AD60-1))</f>
        <v>2.4039261354183994E-2</v>
      </c>
      <c r="BH60" s="23">
        <f t="shared" si="10"/>
        <v>-1.3026736495124036E-3</v>
      </c>
      <c r="BI60" s="23">
        <f t="shared" si="11"/>
        <v>-2.109832048441289E-3</v>
      </c>
      <c r="BJ60" s="23">
        <f t="shared" si="12"/>
        <v>-3.3309917104805422E-3</v>
      </c>
      <c r="BK60" s="23">
        <f t="shared" si="13"/>
        <v>-4.592412649532189E-3</v>
      </c>
      <c r="BL60" s="23">
        <f t="shared" si="14"/>
        <v>-8.1304164226628072E-3</v>
      </c>
      <c r="BM60" s="23">
        <f t="shared" si="15"/>
        <v>-7.577998239494979E-4</v>
      </c>
      <c r="BN60" s="23">
        <f t="shared" si="16"/>
        <v>-1.737451514147705E-3</v>
      </c>
      <c r="BO60" s="23">
        <f t="shared" si="17"/>
        <v>-4.8062779783420561E-3</v>
      </c>
      <c r="BP60" s="23">
        <f t="shared" si="18"/>
        <v>-1.0173340135755235E-4</v>
      </c>
      <c r="BQ60" s="23">
        <f t="shared" si="19"/>
        <v>-1.487046744935578E-3</v>
      </c>
      <c r="BR60" s="23">
        <f t="shared" si="20"/>
        <v>-4.3814527417400783E-3</v>
      </c>
      <c r="BS60" s="23">
        <f t="shared" si="21"/>
        <v>-1.5793678249588885E-3</v>
      </c>
      <c r="BT60" s="23">
        <f t="shared" si="22"/>
        <v>-4.5516531531052343E-3</v>
      </c>
      <c r="BU60" s="23">
        <f t="shared" si="23"/>
        <v>8.5829092163690489E-6</v>
      </c>
      <c r="BV60" s="23">
        <f t="shared" si="24"/>
        <v>4.7126340253438189E-4</v>
      </c>
      <c r="BW60" s="23">
        <f t="shared" si="25"/>
        <v>5.4080372859139909E-4</v>
      </c>
      <c r="BX60" s="23">
        <f t="shared" si="26"/>
        <v>-2.8868148550332387E-2</v>
      </c>
      <c r="BY60" s="23">
        <f t="shared" si="27"/>
        <v>-7.5046208731591957E-2</v>
      </c>
      <c r="BZ60" s="23">
        <f t="shared" si="28"/>
        <v>-2.2514984526223636E-2</v>
      </c>
      <c r="CA60" s="23">
        <f t="shared" si="29"/>
        <v>-4.8868721605009199E-2</v>
      </c>
      <c r="CB60" s="23">
        <f t="shared" si="30"/>
        <v>-1.2369893518518525E-3</v>
      </c>
      <c r="CC60" s="23">
        <f t="shared" si="31"/>
        <v>-1.0408476851851852E-3</v>
      </c>
      <c r="CD60" s="23">
        <f t="shared" si="32"/>
        <v>-9.7121805555555542E-4</v>
      </c>
      <c r="CE60" s="23">
        <f t="shared" si="33"/>
        <v>-7.004962962962962E-4</v>
      </c>
      <c r="CF60" s="23">
        <f t="shared" si="34"/>
        <v>0</v>
      </c>
      <c r="CG60" s="23">
        <f t="shared" si="35"/>
        <v>2.8491364364023001E-2</v>
      </c>
      <c r="CH60" s="23">
        <f t="shared" si="36"/>
        <v>-2.058749339242745E-2</v>
      </c>
      <c r="CI60" s="23">
        <f t="shared" si="37"/>
        <v>2.764553287143677E-2</v>
      </c>
    </row>
    <row r="61" spans="1:87" x14ac:dyDescent="0.2">
      <c r="A61" s="20">
        <v>53</v>
      </c>
      <c r="B61" s="21">
        <v>40209</v>
      </c>
      <c r="C61" s="20">
        <v>204.297</v>
      </c>
      <c r="D61" s="20">
        <v>1159.0899999999999</v>
      </c>
      <c r="E61" s="20">
        <v>1963.4770000000001</v>
      </c>
      <c r="F61" s="20">
        <v>1627.4110000000001</v>
      </c>
      <c r="G61" s="20">
        <v>2038.019</v>
      </c>
      <c r="H61" s="20">
        <v>143.89599999999999</v>
      </c>
      <c r="I61" s="20">
        <v>368.39600000000002</v>
      </c>
      <c r="J61" s="20">
        <v>502.00200000000001</v>
      </c>
      <c r="K61" s="20">
        <v>107.607</v>
      </c>
      <c r="L61" s="20">
        <v>663.86400000000003</v>
      </c>
      <c r="M61" s="20">
        <v>834.38699999999994</v>
      </c>
      <c r="N61" s="20">
        <v>271.00700000000001</v>
      </c>
      <c r="O61" s="20">
        <v>297.69</v>
      </c>
      <c r="P61" s="20">
        <v>103.776</v>
      </c>
      <c r="Q61" s="20">
        <v>194.93899999999999</v>
      </c>
      <c r="R61" s="20">
        <v>259.08600000000001</v>
      </c>
      <c r="S61" s="20">
        <v>3295.65</v>
      </c>
      <c r="T61" s="20">
        <v>3045.09</v>
      </c>
      <c r="U61" s="20">
        <v>6083.79</v>
      </c>
      <c r="V61" s="20">
        <v>17518.3</v>
      </c>
      <c r="W61" s="20">
        <v>0.42499999999999999</v>
      </c>
      <c r="X61" s="20">
        <v>-0.2334</v>
      </c>
      <c r="Y61" s="20">
        <v>0.58189999999999997</v>
      </c>
      <c r="Z61" s="20">
        <v>-2.75E-2</v>
      </c>
      <c r="AA61" s="20">
        <v>1</v>
      </c>
      <c r="AB61" s="20">
        <v>0.92330000000000001</v>
      </c>
      <c r="AC61" s="20">
        <v>0.70199999999999996</v>
      </c>
      <c r="AD61" s="20">
        <v>121.14</v>
      </c>
      <c r="AE61" s="21">
        <f t="shared" si="8"/>
        <v>40209</v>
      </c>
      <c r="AF61" s="22" cm="1">
        <f t="array" ref="AF61">IF(INDEX(calc_types,1,AF$7)="INDEX",C61/C60-1,IF(INDEX(calc_types,1,AF$7)="CASH", C60/1200,C60/C61-1))</f>
        <v>9.3088429108267867E-4</v>
      </c>
      <c r="AG61" s="22" cm="1">
        <f t="array" ref="AG61">IF(INDEX(calc_types,1,AG$7)="INDEX",D61/D60-1,IF(INDEX(calc_types,1,AG$7)="CASH", D60/1200,D60/D61-1))</f>
        <v>6.0925064514252281E-3</v>
      </c>
      <c r="AH61" s="22" cm="1">
        <f t="array" ref="AH61">IF(INDEX(calc_types,1,AH$7)="INDEX",E61/E60-1,IF(INDEX(calc_types,1,AH$7)="CASH", E60/1200,E60/E61-1))</f>
        <v>1.7093167032637968E-2</v>
      </c>
      <c r="AI61" s="22" cm="1">
        <f t="array" ref="AI61">IF(INDEX(calc_types,1,AI$7)="INDEX",F61/F60-1,IF(INDEX(calc_types,1,AI$7)="CASH", F60/1200,F60/F61-1))</f>
        <v>2.6974189680679661E-3</v>
      </c>
      <c r="AJ61" s="22" cm="1">
        <f t="array" ref="AJ61">IF(INDEX(calc_types,1,AJ$7)="INDEX",G61/G60-1,IF(INDEX(calc_types,1,AJ$7)="CASH", G60/1200,G60/G61-1))</f>
        <v>6.0212624906148537E-3</v>
      </c>
      <c r="AK61" s="22" cm="1">
        <f t="array" ref="AK61">IF(INDEX(calc_types,1,AK$7)="INDEX",H61/H60-1,IF(INDEX(calc_types,1,AK$7)="CASH", H60/1200,H60/H61-1))</f>
        <v>0</v>
      </c>
      <c r="AL61" s="22" cm="1">
        <f t="array" ref="AL61">IF(INDEX(calc_types,1,AL$7)="INDEX",I61/I60-1,IF(INDEX(calc_types,1,AL$7)="CASH", I60/1200,I60/I61-1))</f>
        <v>2.1572185210676498E-3</v>
      </c>
      <c r="AM61" s="22" cm="1">
        <f t="array" ref="AM61">IF(INDEX(calc_types,1,AM$7)="INDEX",J61/J60-1,IF(INDEX(calc_types,1,AM$7)="CASH", J60/1200,J60/J61-1))</f>
        <v>8.1029465807975765E-3</v>
      </c>
      <c r="AN61" s="22" cm="1">
        <f t="array" ref="AN61">IF(INDEX(calc_types,1,AN$7)="INDEX",K61/K60-1,IF(INDEX(calc_types,1,AN$7)="CASH", K60/1200,K60/K61-1))</f>
        <v>9.2931620914171731E-6</v>
      </c>
      <c r="AO61" s="22" cm="1">
        <f t="array" ref="AO61">IF(INDEX(calc_types,1,AO$7)="INDEX",L61/L60-1,IF(INDEX(calc_types,1,AO$7)="CASH", L60/1200,L60/L61-1))</f>
        <v>6.4614722211273623E-3</v>
      </c>
      <c r="AP61" s="22" cm="1">
        <f t="array" ref="AP61">IF(INDEX(calc_types,1,AP$7)="INDEX",M61/M60-1,IF(INDEX(calc_types,1,AP$7)="CASH", M60/1200,M60/M61-1))</f>
        <v>1.6571940276686403E-2</v>
      </c>
      <c r="AQ61" s="22" cm="1">
        <f t="array" ref="AQ61">IF(INDEX(calc_types,1,AQ$7)="INDEX",N61/N60-1,IF(INDEX(calc_types,1,AQ$7)="CASH", N60/1200,N60/N61-1))</f>
        <v>2.6452873188995696E-3</v>
      </c>
      <c r="AR61" s="22" cm="1">
        <f t="array" ref="AR61">IF(INDEX(calc_types,1,AR$7)="INDEX",O61/O60-1,IF(INDEX(calc_types,1,AR$7)="CASH", O60/1200,O60/O61-1))</f>
        <v>3.746050799281031E-3</v>
      </c>
      <c r="AS61" s="22" cm="1">
        <f t="array" ref="AS61">IF(INDEX(calc_types,1,AS$7)="INDEX",P61/P60-1,IF(INDEX(calc_types,1,AS$7)="CASH", P60/1200,P60/P61-1))</f>
        <v>1.6384120895529541E-4</v>
      </c>
      <c r="AT61" s="22" cm="1">
        <f t="array" ref="AT61">IF(INDEX(calc_types,1,AT$7)="INDEX",Q61/Q60-1,IF(INDEX(calc_types,1,AT$7)="CASH", Q60/1200,Q60/Q61-1))</f>
        <v>7.9061529378554596E-4</v>
      </c>
      <c r="AU61" s="22" cm="1">
        <f t="array" ref="AU61">IF(INDEX(calc_types,1,AU$7)="INDEX",R61/R60-1,IF(INDEX(calc_types,1,AU$7)="CASH", R60/1200,R60/R61-1))</f>
        <v>3.3381870004338676E-3</v>
      </c>
      <c r="AV61" s="22" cm="1">
        <f t="array" ref="AV61">IF(INDEX(calc_types,1,AV$7)="INDEX",S61/S60-1,IF(INDEX(calc_types,1,AV$7)="CASH", S60/1200,S60/S61-1))</f>
        <v>-4.9957479929085058E-2</v>
      </c>
      <c r="AW61" s="22" cm="1">
        <f t="array" ref="AW61">IF(INDEX(calc_types,1,AW$7)="INDEX",T61/T60-1,IF(INDEX(calc_types,1,AW$7)="CASH", T60/1200,T60/T61-1))</f>
        <v>-6.8073033982959497E-2</v>
      </c>
      <c r="AX61" s="22" cm="1">
        <f t="array" ref="AX61">IF(INDEX(calc_types,1,AX$7)="INDEX",U61/U60-1,IF(INDEX(calc_types,1,AX$7)="CASH", U60/1200,U60/U61-1))</f>
        <v>-2.5396006612925959E-2</v>
      </c>
      <c r="AY61" s="22" cm="1">
        <f t="array" ref="AY61">IF(INDEX(calc_types,1,AY$7)="INDEX",V61/V60-1,IF(INDEX(calc_types,1,AY$7)="CASH", V60/1200,V60/V61-1))</f>
        <v>-7.9617163443175265E-2</v>
      </c>
      <c r="AZ61" s="22" cm="1">
        <f t="array" ref="AZ61">IF(INDEX(calc_types,1,AZ$7)="INDEX",W61/W60-1,IF(INDEX(calc_types,1,AZ$7)="CASH", W60/1200,W60/W61-1))</f>
        <v>3.5791666666666665E-4</v>
      </c>
      <c r="BA61" s="22" cm="1">
        <f t="array" ref="BA61">IF(INDEX(calc_types,1,BA$7)="INDEX",X61/X60-1,IF(INDEX(calc_types,1,BA$7)="CASH", X60/1200,X60/X61-1))</f>
        <v>-2.2233333333333331E-4</v>
      </c>
      <c r="BB61" s="22" cm="1">
        <f t="array" ref="BB61">IF(INDEX(calc_types,1,BB$7)="INDEX",Y61/Y60-1,IF(INDEX(calc_types,1,BB$7)="CASH", Y60/1200,Y60/Y61-1))</f>
        <v>4.4133333333333329E-4</v>
      </c>
      <c r="BC61" s="22" cm="1">
        <f t="array" ref="BC61">IF(INDEX(calc_types,1,BC$7)="INDEX",Z61/Z60-1,IF(INDEX(calc_types,1,BC$7)="CASH", Z60/1200,Z60/Z61-1))</f>
        <v>-1.0541666666666666E-4</v>
      </c>
      <c r="BD61" s="22" cm="1">
        <f t="array" ref="BD61">IF(INDEX(calc_types,1,BD$7)="INDEX",AA61/AA60-1,IF(INDEX(calc_types,1,BD$7)="CASH", AA60/1200,AA60/AA61-1))</f>
        <v>0</v>
      </c>
      <c r="BE61" s="22" cm="1">
        <f t="array" ref="BE61">IF(INDEX(calc_types,1,BE$7)="INDEX",AB61/AB60-1,IF(INDEX(calc_types,1,BE$7)="CASH", AB60/1200,AB60/AB61-1))</f>
        <v>-2.4910646593739871E-3</v>
      </c>
      <c r="BF61" s="22" cm="1">
        <f t="array" ref="BF61">IF(INDEX(calc_types,1,BF$7)="INDEX",AC61/AC60-1,IF(INDEX(calc_types,1,BF$7)="CASH", AC60/1200,AC60/AC61-1))</f>
        <v>-3.3333333333333326E-2</v>
      </c>
      <c r="BG61" s="22" cm="1">
        <f t="array" ref="BG61">IF(INDEX(calc_types,1,BG$7)="INDEX",AD61/AD60-1,IF(INDEX(calc_types,1,BG$7)="CASH", AD60/1200,AD60/AD61-1))</f>
        <v>-7.5945187386494695E-3</v>
      </c>
      <c r="BH61" s="23">
        <f t="shared" si="10"/>
        <v>-4.6488645380047817E-4</v>
      </c>
      <c r="BI61" s="23">
        <f t="shared" si="11"/>
        <v>4.9192386517251619E-3</v>
      </c>
      <c r="BJ61" s="23">
        <f t="shared" si="12"/>
        <v>1.5899036802980687E-2</v>
      </c>
      <c r="BK61" s="23">
        <f t="shared" si="13"/>
        <v>6.0086703709300721E-4</v>
      </c>
      <c r="BL61" s="23">
        <f t="shared" si="14"/>
        <v>3.3490360284762094E-3</v>
      </c>
      <c r="BM61" s="23">
        <f t="shared" si="15"/>
        <v>-2.7157390949736598E-4</v>
      </c>
      <c r="BN61" s="23">
        <f t="shared" si="16"/>
        <v>2.0764168264537845E-3</v>
      </c>
      <c r="BO61" s="23">
        <f t="shared" si="17"/>
        <v>7.9180898493997221E-3</v>
      </c>
      <c r="BP61" s="23">
        <f t="shared" si="18"/>
        <v>-1.0691753394045391E-3</v>
      </c>
      <c r="BQ61" s="23">
        <f t="shared" si="19"/>
        <v>5.6122820357359651E-3</v>
      </c>
      <c r="BR61" s="23">
        <f t="shared" si="20"/>
        <v>1.5610828913427676E-2</v>
      </c>
      <c r="BS61" s="23">
        <f t="shared" si="21"/>
        <v>2.6243897926896392E-4</v>
      </c>
      <c r="BT61" s="23">
        <f t="shared" si="22"/>
        <v>6.0518155717848498E-4</v>
      </c>
      <c r="BU61" s="23">
        <f t="shared" si="23"/>
        <v>1.6278630711132768E-4</v>
      </c>
      <c r="BV61" s="23">
        <f t="shared" si="24"/>
        <v>8.5100070140469038E-4</v>
      </c>
      <c r="BW61" s="23">
        <f t="shared" si="25"/>
        <v>3.472201612377779E-3</v>
      </c>
      <c r="BX61" s="23">
        <f t="shared" si="26"/>
        <v>-6.2525857889897743E-2</v>
      </c>
      <c r="BY61" s="23">
        <f t="shared" si="27"/>
        <v>-7.4979100975755886E-2</v>
      </c>
      <c r="BZ61" s="23">
        <f t="shared" si="28"/>
        <v>-3.0011622187482712E-2</v>
      </c>
      <c r="CA61" s="23">
        <f t="shared" si="29"/>
        <v>-9.2341508072298337E-2</v>
      </c>
      <c r="CB61" s="23">
        <f t="shared" si="30"/>
        <v>-1.0815726851851858E-3</v>
      </c>
      <c r="CC61" s="23">
        <f t="shared" si="31"/>
        <v>-6.0768101851851853E-4</v>
      </c>
      <c r="CD61" s="23">
        <f t="shared" si="32"/>
        <v>-7.8813472222222214E-4</v>
      </c>
      <c r="CE61" s="23">
        <f t="shared" si="33"/>
        <v>3.3087037037037015E-5</v>
      </c>
      <c r="CF61" s="23">
        <f t="shared" si="34"/>
        <v>0</v>
      </c>
      <c r="CG61" s="23">
        <f t="shared" si="35"/>
        <v>-1.7955743452967539E-3</v>
      </c>
      <c r="CH61" s="23">
        <f t="shared" si="36"/>
        <v>-3.2700667574567202E-2</v>
      </c>
      <c r="CI61" s="23">
        <f t="shared" si="37"/>
        <v>-3.9882472213966938E-3</v>
      </c>
    </row>
    <row r="62" spans="1:87" x14ac:dyDescent="0.2">
      <c r="A62" s="20">
        <v>54</v>
      </c>
      <c r="B62" s="21">
        <v>40237</v>
      </c>
      <c r="C62" s="20">
        <v>204.38800000000001</v>
      </c>
      <c r="D62" s="20">
        <v>1160.4259999999999</v>
      </c>
      <c r="E62" s="20">
        <v>1971.6759999999999</v>
      </c>
      <c r="F62" s="20">
        <v>1628.9739999999999</v>
      </c>
      <c r="G62" s="20">
        <v>2040.722</v>
      </c>
      <c r="H62" s="20">
        <v>143.90100000000001</v>
      </c>
      <c r="I62" s="20">
        <v>368.82299999999998</v>
      </c>
      <c r="J62" s="20">
        <v>504.42899999999997</v>
      </c>
      <c r="K62" s="20">
        <v>107.627</v>
      </c>
      <c r="L62" s="20">
        <v>665.18299999999999</v>
      </c>
      <c r="M62" s="20">
        <v>842.48500000000001</v>
      </c>
      <c r="N62" s="20">
        <v>270.54199999999997</v>
      </c>
      <c r="O62" s="20">
        <v>297.98099999999999</v>
      </c>
      <c r="P62" s="20">
        <v>103.818</v>
      </c>
      <c r="Q62" s="20">
        <v>195.52500000000001</v>
      </c>
      <c r="R62" s="20">
        <v>260.83300000000003</v>
      </c>
      <c r="S62" s="20">
        <v>3288.45</v>
      </c>
      <c r="T62" s="20">
        <v>2945.75</v>
      </c>
      <c r="U62" s="20">
        <v>6097.09</v>
      </c>
      <c r="V62" s="20">
        <v>16026.76</v>
      </c>
      <c r="W62" s="20">
        <v>0.4405</v>
      </c>
      <c r="X62" s="20">
        <v>-0.4229</v>
      </c>
      <c r="Y62" s="20">
        <v>0.52300000000000002</v>
      </c>
      <c r="Z62" s="20">
        <v>-0.60219999999999996</v>
      </c>
      <c r="AA62" s="20">
        <v>1</v>
      </c>
      <c r="AB62" s="20">
        <v>0.91969999999999996</v>
      </c>
      <c r="AC62" s="20">
        <v>0.71850000000000003</v>
      </c>
      <c r="AD62" s="20">
        <v>112.69</v>
      </c>
      <c r="AE62" s="21">
        <f t="shared" si="8"/>
        <v>40237</v>
      </c>
      <c r="AF62" s="22" cm="1">
        <f t="array" ref="AF62">IF(INDEX(calc_types,1,AF$7)="INDEX",C62/C61-1,IF(INDEX(calc_types,1,AF$7)="CASH", C61/1200,C61/C62-1))</f>
        <v>4.4542993778673434E-4</v>
      </c>
      <c r="AG62" s="22" cm="1">
        <f t="array" ref="AG62">IF(INDEX(calc_types,1,AG$7)="INDEX",D62/D61-1,IF(INDEX(calc_types,1,AG$7)="CASH", D61/1200,D61/D62-1))</f>
        <v>1.1526283550027383E-3</v>
      </c>
      <c r="AH62" s="22" cm="1">
        <f t="array" ref="AH62">IF(INDEX(calc_types,1,AH$7)="INDEX",E62/E61-1,IF(INDEX(calc_types,1,AH$7)="CASH", E61/1200,E61/E62-1))</f>
        <v>4.175755560161809E-3</v>
      </c>
      <c r="AI62" s="22" cm="1">
        <f t="array" ref="AI62">IF(INDEX(calc_types,1,AI$7)="INDEX",F62/F61-1,IF(INDEX(calc_types,1,AI$7)="CASH", F61/1200,F61/F62-1))</f>
        <v>9.6042118432282386E-4</v>
      </c>
      <c r="AJ62" s="22" cm="1">
        <f t="array" ref="AJ62">IF(INDEX(calc_types,1,AJ$7)="INDEX",G62/G61-1,IF(INDEX(calc_types,1,AJ$7)="CASH", G61/1200,G61/G62-1))</f>
        <v>1.3262879296023211E-3</v>
      </c>
      <c r="AK62" s="22" cm="1">
        <f t="array" ref="AK62">IF(INDEX(calc_types,1,AK$7)="INDEX",H62/H61-1,IF(INDEX(calc_types,1,AK$7)="CASH", H61/1200,H61/H62-1))</f>
        <v>3.4747317507299869E-5</v>
      </c>
      <c r="AL62" s="22" cm="1">
        <f t="array" ref="AL62">IF(INDEX(calc_types,1,AL$7)="INDEX",I62/I61-1,IF(INDEX(calc_types,1,AL$7)="CASH", I61/1200,I61/I62-1))</f>
        <v>1.159078817359438E-3</v>
      </c>
      <c r="AM62" s="22" cm="1">
        <f t="array" ref="AM62">IF(INDEX(calc_types,1,AM$7)="INDEX",J62/J61-1,IF(INDEX(calc_types,1,AM$7)="CASH", J61/1200,J61/J62-1))</f>
        <v>4.8346420930593936E-3</v>
      </c>
      <c r="AN62" s="22" cm="1">
        <f t="array" ref="AN62">IF(INDEX(calc_types,1,AN$7)="INDEX",K62/K61-1,IF(INDEX(calc_types,1,AN$7)="CASH", K61/1200,K61/K62-1))</f>
        <v>1.8586151458555022E-4</v>
      </c>
      <c r="AO62" s="22" cm="1">
        <f t="array" ref="AO62">IF(INDEX(calc_types,1,AO$7)="INDEX",L62/L61-1,IF(INDEX(calc_types,1,AO$7)="CASH", L61/1200,L61/L62-1))</f>
        <v>1.9868527288722238E-3</v>
      </c>
      <c r="AP62" s="22" cm="1">
        <f t="array" ref="AP62">IF(INDEX(calc_types,1,AP$7)="INDEX",M62/M61-1,IF(INDEX(calc_types,1,AP$7)="CASH", M61/1200,M61/M62-1))</f>
        <v>9.7053285825403623E-3</v>
      </c>
      <c r="AQ62" s="22" cm="1">
        <f t="array" ref="AQ62">IF(INDEX(calc_types,1,AQ$7)="INDEX",N62/N61-1,IF(INDEX(calc_types,1,AQ$7)="CASH", N61/1200,N61/N62-1))</f>
        <v>-1.7158228385245611E-3</v>
      </c>
      <c r="AR62" s="22" cm="1">
        <f t="array" ref="AR62">IF(INDEX(calc_types,1,AR$7)="INDEX",O62/O61-1,IF(INDEX(calc_types,1,AR$7)="CASH", O61/1200,O61/O62-1))</f>
        <v>9.7752695757336028E-4</v>
      </c>
      <c r="AS62" s="22" cm="1">
        <f t="array" ref="AS62">IF(INDEX(calc_types,1,AS$7)="INDEX",P62/P61-1,IF(INDEX(calc_types,1,AS$7)="CASH", P61/1200,P61/P62-1))</f>
        <v>4.0471785383910941E-4</v>
      </c>
      <c r="AT62" s="22" cm="1">
        <f t="array" ref="AT62">IF(INDEX(calc_types,1,AT$7)="INDEX",Q62/Q61-1,IF(INDEX(calc_types,1,AT$7)="CASH", Q61/1200,Q61/Q62-1))</f>
        <v>3.0060685650383778E-3</v>
      </c>
      <c r="AU62" s="22" cm="1">
        <f t="array" ref="AU62">IF(INDEX(calc_types,1,AU$7)="INDEX",R62/R61-1,IF(INDEX(calc_types,1,AU$7)="CASH", R61/1200,R61/R62-1))</f>
        <v>6.7429347784133675E-3</v>
      </c>
      <c r="AV62" s="22" cm="1">
        <f t="array" ref="AV62">IF(INDEX(calc_types,1,AV$7)="INDEX",S62/S61-1,IF(INDEX(calc_types,1,AV$7)="CASH", S61/1200,S61/S62-1))</f>
        <v>-2.1846980110146186E-3</v>
      </c>
      <c r="AW62" s="22" cm="1">
        <f t="array" ref="AW62">IF(INDEX(calc_types,1,AW$7)="INDEX",T62/T61-1,IF(INDEX(calc_types,1,AW$7)="CASH", T61/1200,T61/T62-1))</f>
        <v>-3.2623009500540312E-2</v>
      </c>
      <c r="AX62" s="22" cm="1">
        <f t="array" ref="AX62">IF(INDEX(calc_types,1,AX$7)="INDEX",U62/U61-1,IF(INDEX(calc_types,1,AX$7)="CASH", U61/1200,U61/U62-1))</f>
        <v>2.1861372598330764E-3</v>
      </c>
      <c r="AY62" s="22" cm="1">
        <f t="array" ref="AY62">IF(INDEX(calc_types,1,AY$7)="INDEX",V62/V61-1,IF(INDEX(calc_types,1,AY$7)="CASH", V61/1200,V61/V62-1))</f>
        <v>-8.5141823122106497E-2</v>
      </c>
      <c r="AZ62" s="22" cm="1">
        <f t="array" ref="AZ62">IF(INDEX(calc_types,1,AZ$7)="INDEX",W62/W61-1,IF(INDEX(calc_types,1,AZ$7)="CASH", W61/1200,W61/W62-1))</f>
        <v>3.5416666666666664E-4</v>
      </c>
      <c r="BA62" s="22" cm="1">
        <f t="array" ref="BA62">IF(INDEX(calc_types,1,BA$7)="INDEX",X62/X61-1,IF(INDEX(calc_types,1,BA$7)="CASH", X61/1200,X61/X62-1))</f>
        <v>-1.9449999999999998E-4</v>
      </c>
      <c r="BB62" s="22" cm="1">
        <f t="array" ref="BB62">IF(INDEX(calc_types,1,BB$7)="INDEX",Y62/Y61-1,IF(INDEX(calc_types,1,BB$7)="CASH", Y61/1200,Y61/Y62-1))</f>
        <v>4.8491666666666664E-4</v>
      </c>
      <c r="BC62" s="22" cm="1">
        <f t="array" ref="BC62">IF(INDEX(calc_types,1,BC$7)="INDEX",Z62/Z61-1,IF(INDEX(calc_types,1,BC$7)="CASH", Z61/1200,Z61/Z62-1))</f>
        <v>-2.2916666666666667E-5</v>
      </c>
      <c r="BD62" s="22" cm="1">
        <f t="array" ref="BD62">IF(INDEX(calc_types,1,BD$7)="INDEX",AA62/AA61-1,IF(INDEX(calc_types,1,BD$7)="CASH", AA61/1200,AA61/AA62-1))</f>
        <v>0</v>
      </c>
      <c r="BE62" s="22" cm="1">
        <f t="array" ref="BE62">IF(INDEX(calc_types,1,BE$7)="INDEX",AB62/AB61-1,IF(INDEX(calc_types,1,BE$7)="CASH", AB61/1200,AB61/AB62-1))</f>
        <v>3.9143198869195928E-3</v>
      </c>
      <c r="BF62" s="22" cm="1">
        <f t="array" ref="BF62">IF(INDEX(calc_types,1,BF$7)="INDEX",AC62/AC61-1,IF(INDEX(calc_types,1,BF$7)="CASH", AC61/1200,AC61/AC62-1))</f>
        <v>-2.2964509394572175E-2</v>
      </c>
      <c r="BG62" s="22" cm="1">
        <f t="array" ref="BG62">IF(INDEX(calc_types,1,BG$7)="INDEX",AD62/AD61-1,IF(INDEX(calc_types,1,BG$7)="CASH", AD61/1200,AD61/AD62-1))</f>
        <v>7.49844706717544E-2</v>
      </c>
      <c r="BH62" s="23">
        <f t="shared" si="10"/>
        <v>-9.503408070964225E-4</v>
      </c>
      <c r="BI62" s="23">
        <f t="shared" si="11"/>
        <v>-2.063944469732782E-5</v>
      </c>
      <c r="BJ62" s="23">
        <f t="shared" si="12"/>
        <v>2.9816253305045269E-3</v>
      </c>
      <c r="BK62" s="23">
        <f t="shared" si="13"/>
        <v>-1.136130746652135E-3</v>
      </c>
      <c r="BL62" s="23">
        <f t="shared" si="14"/>
        <v>-1.3459385325363233E-3</v>
      </c>
      <c r="BM62" s="23">
        <f t="shared" si="15"/>
        <v>-2.3682659199006611E-4</v>
      </c>
      <c r="BN62" s="23">
        <f t="shared" si="16"/>
        <v>1.0782771227455727E-3</v>
      </c>
      <c r="BO62" s="23">
        <f t="shared" si="17"/>
        <v>4.6497853616615393E-3</v>
      </c>
      <c r="BP62" s="23">
        <f t="shared" si="18"/>
        <v>-8.9260698691040604E-4</v>
      </c>
      <c r="BQ62" s="23">
        <f t="shared" si="19"/>
        <v>1.1376625434808268E-3</v>
      </c>
      <c r="BR62" s="23">
        <f t="shared" si="20"/>
        <v>8.7442172192816348E-3</v>
      </c>
      <c r="BS62" s="23">
        <f t="shared" si="21"/>
        <v>-4.0986711781551667E-3</v>
      </c>
      <c r="BT62" s="23">
        <f t="shared" si="22"/>
        <v>-2.1633422845291858E-3</v>
      </c>
      <c r="BU62" s="23">
        <f t="shared" si="23"/>
        <v>4.0366295199514168E-4</v>
      </c>
      <c r="BV62" s="23">
        <f t="shared" si="24"/>
        <v>3.0664539726575225E-3</v>
      </c>
      <c r="BW62" s="23">
        <f t="shared" si="25"/>
        <v>6.8769493903572789E-3</v>
      </c>
      <c r="BX62" s="23">
        <f t="shared" si="26"/>
        <v>-1.4753075971827302E-2</v>
      </c>
      <c r="BY62" s="23">
        <f t="shared" si="27"/>
        <v>-3.9529076493336701E-2</v>
      </c>
      <c r="BZ62" s="23">
        <f t="shared" si="28"/>
        <v>-2.4294783147236756E-3</v>
      </c>
      <c r="CA62" s="23">
        <f t="shared" si="29"/>
        <v>-9.7866167751229569E-2</v>
      </c>
      <c r="CB62" s="23">
        <f t="shared" si="30"/>
        <v>-1.0853226851851858E-3</v>
      </c>
      <c r="CC62" s="23">
        <f t="shared" si="31"/>
        <v>-5.7984768518518515E-4</v>
      </c>
      <c r="CD62" s="23">
        <f t="shared" si="32"/>
        <v>-7.4455138888888874E-4</v>
      </c>
      <c r="CE62" s="23">
        <f t="shared" si="33"/>
        <v>1.1558703703703701E-4</v>
      </c>
      <c r="CF62" s="23">
        <f t="shared" si="34"/>
        <v>0</v>
      </c>
      <c r="CG62" s="23">
        <f t="shared" si="35"/>
        <v>4.6098102009968257E-3</v>
      </c>
      <c r="CH62" s="23">
        <f t="shared" si="36"/>
        <v>-2.2331843635806051E-2</v>
      </c>
      <c r="CI62" s="23">
        <f t="shared" si="37"/>
        <v>7.8590742189007176E-2</v>
      </c>
    </row>
    <row r="63" spans="1:87" x14ac:dyDescent="0.2">
      <c r="A63" s="20">
        <v>55</v>
      </c>
      <c r="B63" s="21">
        <v>40268</v>
      </c>
      <c r="C63" s="20">
        <v>204.571</v>
      </c>
      <c r="D63" s="20">
        <v>1162.451</v>
      </c>
      <c r="E63" s="20">
        <v>1977.8050000000001</v>
      </c>
      <c r="F63" s="20">
        <v>1642.7529999999999</v>
      </c>
      <c r="G63" s="20">
        <v>2075.6570000000002</v>
      </c>
      <c r="H63" s="20">
        <v>143.76300000000001</v>
      </c>
      <c r="I63" s="20">
        <v>368.13</v>
      </c>
      <c r="J63" s="20">
        <v>502.75</v>
      </c>
      <c r="K63" s="20">
        <v>107.613</v>
      </c>
      <c r="L63" s="20">
        <v>664.44299999999998</v>
      </c>
      <c r="M63" s="20">
        <v>839.96199999999999</v>
      </c>
      <c r="N63" s="20">
        <v>272.786</v>
      </c>
      <c r="O63" s="20">
        <v>302.16800000000001</v>
      </c>
      <c r="P63" s="20">
        <v>103.762</v>
      </c>
      <c r="Q63" s="20">
        <v>195.36</v>
      </c>
      <c r="R63" s="20">
        <v>260.40100000000001</v>
      </c>
      <c r="S63" s="20">
        <v>3509.72</v>
      </c>
      <c r="T63" s="20">
        <v>3004.93</v>
      </c>
      <c r="U63" s="20">
        <v>6174.9</v>
      </c>
      <c r="V63" s="20">
        <v>16758.669999999998</v>
      </c>
      <c r="W63" s="20">
        <v>0.43725000000000003</v>
      </c>
      <c r="X63" s="20">
        <v>-0.4405</v>
      </c>
      <c r="Y63" s="20">
        <v>0.53269999999999995</v>
      </c>
      <c r="Z63" s="20">
        <v>-0.40660000000000002</v>
      </c>
      <c r="AA63" s="20">
        <v>1</v>
      </c>
      <c r="AB63" s="20">
        <v>0.87870000000000004</v>
      </c>
      <c r="AC63" s="20">
        <v>0.69630000000000003</v>
      </c>
      <c r="AD63" s="20">
        <v>112.57</v>
      </c>
      <c r="AE63" s="21">
        <f t="shared" si="8"/>
        <v>40268</v>
      </c>
      <c r="AF63" s="22" cm="1">
        <f t="array" ref="AF63">IF(INDEX(calc_types,1,AF$7)="INDEX",C63/C62-1,IF(INDEX(calc_types,1,AF$7)="CASH", C62/1200,C62/C63-1))</f>
        <v>8.9535589173528329E-4</v>
      </c>
      <c r="AG63" s="22" cm="1">
        <f t="array" ref="AG63">IF(INDEX(calc_types,1,AG$7)="INDEX",D63/D62-1,IF(INDEX(calc_types,1,AG$7)="CASH", D62/1200,D62/D63-1))</f>
        <v>1.7450488010437581E-3</v>
      </c>
      <c r="AH63" s="22" cm="1">
        <f t="array" ref="AH63">IF(INDEX(calc_types,1,AH$7)="INDEX",E63/E62-1,IF(INDEX(calc_types,1,AH$7)="CASH", E62/1200,E62/E63-1))</f>
        <v>3.1085229013287918E-3</v>
      </c>
      <c r="AI63" s="22" cm="1">
        <f t="array" ref="AI63">IF(INDEX(calc_types,1,AI$7)="INDEX",F63/F62-1,IF(INDEX(calc_types,1,AI$7)="CASH", F62/1200,F62/F63-1))</f>
        <v>8.4586985427637096E-3</v>
      </c>
      <c r="AJ63" s="22" cm="1">
        <f t="array" ref="AJ63">IF(INDEX(calc_types,1,AJ$7)="INDEX",G63/G62-1,IF(INDEX(calc_types,1,AJ$7)="CASH", G62/1200,G62/G63-1))</f>
        <v>1.7118941237464158E-2</v>
      </c>
      <c r="AK63" s="22" cm="1">
        <f t="array" ref="AK63">IF(INDEX(calc_types,1,AK$7)="INDEX",H63/H62-1,IF(INDEX(calc_types,1,AK$7)="CASH", H62/1200,H62/H63-1))</f>
        <v>-9.5899264077392576E-4</v>
      </c>
      <c r="AL63" s="22" cm="1">
        <f t="array" ref="AL63">IF(INDEX(calc_types,1,AL$7)="INDEX",I63/I62-1,IF(INDEX(calc_types,1,AL$7)="CASH", I62/1200,I62/I63-1))</f>
        <v>-1.8789500654785574E-3</v>
      </c>
      <c r="AM63" s="22" cm="1">
        <f t="array" ref="AM63">IF(INDEX(calc_types,1,AM$7)="INDEX",J63/J62-1,IF(INDEX(calc_types,1,AM$7)="CASH", J62/1200,J62/J63-1))</f>
        <v>-3.3285160052256568E-3</v>
      </c>
      <c r="AN63" s="22" cm="1">
        <f t="array" ref="AN63">IF(INDEX(calc_types,1,AN$7)="INDEX",K63/K62-1,IF(INDEX(calc_types,1,AN$7)="CASH", K62/1200,K62/K63-1))</f>
        <v>-1.3007888355143216E-4</v>
      </c>
      <c r="AO63" s="22" cm="1">
        <f t="array" ref="AO63">IF(INDEX(calc_types,1,AO$7)="INDEX",L63/L62-1,IF(INDEX(calc_types,1,AO$7)="CASH", L62/1200,L62/L63-1))</f>
        <v>-1.1124758149261282E-3</v>
      </c>
      <c r="AP63" s="22" cm="1">
        <f t="array" ref="AP63">IF(INDEX(calc_types,1,AP$7)="INDEX",M63/M62-1,IF(INDEX(calc_types,1,AP$7)="CASH", M62/1200,M62/M63-1))</f>
        <v>-2.9947120720250631E-3</v>
      </c>
      <c r="AQ63" s="22" cm="1">
        <f t="array" ref="AQ63">IF(INDEX(calc_types,1,AQ$7)="INDEX",N63/N62-1,IF(INDEX(calc_types,1,AQ$7)="CASH", N62/1200,N62/N63-1))</f>
        <v>8.2944607491628464E-3</v>
      </c>
      <c r="AR63" s="22" cm="1">
        <f t="array" ref="AR63">IF(INDEX(calc_types,1,AR$7)="INDEX",O63/O62-1,IF(INDEX(calc_types,1,AR$7)="CASH", O62/1200,O62/O63-1))</f>
        <v>1.4051231454354607E-2</v>
      </c>
      <c r="AS63" s="22" cm="1">
        <f t="array" ref="AS63">IF(INDEX(calc_types,1,AS$7)="INDEX",P63/P62-1,IF(INDEX(calc_types,1,AS$7)="CASH", P62/1200,P62/P63-1))</f>
        <v>-5.3940549808317861E-4</v>
      </c>
      <c r="AT63" s="22" cm="1">
        <f t="array" ref="AT63">IF(INDEX(calc_types,1,AT$7)="INDEX",Q63/Q62-1,IF(INDEX(calc_types,1,AT$7)="CASH", Q62/1200,Q62/Q63-1))</f>
        <v>-8.4388185654005188E-4</v>
      </c>
      <c r="AU63" s="22" cm="1">
        <f t="array" ref="AU63">IF(INDEX(calc_types,1,AU$7)="INDEX",R63/R62-1,IF(INDEX(calc_types,1,AU$7)="CASH", R62/1200,R62/R63-1))</f>
        <v>-1.6562321485396048E-3</v>
      </c>
      <c r="AV63" s="22" cm="1">
        <f t="array" ref="AV63">IF(INDEX(calc_types,1,AV$7)="INDEX",S63/S62-1,IF(INDEX(calc_types,1,AV$7)="CASH", S62/1200,S62/S63-1))</f>
        <v>6.7287019720537078E-2</v>
      </c>
      <c r="AW63" s="22" cm="1">
        <f t="array" ref="AW63">IF(INDEX(calc_types,1,AW$7)="INDEX",T63/T62-1,IF(INDEX(calc_types,1,AW$7)="CASH", T62/1200,T62/T63-1))</f>
        <v>2.0089960112025684E-2</v>
      </c>
      <c r="AX63" s="22" cm="1">
        <f t="array" ref="AX63">IF(INDEX(calc_types,1,AX$7)="INDEX",U63/U62-1,IF(INDEX(calc_types,1,AX$7)="CASH", U62/1200,U62/U63-1))</f>
        <v>1.2761825723418774E-2</v>
      </c>
      <c r="AY63" s="22" cm="1">
        <f t="array" ref="AY63">IF(INDEX(calc_types,1,AY$7)="INDEX",V63/V62-1,IF(INDEX(calc_types,1,AY$7)="CASH", V62/1200,V62/V63-1))</f>
        <v>4.5667995277897555E-2</v>
      </c>
      <c r="AZ63" s="22" cm="1">
        <f t="array" ref="AZ63">IF(INDEX(calc_types,1,AZ$7)="INDEX",W63/W62-1,IF(INDEX(calc_types,1,AZ$7)="CASH", W62/1200,W62/W63-1))</f>
        <v>3.6708333333333336E-4</v>
      </c>
      <c r="BA63" s="22" cm="1">
        <f t="array" ref="BA63">IF(INDEX(calc_types,1,BA$7)="INDEX",X63/X62-1,IF(INDEX(calc_types,1,BA$7)="CASH", X62/1200,X62/X63-1))</f>
        <v>-3.5241666666666668E-4</v>
      </c>
      <c r="BB63" s="22" cm="1">
        <f t="array" ref="BB63">IF(INDEX(calc_types,1,BB$7)="INDEX",Y63/Y62-1,IF(INDEX(calc_types,1,BB$7)="CASH", Y62/1200,Y62/Y63-1))</f>
        <v>4.3583333333333337E-4</v>
      </c>
      <c r="BC63" s="22" cm="1">
        <f t="array" ref="BC63">IF(INDEX(calc_types,1,BC$7)="INDEX",Z63/Z62-1,IF(INDEX(calc_types,1,BC$7)="CASH", Z62/1200,Z62/Z63-1))</f>
        <v>-5.018333333333333E-4</v>
      </c>
      <c r="BD63" s="22" cm="1">
        <f t="array" ref="BD63">IF(INDEX(calc_types,1,BD$7)="INDEX",AA63/AA62-1,IF(INDEX(calc_types,1,BD$7)="CASH", AA62/1200,AA62/AA63-1))</f>
        <v>0</v>
      </c>
      <c r="BE63" s="22" cm="1">
        <f t="array" ref="BE63">IF(INDEX(calc_types,1,BE$7)="INDEX",AB63/AB62-1,IF(INDEX(calc_types,1,BE$7)="CASH", AB62/1200,AB62/AB63-1))</f>
        <v>4.665983839763288E-2</v>
      </c>
      <c r="BF63" s="22" cm="1">
        <f t="array" ref="BF63">IF(INDEX(calc_types,1,BF$7)="INDEX",AC63/AC62-1,IF(INDEX(calc_types,1,BF$7)="CASH", AC62/1200,AC62/AC63-1))</f>
        <v>3.1882809133993995E-2</v>
      </c>
      <c r="BG63" s="22" cm="1">
        <f t="array" ref="BG63">IF(INDEX(calc_types,1,BG$7)="INDEX",AD63/AD62-1,IF(INDEX(calc_types,1,BG$7)="CASH", AD62/1200,AD62/AD63-1))</f>
        <v>1.0660033756773046E-3</v>
      </c>
      <c r="BH63" s="23">
        <f t="shared" si="10"/>
        <v>-5.0041485314787355E-4</v>
      </c>
      <c r="BI63" s="23">
        <f t="shared" si="11"/>
        <v>5.7178100134369202E-4</v>
      </c>
      <c r="BJ63" s="23">
        <f t="shared" si="12"/>
        <v>1.9143926716715096E-3</v>
      </c>
      <c r="BK63" s="23">
        <f t="shared" si="13"/>
        <v>6.3621466117887507E-3</v>
      </c>
      <c r="BL63" s="23">
        <f t="shared" si="14"/>
        <v>1.4446714775325513E-2</v>
      </c>
      <c r="BM63" s="23">
        <f t="shared" si="15"/>
        <v>-1.2305665502712919E-3</v>
      </c>
      <c r="BN63" s="23">
        <f t="shared" si="16"/>
        <v>-1.9597517600924226E-3</v>
      </c>
      <c r="BO63" s="23">
        <f t="shared" si="17"/>
        <v>-3.5133727366235107E-3</v>
      </c>
      <c r="BP63" s="23">
        <f t="shared" si="18"/>
        <v>-1.2085473850473884E-3</v>
      </c>
      <c r="BQ63" s="23">
        <f t="shared" si="19"/>
        <v>-1.9616660003175255E-3</v>
      </c>
      <c r="BR63" s="23">
        <f t="shared" si="20"/>
        <v>-3.9558234352837906E-3</v>
      </c>
      <c r="BS63" s="23">
        <f t="shared" si="21"/>
        <v>5.9116124095322407E-3</v>
      </c>
      <c r="BT63" s="23">
        <f t="shared" si="22"/>
        <v>1.0910362212252061E-2</v>
      </c>
      <c r="BU63" s="23">
        <f t="shared" si="23"/>
        <v>-5.404603999271464E-4</v>
      </c>
      <c r="BV63" s="23">
        <f t="shared" si="24"/>
        <v>-7.8349644892090745E-4</v>
      </c>
      <c r="BW63" s="23">
        <f t="shared" si="25"/>
        <v>-1.5222175365956936E-3</v>
      </c>
      <c r="BX63" s="23">
        <f t="shared" si="26"/>
        <v>5.4718641759724393E-2</v>
      </c>
      <c r="BY63" s="23">
        <f t="shared" si="27"/>
        <v>1.3183893119229295E-2</v>
      </c>
      <c r="BZ63" s="23">
        <f t="shared" si="28"/>
        <v>8.1462101488620209E-3</v>
      </c>
      <c r="CA63" s="23">
        <f t="shared" si="29"/>
        <v>3.2943650648774483E-2</v>
      </c>
      <c r="CB63" s="23">
        <f t="shared" si="30"/>
        <v>-1.0724060185185191E-3</v>
      </c>
      <c r="CC63" s="23">
        <f t="shared" si="31"/>
        <v>-7.3776435185185182E-4</v>
      </c>
      <c r="CD63" s="23">
        <f t="shared" si="32"/>
        <v>-7.9363472222222201E-4</v>
      </c>
      <c r="CE63" s="23">
        <f t="shared" si="33"/>
        <v>-3.6332962962962959E-4</v>
      </c>
      <c r="CF63" s="23">
        <f t="shared" si="34"/>
        <v>0</v>
      </c>
      <c r="CG63" s="23">
        <f t="shared" si="35"/>
        <v>4.7355328711710117E-2</v>
      </c>
      <c r="CH63" s="23">
        <f t="shared" si="36"/>
        <v>3.2515474892760118E-2</v>
      </c>
      <c r="CI63" s="23">
        <f t="shared" si="37"/>
        <v>4.6722748929300803E-3</v>
      </c>
    </row>
    <row r="64" spans="1:87" x14ac:dyDescent="0.2">
      <c r="A64" s="20">
        <v>56</v>
      </c>
      <c r="B64" s="21">
        <v>40298</v>
      </c>
      <c r="C64" s="20">
        <v>204.68600000000001</v>
      </c>
      <c r="D64" s="20">
        <v>1162.8720000000001</v>
      </c>
      <c r="E64" s="20">
        <v>1976.5309999999999</v>
      </c>
      <c r="F64" s="20">
        <v>1649.5170000000001</v>
      </c>
      <c r="G64" s="20">
        <v>2089.308</v>
      </c>
      <c r="H64" s="20">
        <v>143.75299999999999</v>
      </c>
      <c r="I64" s="20">
        <v>367.97300000000001</v>
      </c>
      <c r="J64" s="20">
        <v>502.03199999999998</v>
      </c>
      <c r="K64" s="20">
        <v>107.62</v>
      </c>
      <c r="L64" s="20">
        <v>663.13699999999994</v>
      </c>
      <c r="M64" s="20">
        <v>836.11400000000003</v>
      </c>
      <c r="N64" s="20">
        <v>273.83499999999998</v>
      </c>
      <c r="O64" s="20">
        <v>303.67700000000002</v>
      </c>
      <c r="P64" s="20">
        <v>103.78400000000001</v>
      </c>
      <c r="Q64" s="20">
        <v>195.44300000000001</v>
      </c>
      <c r="R64" s="20">
        <v>260.47300000000001</v>
      </c>
      <c r="S64" s="20">
        <v>3522.08</v>
      </c>
      <c r="T64" s="20">
        <v>3028.21</v>
      </c>
      <c r="U64" s="20">
        <v>6241.89</v>
      </c>
      <c r="V64" s="20">
        <v>16666.05</v>
      </c>
      <c r="W64" s="20">
        <v>0.43575000000000003</v>
      </c>
      <c r="X64" s="20">
        <v>-0.39329999999999998</v>
      </c>
      <c r="Y64" s="20">
        <v>0.56169999999999998</v>
      </c>
      <c r="Z64" s="20">
        <v>-0.21779999999999999</v>
      </c>
      <c r="AA64" s="20">
        <v>1</v>
      </c>
      <c r="AB64" s="20">
        <v>0.87329999999999997</v>
      </c>
      <c r="AC64" s="20">
        <v>0.68440000000000001</v>
      </c>
      <c r="AD64" s="20">
        <v>106.5</v>
      </c>
      <c r="AE64" s="21">
        <f t="shared" si="8"/>
        <v>40298</v>
      </c>
      <c r="AF64" s="22" cm="1">
        <f t="array" ref="AF64">IF(INDEX(calc_types,1,AF$7)="INDEX",C64/C63-1,IF(INDEX(calc_types,1,AF$7)="CASH", C63/1200,C63/C64-1))</f>
        <v>5.621520156815496E-4</v>
      </c>
      <c r="AG64" s="22" cm="1">
        <f t="array" ref="AG64">IF(INDEX(calc_types,1,AG$7)="INDEX",D64/D63-1,IF(INDEX(calc_types,1,AG$7)="CASH", D63/1200,D63/D64-1))</f>
        <v>3.6216580311787538E-4</v>
      </c>
      <c r="AH64" s="22" cm="1">
        <f t="array" ref="AH64">IF(INDEX(calc_types,1,AH$7)="INDEX",E64/E63-1,IF(INDEX(calc_types,1,AH$7)="CASH", E63/1200,E63/E64-1))</f>
        <v>-6.441484372827766E-4</v>
      </c>
      <c r="AI64" s="22" cm="1">
        <f t="array" ref="AI64">IF(INDEX(calc_types,1,AI$7)="INDEX",F64/F63-1,IF(INDEX(calc_types,1,AI$7)="CASH", F63/1200,F63/F64-1))</f>
        <v>4.1174784036310808E-3</v>
      </c>
      <c r="AJ64" s="22" cm="1">
        <f t="array" ref="AJ64">IF(INDEX(calc_types,1,AJ$7)="INDEX",G64/G63-1,IF(INDEX(calc_types,1,AJ$7)="CASH", G63/1200,G63/G64-1))</f>
        <v>6.576712819121866E-3</v>
      </c>
      <c r="AK64" s="22" cm="1">
        <f t="array" ref="AK64">IF(INDEX(calc_types,1,AK$7)="INDEX",H64/H63-1,IF(INDEX(calc_types,1,AK$7)="CASH", H63/1200,H63/H64-1))</f>
        <v>-6.9558926845014746E-5</v>
      </c>
      <c r="AL64" s="22" cm="1">
        <f t="array" ref="AL64">IF(INDEX(calc_types,1,AL$7)="INDEX",I64/I63-1,IF(INDEX(calc_types,1,AL$7)="CASH", I63/1200,I63/I64-1))</f>
        <v>-4.2647977616594446E-4</v>
      </c>
      <c r="AM64" s="22" cm="1">
        <f t="array" ref="AM64">IF(INDEX(calc_types,1,AM$7)="INDEX",J64/J63-1,IF(INDEX(calc_types,1,AM$7)="CASH", J63/1200,J63/J64-1))</f>
        <v>-1.428145201392339E-3</v>
      </c>
      <c r="AN64" s="22" cm="1">
        <f t="array" ref="AN64">IF(INDEX(calc_types,1,AN$7)="INDEX",K64/K63-1,IF(INDEX(calc_types,1,AN$7)="CASH", K63/1200,K63/K64-1))</f>
        <v>6.5047903134329843E-5</v>
      </c>
      <c r="AO64" s="22" cm="1">
        <f t="array" ref="AO64">IF(INDEX(calc_types,1,AO$7)="INDEX",L64/L63-1,IF(INDEX(calc_types,1,AO$7)="CASH", L63/1200,L63/L64-1))</f>
        <v>-1.9655561124130028E-3</v>
      </c>
      <c r="AP64" s="22" cm="1">
        <f t="array" ref="AP64">IF(INDEX(calc_types,1,AP$7)="INDEX",M64/M63-1,IF(INDEX(calc_types,1,AP$7)="CASH", M63/1200,M63/M64-1))</f>
        <v>-4.5811596238877206E-3</v>
      </c>
      <c r="AQ64" s="22" cm="1">
        <f t="array" ref="AQ64">IF(INDEX(calc_types,1,AQ$7)="INDEX",N64/N63-1,IF(INDEX(calc_types,1,AQ$7)="CASH", N63/1200,N63/N64-1))</f>
        <v>3.8455052678656454E-3</v>
      </c>
      <c r="AR64" s="22" cm="1">
        <f t="array" ref="AR64">IF(INDEX(calc_types,1,AR$7)="INDEX",O64/O63-1,IF(INDEX(calc_types,1,AR$7)="CASH", O63/1200,O63/O64-1))</f>
        <v>4.9939106722087789E-3</v>
      </c>
      <c r="AS64" s="22" cm="1">
        <f t="array" ref="AS64">IF(INDEX(calc_types,1,AS$7)="INDEX",P64/P63-1,IF(INDEX(calc_types,1,AS$7)="CASH", P63/1200,P63/P64-1))</f>
        <v>2.1202366955153096E-4</v>
      </c>
      <c r="AT64" s="22" cm="1">
        <f t="array" ref="AT64">IF(INDEX(calc_types,1,AT$7)="INDEX",Q64/Q63-1,IF(INDEX(calc_types,1,AT$7)="CASH", Q63/1200,Q63/Q64-1))</f>
        <v>4.2485667485658851E-4</v>
      </c>
      <c r="AU64" s="22" cm="1">
        <f t="array" ref="AU64">IF(INDEX(calc_types,1,AU$7)="INDEX",R64/R63-1,IF(INDEX(calc_types,1,AU$7)="CASH", R63/1200,R63/R64-1))</f>
        <v>2.7649663403761515E-4</v>
      </c>
      <c r="AV64" s="22" cm="1">
        <f t="array" ref="AV64">IF(INDEX(calc_types,1,AV$7)="INDEX",S64/S63-1,IF(INDEX(calc_types,1,AV$7)="CASH", S63/1200,S63/S64-1))</f>
        <v>3.5216484505886658E-3</v>
      </c>
      <c r="AW64" s="22" cm="1">
        <f t="array" ref="AW64">IF(INDEX(calc_types,1,AW$7)="INDEX",T64/T63-1,IF(INDEX(calc_types,1,AW$7)="CASH", T63/1200,T63/T64-1))</f>
        <v>7.74726865517672E-3</v>
      </c>
      <c r="AX64" s="22" cm="1">
        <f t="array" ref="AX64">IF(INDEX(calc_types,1,AX$7)="INDEX",U64/U63-1,IF(INDEX(calc_types,1,AX$7)="CASH", U63/1200,U63/U64-1))</f>
        <v>1.0848758684351312E-2</v>
      </c>
      <c r="AY64" s="22" cm="1">
        <f t="array" ref="AY64">IF(INDEX(calc_types,1,AY$7)="INDEX",V64/V63-1,IF(INDEX(calc_types,1,AY$7)="CASH", V63/1200,V63/V64-1))</f>
        <v>-5.526691557265484E-3</v>
      </c>
      <c r="AZ64" s="22" cm="1">
        <f t="array" ref="AZ64">IF(INDEX(calc_types,1,AZ$7)="INDEX",W64/W63-1,IF(INDEX(calc_types,1,AZ$7)="CASH", W63/1200,W63/W64-1))</f>
        <v>3.6437500000000001E-4</v>
      </c>
      <c r="BA64" s="22" cm="1">
        <f t="array" ref="BA64">IF(INDEX(calc_types,1,BA$7)="INDEX",X64/X63-1,IF(INDEX(calc_types,1,BA$7)="CASH", X63/1200,X63/X64-1))</f>
        <v>-3.6708333333333336E-4</v>
      </c>
      <c r="BB64" s="22" cm="1">
        <f t="array" ref="BB64">IF(INDEX(calc_types,1,BB$7)="INDEX",Y64/Y63-1,IF(INDEX(calc_types,1,BB$7)="CASH", Y63/1200,Y63/Y64-1))</f>
        <v>4.4391666666666662E-4</v>
      </c>
      <c r="BC64" s="22" cm="1">
        <f t="array" ref="BC64">IF(INDEX(calc_types,1,BC$7)="INDEX",Z64/Z63-1,IF(INDEX(calc_types,1,BC$7)="CASH", Z63/1200,Z63/Z64-1))</f>
        <v>-3.3883333333333335E-4</v>
      </c>
      <c r="BD64" s="22" cm="1">
        <f t="array" ref="BD64">IF(INDEX(calc_types,1,BD$7)="INDEX",AA64/AA63-1,IF(INDEX(calc_types,1,BD$7)="CASH", AA63/1200,AA63/AA64-1))</f>
        <v>0</v>
      </c>
      <c r="BE64" s="22" cm="1">
        <f t="array" ref="BE64">IF(INDEX(calc_types,1,BE$7)="INDEX",AB64/AB63-1,IF(INDEX(calc_types,1,BE$7)="CASH", AB63/1200,AB63/AB64-1))</f>
        <v>6.1834421161113262E-3</v>
      </c>
      <c r="BF64" s="22" cm="1">
        <f t="array" ref="BF64">IF(INDEX(calc_types,1,BF$7)="INDEX",AC64/AC63-1,IF(INDEX(calc_types,1,BF$7)="CASH", AC63/1200,AC63/AC64-1))</f>
        <v>1.738749269433093E-2</v>
      </c>
      <c r="BG64" s="22" cm="1">
        <f t="array" ref="BG64">IF(INDEX(calc_types,1,BG$7)="INDEX",AD64/AD63-1,IF(INDEX(calc_types,1,BG$7)="CASH", AD63/1200,AD63/AD64-1))</f>
        <v>5.6995305164319277E-2</v>
      </c>
      <c r="BH64" s="23">
        <f t="shared" si="10"/>
        <v>-8.3361872920160725E-4</v>
      </c>
      <c r="BI64" s="23">
        <f t="shared" si="11"/>
        <v>-8.1110199658219074E-4</v>
      </c>
      <c r="BJ64" s="23">
        <f t="shared" si="12"/>
        <v>-1.8382786669400588E-3</v>
      </c>
      <c r="BK64" s="23">
        <f t="shared" si="13"/>
        <v>2.0209264726561219E-3</v>
      </c>
      <c r="BL64" s="23">
        <f t="shared" si="14"/>
        <v>3.9044863569832216E-3</v>
      </c>
      <c r="BM64" s="23">
        <f t="shared" si="15"/>
        <v>-3.4113283634238073E-4</v>
      </c>
      <c r="BN64" s="23">
        <f t="shared" si="16"/>
        <v>-5.0728147077980972E-4</v>
      </c>
      <c r="BO64" s="23">
        <f t="shared" si="17"/>
        <v>-1.6130019327901929E-3</v>
      </c>
      <c r="BP64" s="23">
        <f t="shared" si="18"/>
        <v>-1.0134205983616264E-3</v>
      </c>
      <c r="BQ64" s="23">
        <f t="shared" si="19"/>
        <v>-2.8147462978044E-3</v>
      </c>
      <c r="BR64" s="23">
        <f t="shared" si="20"/>
        <v>-5.5422709871464481E-3</v>
      </c>
      <c r="BS64" s="23">
        <f t="shared" si="21"/>
        <v>1.4626569282350397E-3</v>
      </c>
      <c r="BT64" s="23">
        <f t="shared" si="22"/>
        <v>1.8530414301062329E-3</v>
      </c>
      <c r="BU64" s="23">
        <f t="shared" si="23"/>
        <v>2.1096876770756323E-4</v>
      </c>
      <c r="BV64" s="23">
        <f t="shared" si="24"/>
        <v>4.8524208247573294E-4</v>
      </c>
      <c r="BW64" s="23">
        <f t="shared" si="25"/>
        <v>4.1051124598152634E-4</v>
      </c>
      <c r="BX64" s="23">
        <f t="shared" si="26"/>
        <v>-9.0467295102240174E-3</v>
      </c>
      <c r="BY64" s="23">
        <f t="shared" si="27"/>
        <v>8.4120166238033089E-4</v>
      </c>
      <c r="BZ64" s="23">
        <f t="shared" si="28"/>
        <v>6.2331431097945597E-3</v>
      </c>
      <c r="CA64" s="23">
        <f t="shared" si="29"/>
        <v>-1.8251036186388556E-2</v>
      </c>
      <c r="CB64" s="23">
        <f t="shared" si="30"/>
        <v>-1.0751143518518526E-3</v>
      </c>
      <c r="CC64" s="23">
        <f t="shared" si="31"/>
        <v>-7.5243101851851855E-4</v>
      </c>
      <c r="CD64" s="23">
        <f t="shared" si="32"/>
        <v>-7.8555138888888876E-4</v>
      </c>
      <c r="CE64" s="23">
        <f t="shared" si="33"/>
        <v>-2.0032962962962967E-4</v>
      </c>
      <c r="CF64" s="23">
        <f t="shared" si="34"/>
        <v>0</v>
      </c>
      <c r="CG64" s="23">
        <f t="shared" si="35"/>
        <v>6.8789324301885592E-3</v>
      </c>
      <c r="CH64" s="23">
        <f t="shared" si="36"/>
        <v>1.8020158453097054E-2</v>
      </c>
      <c r="CI64" s="23">
        <f t="shared" si="37"/>
        <v>6.0601576681572053E-2</v>
      </c>
    </row>
    <row r="65" spans="1:87" x14ac:dyDescent="0.2">
      <c r="A65" s="20">
        <v>57</v>
      </c>
      <c r="B65" s="21">
        <v>40329</v>
      </c>
      <c r="C65" s="20">
        <v>204.685</v>
      </c>
      <c r="D65" s="20">
        <v>1161.636</v>
      </c>
      <c r="E65" s="20">
        <v>1972.5650000000001</v>
      </c>
      <c r="F65" s="20">
        <v>1649.7719999999999</v>
      </c>
      <c r="G65" s="20">
        <v>2088.2179999999998</v>
      </c>
      <c r="H65" s="20">
        <v>143.714</v>
      </c>
      <c r="I65" s="20">
        <v>368.13900000000001</v>
      </c>
      <c r="J65" s="20">
        <v>503.43599999999998</v>
      </c>
      <c r="K65" s="20">
        <v>107.69499999999999</v>
      </c>
      <c r="L65" s="20">
        <v>664.43899999999996</v>
      </c>
      <c r="M65" s="20">
        <v>838.72400000000005</v>
      </c>
      <c r="N65" s="20">
        <v>274.82799999999997</v>
      </c>
      <c r="O65" s="20">
        <v>305.06</v>
      </c>
      <c r="P65" s="20">
        <v>103.797</v>
      </c>
      <c r="Q65" s="20">
        <v>195.43199999999999</v>
      </c>
      <c r="R65" s="20">
        <v>260.72800000000001</v>
      </c>
      <c r="S65" s="20">
        <v>3582.55</v>
      </c>
      <c r="T65" s="20">
        <v>3063.48</v>
      </c>
      <c r="U65" s="20">
        <v>6230.79</v>
      </c>
      <c r="V65" s="20">
        <v>17234.98</v>
      </c>
      <c r="W65" s="20">
        <v>0.46884999999999999</v>
      </c>
      <c r="X65" s="20">
        <v>-0.56210000000000004</v>
      </c>
      <c r="Y65" s="20">
        <v>0.46710000000000002</v>
      </c>
      <c r="Z65" s="20">
        <v>-0.57530000000000003</v>
      </c>
      <c r="AA65" s="20">
        <v>1</v>
      </c>
      <c r="AB65" s="20">
        <v>0.89829999999999999</v>
      </c>
      <c r="AC65" s="20">
        <v>0.6905</v>
      </c>
      <c r="AD65" s="20">
        <v>110.73</v>
      </c>
      <c r="AE65" s="21">
        <f t="shared" si="8"/>
        <v>40329</v>
      </c>
      <c r="AF65" s="22" cm="1">
        <f t="array" ref="AF65">IF(INDEX(calc_types,1,AF$7)="INDEX",C65/C64-1,IF(INDEX(calc_types,1,AF$7)="CASH", C64/1200,C64/C65-1))</f>
        <v>-4.885531985632241E-6</v>
      </c>
      <c r="AG65" s="22" cm="1">
        <f t="array" ref="AG65">IF(INDEX(calc_types,1,AG$7)="INDEX",D65/D64-1,IF(INDEX(calc_types,1,AG$7)="CASH", D64/1200,D64/D65-1))</f>
        <v>-1.0628856830331435E-3</v>
      </c>
      <c r="AH65" s="22" cm="1">
        <f t="array" ref="AH65">IF(INDEX(calc_types,1,AH$7)="INDEX",E65/E64-1,IF(INDEX(calc_types,1,AH$7)="CASH", E64/1200,E64/E65-1))</f>
        <v>-2.0065458118289081E-3</v>
      </c>
      <c r="AI65" s="22" cm="1">
        <f t="array" ref="AI65">IF(INDEX(calc_types,1,AI$7)="INDEX",F65/F64-1,IF(INDEX(calc_types,1,AI$7)="CASH", F64/1200,F64/F65-1))</f>
        <v>1.5459070746159931E-4</v>
      </c>
      <c r="AJ65" s="22" cm="1">
        <f t="array" ref="AJ65">IF(INDEX(calc_types,1,AJ$7)="INDEX",G65/G64-1,IF(INDEX(calc_types,1,AJ$7)="CASH", G64/1200,G64/G65-1))</f>
        <v>-5.2170383686855892E-4</v>
      </c>
      <c r="AK65" s="22" cm="1">
        <f t="array" ref="AK65">IF(INDEX(calc_types,1,AK$7)="INDEX",H65/H64-1,IF(INDEX(calc_types,1,AK$7)="CASH", H64/1200,H64/H65-1))</f>
        <v>-2.7129868594033546E-4</v>
      </c>
      <c r="AL65" s="22" cm="1">
        <f t="array" ref="AL65">IF(INDEX(calc_types,1,AL$7)="INDEX",I65/I64-1,IF(INDEX(calc_types,1,AL$7)="CASH", I64/1200,I64/I65-1))</f>
        <v>4.5112005500391739E-4</v>
      </c>
      <c r="AM65" s="22" cm="1">
        <f t="array" ref="AM65">IF(INDEX(calc_types,1,AM$7)="INDEX",J65/J64-1,IF(INDEX(calc_types,1,AM$7)="CASH", J64/1200,J64/J65-1))</f>
        <v>2.7966344774834617E-3</v>
      </c>
      <c r="AN65" s="22" cm="1">
        <f t="array" ref="AN65">IF(INDEX(calc_types,1,AN$7)="INDEX",K65/K64-1,IF(INDEX(calc_types,1,AN$7)="CASH", K64/1200,K64/K65-1))</f>
        <v>6.968964876417072E-4</v>
      </c>
      <c r="AO65" s="22" cm="1">
        <f t="array" ref="AO65">IF(INDEX(calc_types,1,AO$7)="INDEX",L65/L64-1,IF(INDEX(calc_types,1,AO$7)="CASH", L64/1200,L64/L65-1))</f>
        <v>1.9633951958646367E-3</v>
      </c>
      <c r="AP65" s="22" cm="1">
        <f t="array" ref="AP65">IF(INDEX(calc_types,1,AP$7)="INDEX",M65/M64-1,IF(INDEX(calc_types,1,AP$7)="CASH", M64/1200,M64/M65-1))</f>
        <v>3.121583898846314E-3</v>
      </c>
      <c r="AQ65" s="22" cm="1">
        <f t="array" ref="AQ65">IF(INDEX(calc_types,1,AQ$7)="INDEX",N65/N64-1,IF(INDEX(calc_types,1,AQ$7)="CASH", N64/1200,N64/N65-1))</f>
        <v>3.626271294757677E-3</v>
      </c>
      <c r="AR65" s="22" cm="1">
        <f t="array" ref="AR65">IF(INDEX(calc_types,1,AR$7)="INDEX",O65/O64-1,IF(INDEX(calc_types,1,AR$7)="CASH", O64/1200,O64/O65-1))</f>
        <v>4.5541809224931562E-3</v>
      </c>
      <c r="AS65" s="22" cm="1">
        <f t="array" ref="AS65">IF(INDEX(calc_types,1,AS$7)="INDEX",P65/P64-1,IF(INDEX(calc_types,1,AS$7)="CASH", P64/1200,P64/P65-1))</f>
        <v>1.2526015570801796E-4</v>
      </c>
      <c r="AT65" s="22" cm="1">
        <f t="array" ref="AT65">IF(INDEX(calc_types,1,AT$7)="INDEX",Q65/Q64-1,IF(INDEX(calc_types,1,AT$7)="CASH", Q64/1200,Q64/Q65-1))</f>
        <v>-5.62823943555113E-5</v>
      </c>
      <c r="AU65" s="22" cm="1">
        <f t="array" ref="AU65">IF(INDEX(calc_types,1,AU$7)="INDEX",R65/R64-1,IF(INDEX(calc_types,1,AU$7)="CASH", R64/1200,R64/R65-1))</f>
        <v>9.7898822526709672E-4</v>
      </c>
      <c r="AV65" s="22" cm="1">
        <f t="array" ref="AV65">IF(INDEX(calc_types,1,AV$7)="INDEX",S65/S64-1,IF(INDEX(calc_types,1,AV$7)="CASH", S64/1200,S64/S65-1))</f>
        <v>1.7168832053786387E-2</v>
      </c>
      <c r="AW65" s="22" cm="1">
        <f t="array" ref="AW65">IF(INDEX(calc_types,1,AW$7)="INDEX",T65/T64-1,IF(INDEX(calc_types,1,AW$7)="CASH", T64/1200,T64/T65-1))</f>
        <v>1.1647144682832344E-2</v>
      </c>
      <c r="AX65" s="22" cm="1">
        <f t="array" ref="AX65">IF(INDEX(calc_types,1,AX$7)="INDEX",U65/U64-1,IF(INDEX(calc_types,1,AX$7)="CASH", U64/1200,U64/U65-1))</f>
        <v>-1.7783075318533736E-3</v>
      </c>
      <c r="AY65" s="22" cm="1">
        <f t="array" ref="AY65">IF(INDEX(calc_types,1,AY$7)="INDEX",V65/V64-1,IF(INDEX(calc_types,1,AY$7)="CASH", V64/1200,V64/V65-1))</f>
        <v>3.4137063071333573E-2</v>
      </c>
      <c r="AZ65" s="22" cm="1">
        <f t="array" ref="AZ65">IF(INDEX(calc_types,1,AZ$7)="INDEX",W65/W64-1,IF(INDEX(calc_types,1,AZ$7)="CASH", W64/1200,W64/W65-1))</f>
        <v>3.63125E-4</v>
      </c>
      <c r="BA65" s="22" cm="1">
        <f t="array" ref="BA65">IF(INDEX(calc_types,1,BA$7)="INDEX",X65/X64-1,IF(INDEX(calc_types,1,BA$7)="CASH", X64/1200,X64/X65-1))</f>
        <v>-3.2774999999999997E-4</v>
      </c>
      <c r="BB65" s="22" cm="1">
        <f t="array" ref="BB65">IF(INDEX(calc_types,1,BB$7)="INDEX",Y65/Y64-1,IF(INDEX(calc_types,1,BB$7)="CASH", Y64/1200,Y64/Y65-1))</f>
        <v>4.6808333333333332E-4</v>
      </c>
      <c r="BC65" s="22" cm="1">
        <f t="array" ref="BC65">IF(INDEX(calc_types,1,BC$7)="INDEX",Z65/Z64-1,IF(INDEX(calc_types,1,BC$7)="CASH", Z64/1200,Z64/Z65-1))</f>
        <v>-1.8149999999999999E-4</v>
      </c>
      <c r="BD65" s="22" cm="1">
        <f t="array" ref="BD65">IF(INDEX(calc_types,1,BD$7)="INDEX",AA65/AA64-1,IF(INDEX(calc_types,1,BD$7)="CASH", AA64/1200,AA64/AA65-1))</f>
        <v>0</v>
      </c>
      <c r="BE65" s="22" cm="1">
        <f t="array" ref="BE65">IF(INDEX(calc_types,1,BE$7)="INDEX",AB65/AB64-1,IF(INDEX(calc_types,1,BE$7)="CASH", AB64/1200,AB64/AB65-1))</f>
        <v>-2.7830346209506862E-2</v>
      </c>
      <c r="BF65" s="22" cm="1">
        <f t="array" ref="BF65">IF(INDEX(calc_types,1,BF$7)="INDEX",AC65/AC64-1,IF(INDEX(calc_types,1,BF$7)="CASH", AC64/1200,AC64/AC65-1))</f>
        <v>-8.8341781317885504E-3</v>
      </c>
      <c r="BG65" s="22" cm="1">
        <f t="array" ref="BG65">IF(INDEX(calc_types,1,BG$7)="INDEX",AD65/AD64-1,IF(INDEX(calc_types,1,BG$7)="CASH", AD64/1200,AD64/AD65-1))</f>
        <v>-3.8201029531292341E-2</v>
      </c>
      <c r="BH65" s="23">
        <f t="shared" si="10"/>
        <v>-1.4006562768687891E-3</v>
      </c>
      <c r="BI65" s="23">
        <f t="shared" si="11"/>
        <v>-2.2361534827332096E-3</v>
      </c>
      <c r="BJ65" s="23">
        <f t="shared" si="12"/>
        <v>-3.2006760414861903E-3</v>
      </c>
      <c r="BK65" s="23">
        <f t="shared" si="13"/>
        <v>-1.9419612235133596E-3</v>
      </c>
      <c r="BL65" s="23">
        <f t="shared" si="14"/>
        <v>-3.1939302990072033E-3</v>
      </c>
      <c r="BM65" s="23">
        <f t="shared" si="15"/>
        <v>-5.4287259543770144E-4</v>
      </c>
      <c r="BN65" s="23">
        <f t="shared" si="16"/>
        <v>3.7031836039005213E-4</v>
      </c>
      <c r="BO65" s="23">
        <f t="shared" si="17"/>
        <v>2.6117777460856078E-3</v>
      </c>
      <c r="BP65" s="23">
        <f t="shared" si="18"/>
        <v>-3.8157201385424907E-4</v>
      </c>
      <c r="BQ65" s="23">
        <f t="shared" si="19"/>
        <v>1.1142050104732397E-3</v>
      </c>
      <c r="BR65" s="23">
        <f t="shared" si="20"/>
        <v>2.1604725355875865E-3</v>
      </c>
      <c r="BS65" s="23">
        <f t="shared" si="21"/>
        <v>1.2434229551270713E-3</v>
      </c>
      <c r="BT65" s="23">
        <f t="shared" si="22"/>
        <v>1.4133116803906102E-3</v>
      </c>
      <c r="BU65" s="23">
        <f t="shared" si="23"/>
        <v>1.2420525386405023E-4</v>
      </c>
      <c r="BV65" s="23">
        <f t="shared" si="24"/>
        <v>4.1030132636331502E-6</v>
      </c>
      <c r="BW65" s="23">
        <f t="shared" si="25"/>
        <v>1.1130028372110079E-3</v>
      </c>
      <c r="BX65" s="23">
        <f t="shared" si="26"/>
        <v>4.6004540929737037E-3</v>
      </c>
      <c r="BY65" s="23">
        <f t="shared" si="27"/>
        <v>4.7410776900359552E-3</v>
      </c>
      <c r="BZ65" s="23">
        <f t="shared" si="28"/>
        <v>-6.3939231064101256E-3</v>
      </c>
      <c r="CA65" s="23">
        <f t="shared" si="29"/>
        <v>2.1412718442210502E-2</v>
      </c>
      <c r="CB65" s="23">
        <f t="shared" si="30"/>
        <v>-1.0763643518518526E-3</v>
      </c>
      <c r="CC65" s="23">
        <f t="shared" si="31"/>
        <v>-7.1309768518518517E-4</v>
      </c>
      <c r="CD65" s="23">
        <f t="shared" si="32"/>
        <v>-7.6138472222222206E-4</v>
      </c>
      <c r="CE65" s="23">
        <f t="shared" si="33"/>
        <v>-4.2996296296296315E-5</v>
      </c>
      <c r="CF65" s="23">
        <f t="shared" si="34"/>
        <v>0</v>
      </c>
      <c r="CG65" s="23">
        <f t="shared" si="35"/>
        <v>-2.7134855895429629E-2</v>
      </c>
      <c r="CH65" s="23">
        <f t="shared" si="36"/>
        <v>-8.2015123730224265E-3</v>
      </c>
      <c r="CI65" s="23">
        <f t="shared" si="37"/>
        <v>-3.4594758014039564E-2</v>
      </c>
    </row>
    <row r="66" spans="1:87" x14ac:dyDescent="0.2">
      <c r="A66" s="20">
        <v>58</v>
      </c>
      <c r="B66" s="21">
        <v>40359</v>
      </c>
      <c r="C66" s="20">
        <v>204.95</v>
      </c>
      <c r="D66" s="20">
        <v>1168.595</v>
      </c>
      <c r="E66" s="20">
        <v>2001.088</v>
      </c>
      <c r="F66" s="20">
        <v>1659.8009999999999</v>
      </c>
      <c r="G66" s="20">
        <v>2114.9479999999999</v>
      </c>
      <c r="H66" s="20">
        <v>143.715</v>
      </c>
      <c r="I66" s="20">
        <v>368.87099999999998</v>
      </c>
      <c r="J66" s="20">
        <v>506.47800000000001</v>
      </c>
      <c r="K66" s="20">
        <v>107.78100000000001</v>
      </c>
      <c r="L66" s="20">
        <v>668.39400000000001</v>
      </c>
      <c r="M66" s="20">
        <v>853.46299999999997</v>
      </c>
      <c r="N66" s="20">
        <v>275.23899999999998</v>
      </c>
      <c r="O66" s="20">
        <v>306.99299999999999</v>
      </c>
      <c r="P66" s="20">
        <v>103.803</v>
      </c>
      <c r="Q66" s="20">
        <v>195.55699999999999</v>
      </c>
      <c r="R66" s="20">
        <v>261.346</v>
      </c>
      <c r="S66" s="20">
        <v>3590.02</v>
      </c>
      <c r="T66" s="20">
        <v>2864.74</v>
      </c>
      <c r="U66" s="20">
        <v>6504.33</v>
      </c>
      <c r="V66" s="20">
        <v>15575.92</v>
      </c>
      <c r="W66" s="20">
        <v>0.46505000000000002</v>
      </c>
      <c r="X66" s="20">
        <v>-0.66210000000000002</v>
      </c>
      <c r="Y66" s="20">
        <v>0.36170000000000002</v>
      </c>
      <c r="Z66" s="20">
        <v>-0.42780000000000001</v>
      </c>
      <c r="AA66" s="20">
        <v>1</v>
      </c>
      <c r="AB66" s="20">
        <v>0.90039999999999998</v>
      </c>
      <c r="AC66" s="20">
        <v>0.75119999999999998</v>
      </c>
      <c r="AD66" s="20">
        <v>103.2</v>
      </c>
      <c r="AE66" s="21">
        <f t="shared" si="8"/>
        <v>40359</v>
      </c>
      <c r="AF66" s="22" cm="1">
        <f t="array" ref="AF66">IF(INDEX(calc_types,1,AF$7)="INDEX",C66/C65-1,IF(INDEX(calc_types,1,AF$7)="CASH", C65/1200,C65/C66-1))</f>
        <v>1.2946723013409489E-3</v>
      </c>
      <c r="AG66" s="22" cm="1">
        <f t="array" ref="AG66">IF(INDEX(calc_types,1,AG$7)="INDEX",D66/D65-1,IF(INDEX(calc_types,1,AG$7)="CASH", D65/1200,D65/D66-1))</f>
        <v>5.9906889937983987E-3</v>
      </c>
      <c r="AH66" s="22" cm="1">
        <f t="array" ref="AH66">IF(INDEX(calc_types,1,AH$7)="INDEX",E66/E65-1,IF(INDEX(calc_types,1,AH$7)="CASH", E65/1200,E65/E66-1))</f>
        <v>1.4459853033993664E-2</v>
      </c>
      <c r="AI66" s="22" cm="1">
        <f t="array" ref="AI66">IF(INDEX(calc_types,1,AI$7)="INDEX",F66/F65-1,IF(INDEX(calc_types,1,AI$7)="CASH", F65/1200,F65/F66-1))</f>
        <v>6.0790218284707542E-3</v>
      </c>
      <c r="AJ66" s="22" cm="1">
        <f t="array" ref="AJ66">IF(INDEX(calc_types,1,AJ$7)="INDEX",G66/G65-1,IF(INDEX(calc_types,1,AJ$7)="CASH", G65/1200,G65/G66-1))</f>
        <v>1.2800387698985505E-2</v>
      </c>
      <c r="AK66" s="22" cm="1">
        <f t="array" ref="AK66">IF(INDEX(calc_types,1,AK$7)="INDEX",H66/H65-1,IF(INDEX(calc_types,1,AK$7)="CASH", H65/1200,H65/H66-1))</f>
        <v>6.9582643305032832E-6</v>
      </c>
      <c r="AL66" s="22" cm="1">
        <f t="array" ref="AL66">IF(INDEX(calc_types,1,AL$7)="INDEX",I66/I65-1,IF(INDEX(calc_types,1,AL$7)="CASH", I65/1200,I65/I66-1))</f>
        <v>1.9883793893067381E-3</v>
      </c>
      <c r="AM66" s="22" cm="1">
        <f t="array" ref="AM66">IF(INDEX(calc_types,1,AM$7)="INDEX",J66/J65-1,IF(INDEX(calc_types,1,AM$7)="CASH", J65/1200,J65/J66-1))</f>
        <v>6.0424761042119357E-3</v>
      </c>
      <c r="AN66" s="22" cm="1">
        <f t="array" ref="AN66">IF(INDEX(calc_types,1,AN$7)="INDEX",K66/K65-1,IF(INDEX(calc_types,1,AN$7)="CASH", K65/1200,K65/K66-1))</f>
        <v>7.9855146478502448E-4</v>
      </c>
      <c r="AO66" s="22" cm="1">
        <f t="array" ref="AO66">IF(INDEX(calc_types,1,AO$7)="INDEX",L66/L65-1,IF(INDEX(calc_types,1,AO$7)="CASH", L65/1200,L65/L66-1))</f>
        <v>5.9523899108873124E-3</v>
      </c>
      <c r="AP66" s="22" cm="1">
        <f t="array" ref="AP66">IF(INDEX(calc_types,1,AP$7)="INDEX",M66/M65-1,IF(INDEX(calc_types,1,AP$7)="CASH", M65/1200,M65/M66-1))</f>
        <v>1.7573122982053491E-2</v>
      </c>
      <c r="AQ66" s="22" cm="1">
        <f t="array" ref="AQ66">IF(INDEX(calc_types,1,AQ$7)="INDEX",N66/N65-1,IF(INDEX(calc_types,1,AQ$7)="CASH", N65/1200,N65/N66-1))</f>
        <v>1.4954808098155414E-3</v>
      </c>
      <c r="AR66" s="22" cm="1">
        <f t="array" ref="AR66">IF(INDEX(calc_types,1,AR$7)="INDEX",O66/O65-1,IF(INDEX(calc_types,1,AR$7)="CASH", O65/1200,O65/O66-1))</f>
        <v>6.3364584016258885E-3</v>
      </c>
      <c r="AS66" s="22" cm="1">
        <f t="array" ref="AS66">IF(INDEX(calc_types,1,AS$7)="INDEX",P66/P65-1,IF(INDEX(calc_types,1,AS$7)="CASH", P65/1200,P65/P66-1))</f>
        <v>5.7805138876876327E-5</v>
      </c>
      <c r="AT66" s="22" cm="1">
        <f t="array" ref="AT66">IF(INDEX(calc_types,1,AT$7)="INDEX",Q66/Q65-1,IF(INDEX(calc_types,1,AT$7)="CASH", Q65/1200,Q65/Q66-1))</f>
        <v>6.396086618363217E-4</v>
      </c>
      <c r="AU66" s="22" cm="1">
        <f t="array" ref="AU66">IF(INDEX(calc_types,1,AU$7)="INDEX",R66/R65-1,IF(INDEX(calc_types,1,AU$7)="CASH", R65/1200,R65/R66-1))</f>
        <v>2.3702862753520737E-3</v>
      </c>
      <c r="AV66" s="22" cm="1">
        <f t="array" ref="AV66">IF(INDEX(calc_types,1,AV$7)="INDEX",S66/S65-1,IF(INDEX(calc_types,1,AV$7)="CASH", S65/1200,S65/S66-1))</f>
        <v>2.0851069768739183E-3</v>
      </c>
      <c r="AW66" s="22" cm="1">
        <f t="array" ref="AW66">IF(INDEX(calc_types,1,AW$7)="INDEX",T66/T65-1,IF(INDEX(calc_types,1,AW$7)="CASH", T65/1200,T65/T66-1))</f>
        <v>-6.4873934218601104E-2</v>
      </c>
      <c r="AX66" s="22" cm="1">
        <f t="array" ref="AX66">IF(INDEX(calc_types,1,AX$7)="INDEX",U66/U65-1,IF(INDEX(calc_types,1,AX$7)="CASH", U65/1200,U65/U66-1))</f>
        <v>4.3901335143697651E-2</v>
      </c>
      <c r="AY66" s="22" cm="1">
        <f t="array" ref="AY66">IF(INDEX(calc_types,1,AY$7)="INDEX",V66/V65-1,IF(INDEX(calc_types,1,AY$7)="CASH", V65/1200,V65/V66-1))</f>
        <v>-9.626120831007634E-2</v>
      </c>
      <c r="AZ66" s="22" cm="1">
        <f t="array" ref="AZ66">IF(INDEX(calc_types,1,AZ$7)="INDEX",W66/W65-1,IF(INDEX(calc_types,1,AZ$7)="CASH", W65/1200,W65/W66-1))</f>
        <v>3.9070833333333335E-4</v>
      </c>
      <c r="BA66" s="22" cm="1">
        <f t="array" ref="BA66">IF(INDEX(calc_types,1,BA$7)="INDEX",X66/X65-1,IF(INDEX(calc_types,1,BA$7)="CASH", X65/1200,X65/X66-1))</f>
        <v>-4.6841666666666668E-4</v>
      </c>
      <c r="BB66" s="22" cm="1">
        <f t="array" ref="BB66">IF(INDEX(calc_types,1,BB$7)="INDEX",Y66/Y65-1,IF(INDEX(calc_types,1,BB$7)="CASH", Y65/1200,Y65/Y66-1))</f>
        <v>3.8925E-4</v>
      </c>
      <c r="BC66" s="22" cm="1">
        <f t="array" ref="BC66">IF(INDEX(calc_types,1,BC$7)="INDEX",Z66/Z65-1,IF(INDEX(calc_types,1,BC$7)="CASH", Z65/1200,Z65/Z66-1))</f>
        <v>-4.7941666666666667E-4</v>
      </c>
      <c r="BD66" s="22" cm="1">
        <f t="array" ref="BD66">IF(INDEX(calc_types,1,BD$7)="INDEX",AA66/AA65-1,IF(INDEX(calc_types,1,BD$7)="CASH", AA65/1200,AA65/AA66-1))</f>
        <v>0</v>
      </c>
      <c r="BE66" s="22" cm="1">
        <f t="array" ref="BE66">IF(INDEX(calc_types,1,BE$7)="INDEX",AB66/AB65-1,IF(INDEX(calc_types,1,BE$7)="CASH", AB65/1200,AB65/AB66-1))</f>
        <v>-2.3322967569968656E-3</v>
      </c>
      <c r="BF66" s="22" cm="1">
        <f t="array" ref="BF66">IF(INDEX(calc_types,1,BF$7)="INDEX",AC66/AC65-1,IF(INDEX(calc_types,1,BF$7)="CASH", AC65/1200,AC65/AC66-1))</f>
        <v>-8.0804046858359957E-2</v>
      </c>
      <c r="BG66" s="22" cm="1">
        <f t="array" ref="BG66">IF(INDEX(calc_types,1,BG$7)="INDEX",AD66/AD65-1,IF(INDEX(calc_types,1,BG$7)="CASH", AD65/1200,AD65/AD66-1))</f>
        <v>7.2965116279069875E-2</v>
      </c>
      <c r="BH66" s="23">
        <f t="shared" si="10"/>
        <v>-1.0109844354220794E-4</v>
      </c>
      <c r="BI66" s="23">
        <f t="shared" si="11"/>
        <v>4.8174211940983326E-3</v>
      </c>
      <c r="BJ66" s="23">
        <f t="shared" si="12"/>
        <v>1.3265722804336381E-2</v>
      </c>
      <c r="BK66" s="23">
        <f t="shared" si="13"/>
        <v>3.9824698974957953E-3</v>
      </c>
      <c r="BL66" s="23">
        <f t="shared" si="14"/>
        <v>1.012816123684686E-2</v>
      </c>
      <c r="BM66" s="23">
        <f t="shared" si="15"/>
        <v>-2.646156451668627E-4</v>
      </c>
      <c r="BN66" s="23">
        <f t="shared" si="16"/>
        <v>1.9075776946928728E-3</v>
      </c>
      <c r="BO66" s="23">
        <f t="shared" si="17"/>
        <v>5.8576193728140814E-3</v>
      </c>
      <c r="BP66" s="23">
        <f t="shared" si="18"/>
        <v>-2.7991703671093179E-4</v>
      </c>
      <c r="BQ66" s="23">
        <f t="shared" si="19"/>
        <v>5.1031997254959152E-3</v>
      </c>
      <c r="BR66" s="23">
        <f t="shared" si="20"/>
        <v>1.6612011618794761E-2</v>
      </c>
      <c r="BS66" s="23">
        <f t="shared" si="21"/>
        <v>-8.8736752981506423E-4</v>
      </c>
      <c r="BT66" s="23">
        <f t="shared" si="22"/>
        <v>3.1955891595233424E-3</v>
      </c>
      <c r="BU66" s="23">
        <f t="shared" si="23"/>
        <v>5.6750237032908591E-5</v>
      </c>
      <c r="BV66" s="23">
        <f t="shared" si="24"/>
        <v>6.9999406945546612E-4</v>
      </c>
      <c r="BW66" s="23">
        <f t="shared" si="25"/>
        <v>2.5043008872959851E-3</v>
      </c>
      <c r="BX66" s="23">
        <f t="shared" si="26"/>
        <v>-1.0483270983938765E-2</v>
      </c>
      <c r="BY66" s="23">
        <f t="shared" si="27"/>
        <v>-7.1780001211397493E-2</v>
      </c>
      <c r="BZ66" s="23">
        <f t="shared" si="28"/>
        <v>3.9285719569140898E-2</v>
      </c>
      <c r="CA66" s="23">
        <f t="shared" si="29"/>
        <v>-0.10898555293919941</v>
      </c>
      <c r="CB66" s="23">
        <f t="shared" si="30"/>
        <v>-1.0487810185185191E-3</v>
      </c>
      <c r="CC66" s="23">
        <f t="shared" si="31"/>
        <v>-8.5376435185185182E-4</v>
      </c>
      <c r="CD66" s="23">
        <f t="shared" si="32"/>
        <v>-8.4021805555555538E-4</v>
      </c>
      <c r="CE66" s="23">
        <f t="shared" si="33"/>
        <v>-3.4091296296296302E-4</v>
      </c>
      <c r="CF66" s="23">
        <f t="shared" si="34"/>
        <v>0</v>
      </c>
      <c r="CG66" s="23">
        <f t="shared" si="35"/>
        <v>-1.6368064429196324E-3</v>
      </c>
      <c r="CH66" s="23">
        <f t="shared" si="36"/>
        <v>-8.0171381099593833E-2</v>
      </c>
      <c r="CI66" s="23">
        <f t="shared" si="37"/>
        <v>7.6571387796322651E-2</v>
      </c>
    </row>
    <row r="67" spans="1:87" x14ac:dyDescent="0.2">
      <c r="A67" s="20">
        <v>59</v>
      </c>
      <c r="B67" s="21">
        <v>40390</v>
      </c>
      <c r="C67" s="20">
        <v>204.999</v>
      </c>
      <c r="D67" s="20">
        <v>1167.9280000000001</v>
      </c>
      <c r="E67" s="20">
        <v>2000.5540000000001</v>
      </c>
      <c r="F67" s="20">
        <v>1663.5530000000001</v>
      </c>
      <c r="G67" s="20">
        <v>2128.6260000000002</v>
      </c>
      <c r="H67" s="20">
        <v>143.625</v>
      </c>
      <c r="I67" s="20">
        <v>368.649</v>
      </c>
      <c r="J67" s="20">
        <v>506.49599999999998</v>
      </c>
      <c r="K67" s="20">
        <v>107.837</v>
      </c>
      <c r="L67" s="20">
        <v>668.88499999999999</v>
      </c>
      <c r="M67" s="20">
        <v>856.72500000000002</v>
      </c>
      <c r="N67" s="20">
        <v>278.08100000000002</v>
      </c>
      <c r="O67" s="20">
        <v>314.17700000000002</v>
      </c>
      <c r="P67" s="20">
        <v>103.771</v>
      </c>
      <c r="Q67" s="20">
        <v>195.36</v>
      </c>
      <c r="R67" s="20">
        <v>260.73200000000003</v>
      </c>
      <c r="S67" s="20">
        <v>3721.03</v>
      </c>
      <c r="T67" s="20">
        <v>2990.76</v>
      </c>
      <c r="U67" s="20">
        <v>6724.43</v>
      </c>
      <c r="V67" s="20">
        <v>16569.27</v>
      </c>
      <c r="W67" s="20">
        <v>0.49590000000000001</v>
      </c>
      <c r="X67" s="20">
        <v>-0.61870000000000003</v>
      </c>
      <c r="Y67" s="20">
        <v>0.22509999999999999</v>
      </c>
      <c r="Z67" s="20">
        <v>-0.45400000000000001</v>
      </c>
      <c r="AA67" s="20">
        <v>1</v>
      </c>
      <c r="AB67" s="20">
        <v>0.89490000000000003</v>
      </c>
      <c r="AC67" s="20">
        <v>0.75600000000000001</v>
      </c>
      <c r="AD67" s="20">
        <v>102.06</v>
      </c>
      <c r="AE67" s="21">
        <f t="shared" si="8"/>
        <v>40390</v>
      </c>
      <c r="AF67" s="22" cm="1">
        <f t="array" ref="AF67">IF(INDEX(calc_types,1,AF$7)="INDEX",C67/C66-1,IF(INDEX(calc_types,1,AF$7)="CASH", C66/1200,C66/C67-1))</f>
        <v>2.3908270309824786E-4</v>
      </c>
      <c r="AG67" s="22" cm="1">
        <f t="array" ref="AG67">IF(INDEX(calc_types,1,AG$7)="INDEX",D67/D66-1,IF(INDEX(calc_types,1,AG$7)="CASH", D66/1200,D66/D67-1))</f>
        <v>-5.7077088298329581E-4</v>
      </c>
      <c r="AH67" s="22" cm="1">
        <f t="array" ref="AH67">IF(INDEX(calc_types,1,AH$7)="INDEX",E67/E66-1,IF(INDEX(calc_types,1,AH$7)="CASH", E66/1200,E66/E67-1))</f>
        <v>-2.6685483097188545E-4</v>
      </c>
      <c r="AI67" s="22" cm="1">
        <f t="array" ref="AI67">IF(INDEX(calc_types,1,AI$7)="INDEX",F67/F66-1,IF(INDEX(calc_types,1,AI$7)="CASH", F66/1200,F66/F67-1))</f>
        <v>2.2605119529390816E-3</v>
      </c>
      <c r="AJ67" s="22" cm="1">
        <f t="array" ref="AJ67">IF(INDEX(calc_types,1,AJ$7)="INDEX",G67/G66-1,IF(INDEX(calc_types,1,AJ$7)="CASH", G66/1200,G66/G67-1))</f>
        <v>6.4672984867715222E-3</v>
      </c>
      <c r="AK67" s="22" cm="1">
        <f t="array" ref="AK67">IF(INDEX(calc_types,1,AK$7)="INDEX",H67/H66-1,IF(INDEX(calc_types,1,AK$7)="CASH", H66/1200,H66/H67-1))</f>
        <v>-6.2623943220962985E-4</v>
      </c>
      <c r="AL67" s="22" cm="1">
        <f t="array" ref="AL67">IF(INDEX(calc_types,1,AL$7)="INDEX",I67/I66-1,IF(INDEX(calc_types,1,AL$7)="CASH", I66/1200,I66/I67-1))</f>
        <v>-6.0183641435618274E-4</v>
      </c>
      <c r="AM67" s="22" cm="1">
        <f t="array" ref="AM67">IF(INDEX(calc_types,1,AM$7)="INDEX",J67/J66-1,IF(INDEX(calc_types,1,AM$7)="CASH", J66/1200,J66/J67-1))</f>
        <v>3.5539549595453579E-5</v>
      </c>
      <c r="AN67" s="22" cm="1">
        <f t="array" ref="AN67">IF(INDEX(calc_types,1,AN$7)="INDEX",K67/K66-1,IF(INDEX(calc_types,1,AN$7)="CASH", K66/1200,K66/K67-1))</f>
        <v>5.1957209526731774E-4</v>
      </c>
      <c r="AO67" s="22" cm="1">
        <f t="array" ref="AO67">IF(INDEX(calc_types,1,AO$7)="INDEX",L67/L66-1,IF(INDEX(calc_types,1,AO$7)="CASH", L66/1200,L66/L67-1))</f>
        <v>7.3459666005382118E-4</v>
      </c>
      <c r="AP67" s="22" cm="1">
        <f t="array" ref="AP67">IF(INDEX(calc_types,1,AP$7)="INDEX",M67/M66-1,IF(INDEX(calc_types,1,AP$7)="CASH", M66/1200,M66/M67-1))</f>
        <v>3.8220754736879581E-3</v>
      </c>
      <c r="AQ67" s="22" cm="1">
        <f t="array" ref="AQ67">IF(INDEX(calc_types,1,AQ$7)="INDEX",N67/N66-1,IF(INDEX(calc_types,1,AQ$7)="CASH", N66/1200,N66/N67-1))</f>
        <v>1.0325571594141936E-2</v>
      </c>
      <c r="AR67" s="22" cm="1">
        <f t="array" ref="AR67">IF(INDEX(calc_types,1,AR$7)="INDEX",O67/O66-1,IF(INDEX(calc_types,1,AR$7)="CASH", O66/1200,O66/O67-1))</f>
        <v>2.3401185043307349E-2</v>
      </c>
      <c r="AS67" s="22" cm="1">
        <f t="array" ref="AS67">IF(INDEX(calc_types,1,AS$7)="INDEX",P67/P66-1,IF(INDEX(calc_types,1,AS$7)="CASH", P66/1200,P66/P67-1))</f>
        <v>-3.0827625405815962E-4</v>
      </c>
      <c r="AT67" s="22" cm="1">
        <f t="array" ref="AT67">IF(INDEX(calc_types,1,AT$7)="INDEX",Q67/Q66-1,IF(INDEX(calc_types,1,AT$7)="CASH", Q66/1200,Q66/Q67-1))</f>
        <v>-1.0073789227691421E-3</v>
      </c>
      <c r="AU67" s="22" cm="1">
        <f t="array" ref="AU67">IF(INDEX(calc_types,1,AU$7)="INDEX",R67/R66-1,IF(INDEX(calc_types,1,AU$7)="CASH", R66/1200,R66/R67-1))</f>
        <v>-2.3493759231056899E-3</v>
      </c>
      <c r="AV67" s="22" cm="1">
        <f t="array" ref="AV67">IF(INDEX(calc_types,1,AV$7)="INDEX",S67/S66-1,IF(INDEX(calc_types,1,AV$7)="CASH", S66/1200,S66/S67-1))</f>
        <v>3.6492832909008843E-2</v>
      </c>
      <c r="AW67" s="22" cm="1">
        <f t="array" ref="AW67">IF(INDEX(calc_types,1,AW$7)="INDEX",T67/T66-1,IF(INDEX(calc_types,1,AW$7)="CASH", T66/1200,T66/T67-1))</f>
        <v>4.3990030508876954E-2</v>
      </c>
      <c r="AX67" s="22" cm="1">
        <f t="array" ref="AX67">IF(INDEX(calc_types,1,AX$7)="INDEX",U67/U66-1,IF(INDEX(calc_types,1,AX$7)="CASH", U66/1200,U66/U67-1))</f>
        <v>3.3838996483880779E-2</v>
      </c>
      <c r="AY67" s="22" cm="1">
        <f t="array" ref="AY67">IF(INDEX(calc_types,1,AY$7)="INDEX",V67/V66-1,IF(INDEX(calc_types,1,AY$7)="CASH", V66/1200,V66/V67-1))</f>
        <v>6.3774724061243182E-2</v>
      </c>
      <c r="AZ67" s="22" cm="1">
        <f t="array" ref="AZ67">IF(INDEX(calc_types,1,AZ$7)="INDEX",W67/W66-1,IF(INDEX(calc_types,1,AZ$7)="CASH", W66/1200,W66/W67-1))</f>
        <v>3.8754166666666668E-4</v>
      </c>
      <c r="BA67" s="22" cm="1">
        <f t="array" ref="BA67">IF(INDEX(calc_types,1,BA$7)="INDEX",X67/X66-1,IF(INDEX(calc_types,1,BA$7)="CASH", X66/1200,X66/X67-1))</f>
        <v>-5.5175000000000005E-4</v>
      </c>
      <c r="BB67" s="22" cm="1">
        <f t="array" ref="BB67">IF(INDEX(calc_types,1,BB$7)="INDEX",Y67/Y66-1,IF(INDEX(calc_types,1,BB$7)="CASH", Y66/1200,Y66/Y67-1))</f>
        <v>3.0141666666666668E-4</v>
      </c>
      <c r="BC67" s="22" cm="1">
        <f t="array" ref="BC67">IF(INDEX(calc_types,1,BC$7)="INDEX",Z67/Z66-1,IF(INDEX(calc_types,1,BC$7)="CASH", Z66/1200,Z66/Z67-1))</f>
        <v>-3.5649999999999999E-4</v>
      </c>
      <c r="BD67" s="22" cm="1">
        <f t="array" ref="BD67">IF(INDEX(calc_types,1,BD$7)="INDEX",AA67/AA66-1,IF(INDEX(calc_types,1,BD$7)="CASH", AA66/1200,AA66/AA67-1))</f>
        <v>0</v>
      </c>
      <c r="BE67" s="22" cm="1">
        <f t="array" ref="BE67">IF(INDEX(calc_types,1,BE$7)="INDEX",AB67/AB66-1,IF(INDEX(calc_types,1,BE$7)="CASH", AB66/1200,AB66/AB67-1))</f>
        <v>6.1459380936417229E-3</v>
      </c>
      <c r="BF67" s="22" cm="1">
        <f t="array" ref="BF67">IF(INDEX(calc_types,1,BF$7)="INDEX",AC67/AC66-1,IF(INDEX(calc_types,1,BF$7)="CASH", AC66/1200,AC66/AC67-1))</f>
        <v>-6.3492063492064377E-3</v>
      </c>
      <c r="BG67" s="22" cm="1">
        <f t="array" ref="BG67">IF(INDEX(calc_types,1,BG$7)="INDEX",AD67/AD66-1,IF(INDEX(calc_types,1,BG$7)="CASH", AD66/1200,AD66/AD67-1))</f>
        <v>1.116990005878904E-2</v>
      </c>
      <c r="BH67" s="23">
        <f t="shared" si="10"/>
        <v>-1.156688041784909E-3</v>
      </c>
      <c r="BI67" s="23">
        <f t="shared" si="11"/>
        <v>-1.7440386826833619E-3</v>
      </c>
      <c r="BJ67" s="23">
        <f t="shared" si="12"/>
        <v>-1.4609850606291676E-3</v>
      </c>
      <c r="BK67" s="23">
        <f t="shared" si="13"/>
        <v>1.6396002196412268E-4</v>
      </c>
      <c r="BL67" s="23">
        <f t="shared" si="14"/>
        <v>3.7950720246328778E-3</v>
      </c>
      <c r="BM67" s="23">
        <f t="shared" si="15"/>
        <v>-8.9781334170699583E-4</v>
      </c>
      <c r="BN67" s="23">
        <f t="shared" si="16"/>
        <v>-6.82638108970048E-4</v>
      </c>
      <c r="BO67" s="23">
        <f t="shared" si="17"/>
        <v>-1.4931718180240033E-4</v>
      </c>
      <c r="BP67" s="23">
        <f t="shared" si="18"/>
        <v>-5.5889640622863853E-4</v>
      </c>
      <c r="BQ67" s="23">
        <f t="shared" si="19"/>
        <v>-1.1459352533757581E-4</v>
      </c>
      <c r="BR67" s="23">
        <f t="shared" si="20"/>
        <v>2.8609641104292306E-3</v>
      </c>
      <c r="BS67" s="23">
        <f t="shared" si="21"/>
        <v>7.9427232545113309E-3</v>
      </c>
      <c r="BT67" s="23">
        <f t="shared" si="22"/>
        <v>2.0260315801204801E-2</v>
      </c>
      <c r="BU67" s="23">
        <f t="shared" si="23"/>
        <v>-3.0933115590212735E-4</v>
      </c>
      <c r="BV67" s="23">
        <f t="shared" si="24"/>
        <v>-9.4699351514999767E-4</v>
      </c>
      <c r="BW67" s="23">
        <f t="shared" si="25"/>
        <v>-2.2153613111617785E-3</v>
      </c>
      <c r="BX67" s="23">
        <f t="shared" si="26"/>
        <v>2.3924454948196158E-2</v>
      </c>
      <c r="BY67" s="23">
        <f t="shared" si="27"/>
        <v>3.7083963516080565E-2</v>
      </c>
      <c r="BZ67" s="23">
        <f t="shared" si="28"/>
        <v>2.9223380909324026E-2</v>
      </c>
      <c r="CA67" s="23">
        <f t="shared" si="29"/>
        <v>5.105037943212011E-2</v>
      </c>
      <c r="CB67" s="23">
        <f t="shared" si="30"/>
        <v>-1.0519476851851858E-3</v>
      </c>
      <c r="CC67" s="23">
        <f t="shared" si="31"/>
        <v>-9.370976851851853E-4</v>
      </c>
      <c r="CD67" s="23">
        <f t="shared" si="32"/>
        <v>-9.2805138888888881E-4</v>
      </c>
      <c r="CE67" s="23">
        <f t="shared" si="33"/>
        <v>-2.1799629629629631E-4</v>
      </c>
      <c r="CF67" s="23">
        <f t="shared" si="34"/>
        <v>0</v>
      </c>
      <c r="CG67" s="23">
        <f t="shared" si="35"/>
        <v>6.8414284077189559E-3</v>
      </c>
      <c r="CH67" s="23">
        <f t="shared" si="36"/>
        <v>-5.7165405904403138E-3</v>
      </c>
      <c r="CI67" s="23">
        <f t="shared" si="37"/>
        <v>1.4776171576041816E-2</v>
      </c>
    </row>
    <row r="68" spans="1:87" x14ac:dyDescent="0.2">
      <c r="A68" s="20">
        <v>60</v>
      </c>
      <c r="B68" s="21">
        <v>40421</v>
      </c>
      <c r="C68" s="20">
        <v>205.04900000000001</v>
      </c>
      <c r="D68" s="20">
        <v>1165.989</v>
      </c>
      <c r="E68" s="20">
        <v>1990.7059999999999</v>
      </c>
      <c r="F68" s="20">
        <v>1664.085</v>
      </c>
      <c r="G68" s="20">
        <v>2129.6410000000001</v>
      </c>
      <c r="H68" s="20">
        <v>143.54300000000001</v>
      </c>
      <c r="I68" s="20">
        <v>368.3</v>
      </c>
      <c r="J68" s="20">
        <v>505.81400000000002</v>
      </c>
      <c r="K68" s="20">
        <v>107.849</v>
      </c>
      <c r="L68" s="20">
        <v>668.46699999999998</v>
      </c>
      <c r="M68" s="20">
        <v>857.90800000000002</v>
      </c>
      <c r="N68" s="20">
        <v>279.08999999999997</v>
      </c>
      <c r="O68" s="20">
        <v>316.82799999999997</v>
      </c>
      <c r="P68" s="20">
        <v>103.732</v>
      </c>
      <c r="Q68" s="20">
        <v>195.13</v>
      </c>
      <c r="R68" s="20">
        <v>259.94499999999999</v>
      </c>
      <c r="S68" s="20">
        <v>3723.32</v>
      </c>
      <c r="T68" s="20">
        <v>3023.13</v>
      </c>
      <c r="U68" s="20">
        <v>6781.51</v>
      </c>
      <c r="V68" s="20">
        <v>16887.400000000001</v>
      </c>
      <c r="W68" s="20">
        <v>0.52488999999999997</v>
      </c>
      <c r="X68" s="20">
        <v>-0.73029999999999995</v>
      </c>
      <c r="Y68" s="20">
        <v>1.7899999999999999E-2</v>
      </c>
      <c r="Z68" s="20">
        <v>-0.80689999999999995</v>
      </c>
      <c r="AA68" s="20">
        <v>1</v>
      </c>
      <c r="AB68" s="20">
        <v>0.8962</v>
      </c>
      <c r="AC68" s="20">
        <v>0.7611</v>
      </c>
      <c r="AD68" s="20">
        <v>103.43</v>
      </c>
      <c r="AE68" s="21">
        <f t="shared" si="8"/>
        <v>40421</v>
      </c>
      <c r="AF68" s="22" cm="1">
        <f t="array" ref="AF68">IF(INDEX(calc_types,1,AF$7)="INDEX",C68/C67-1,IF(INDEX(calc_types,1,AF$7)="CASH", C67/1200,C67/C68-1))</f>
        <v>2.4390362879822547E-4</v>
      </c>
      <c r="AG68" s="22" cm="1">
        <f t="array" ref="AG68">IF(INDEX(calc_types,1,AG$7)="INDEX",D68/D67-1,IF(INDEX(calc_types,1,AG$7)="CASH", D67/1200,D67/D68-1))</f>
        <v>-1.6602050811351798E-3</v>
      </c>
      <c r="AH68" s="22" cm="1">
        <f t="array" ref="AH68">IF(INDEX(calc_types,1,AH$7)="INDEX",E68/E67-1,IF(INDEX(calc_types,1,AH$7)="CASH", E67/1200,E67/E68-1))</f>
        <v>-4.9226364297090264E-3</v>
      </c>
      <c r="AI68" s="22" cm="1">
        <f t="array" ref="AI68">IF(INDEX(calc_types,1,AI$7)="INDEX",F68/F67-1,IF(INDEX(calc_types,1,AI$7)="CASH", F67/1200,F67/F68-1))</f>
        <v>3.1979744558774392E-4</v>
      </c>
      <c r="AJ68" s="22" cm="1">
        <f t="array" ref="AJ68">IF(INDEX(calc_types,1,AJ$7)="INDEX",G68/G67-1,IF(INDEX(calc_types,1,AJ$7)="CASH", G67/1200,G67/G68-1))</f>
        <v>4.7683341272719559E-4</v>
      </c>
      <c r="AK68" s="22" cm="1">
        <f t="array" ref="AK68">IF(INDEX(calc_types,1,AK$7)="INDEX",H68/H67-1,IF(INDEX(calc_types,1,AK$7)="CASH", H67/1200,H67/H68-1))</f>
        <v>-5.7093124456042421E-4</v>
      </c>
      <c r="AL68" s="22" cm="1">
        <f t="array" ref="AL68">IF(INDEX(calc_types,1,AL$7)="INDEX",I68/I67-1,IF(INDEX(calc_types,1,AL$7)="CASH", I67/1200,I67/I68-1))</f>
        <v>-9.4669997748531021E-4</v>
      </c>
      <c r="AM68" s="22" cm="1">
        <f t="array" ref="AM68">IF(INDEX(calc_types,1,AM$7)="INDEX",J68/J67-1,IF(INDEX(calc_types,1,AM$7)="CASH", J67/1200,J67/J68-1))</f>
        <v>-1.3465061915591825E-3</v>
      </c>
      <c r="AN68" s="22" cm="1">
        <f t="array" ref="AN68">IF(INDEX(calc_types,1,AN$7)="INDEX",K68/K67-1,IF(INDEX(calc_types,1,AN$7)="CASH", K67/1200,K67/K68-1))</f>
        <v>1.1127906006280774E-4</v>
      </c>
      <c r="AO68" s="22" cm="1">
        <f t="array" ref="AO68">IF(INDEX(calc_types,1,AO$7)="INDEX",L68/L67-1,IF(INDEX(calc_types,1,AO$7)="CASH", L67/1200,L67/L68-1))</f>
        <v>-6.2492057678076307E-4</v>
      </c>
      <c r="AP68" s="22" cm="1">
        <f t="array" ref="AP68">IF(INDEX(calc_types,1,AP$7)="INDEX",M68/M67-1,IF(INDEX(calc_types,1,AP$7)="CASH", M67/1200,M67/M68-1))</f>
        <v>1.3808398260819477E-3</v>
      </c>
      <c r="AQ68" s="22" cm="1">
        <f t="array" ref="AQ68">IF(INDEX(calc_types,1,AQ$7)="INDEX",N68/N67-1,IF(INDEX(calc_types,1,AQ$7)="CASH", N67/1200,N67/N68-1))</f>
        <v>3.6284391957737139E-3</v>
      </c>
      <c r="AR68" s="22" cm="1">
        <f t="array" ref="AR68">IF(INDEX(calc_types,1,AR$7)="INDEX",O68/O67-1,IF(INDEX(calc_types,1,AR$7)="CASH", O67/1200,O67/O68-1))</f>
        <v>8.4379187528047517E-3</v>
      </c>
      <c r="AS68" s="22" cm="1">
        <f t="array" ref="AS68">IF(INDEX(calc_types,1,AS$7)="INDEX",P68/P67-1,IF(INDEX(calc_types,1,AS$7)="CASH", P67/1200,P67/P68-1))</f>
        <v>-3.758275433406455E-4</v>
      </c>
      <c r="AT68" s="22" cm="1">
        <f t="array" ref="AT68">IF(INDEX(calc_types,1,AT$7)="INDEX",Q68/Q67-1,IF(INDEX(calc_types,1,AT$7)="CASH", Q67/1200,Q67/Q68-1))</f>
        <v>-1.1773136773137738E-3</v>
      </c>
      <c r="AU68" s="22" cm="1">
        <f t="array" ref="AU68">IF(INDEX(calc_types,1,AU$7)="INDEX",R68/R67-1,IF(INDEX(calc_types,1,AU$7)="CASH", R67/1200,R67/R68-1))</f>
        <v>-3.0184250494762477E-3</v>
      </c>
      <c r="AV68" s="22" cm="1">
        <f t="array" ref="AV68">IF(INDEX(calc_types,1,AV$7)="INDEX",S68/S67-1,IF(INDEX(calc_types,1,AV$7)="CASH", S67/1200,S67/S68-1))</f>
        <v>6.1542099902456293E-4</v>
      </c>
      <c r="AW68" s="22" cm="1">
        <f t="array" ref="AW68">IF(INDEX(calc_types,1,AW$7)="INDEX",T68/T67-1,IF(INDEX(calc_types,1,AW$7)="CASH", T67/1200,T67/T68-1))</f>
        <v>1.0823335874493356E-2</v>
      </c>
      <c r="AX68" s="22" cm="1">
        <f t="array" ref="AX68">IF(INDEX(calc_types,1,AX$7)="INDEX",U68/U67-1,IF(INDEX(calc_types,1,AX$7)="CASH", U67/1200,U67/U68-1))</f>
        <v>8.4884518092982475E-3</v>
      </c>
      <c r="AY68" s="22" cm="1">
        <f t="array" ref="AY68">IF(INDEX(calc_types,1,AY$7)="INDEX",V68/V67-1,IF(INDEX(calc_types,1,AY$7)="CASH", V67/1200,V67/V68-1))</f>
        <v>1.9200000965643005E-2</v>
      </c>
      <c r="AZ68" s="22" cm="1">
        <f t="array" ref="AZ68">IF(INDEX(calc_types,1,AZ$7)="INDEX",W68/W67-1,IF(INDEX(calc_types,1,AZ$7)="CASH", W67/1200,W67/W68-1))</f>
        <v>4.1324999999999999E-4</v>
      </c>
      <c r="BA68" s="22" cm="1">
        <f t="array" ref="BA68">IF(INDEX(calc_types,1,BA$7)="INDEX",X68/X67-1,IF(INDEX(calc_types,1,BA$7)="CASH", X67/1200,X67/X68-1))</f>
        <v>-5.1558333333333339E-4</v>
      </c>
      <c r="BB68" s="22" cm="1">
        <f t="array" ref="BB68">IF(INDEX(calc_types,1,BB$7)="INDEX",Y68/Y67-1,IF(INDEX(calc_types,1,BB$7)="CASH", Y67/1200,Y67/Y68-1))</f>
        <v>1.8758333333333333E-4</v>
      </c>
      <c r="BC68" s="22" cm="1">
        <f t="array" ref="BC68">IF(INDEX(calc_types,1,BC$7)="INDEX",Z68/Z67-1,IF(INDEX(calc_types,1,BC$7)="CASH", Z67/1200,Z67/Z68-1))</f>
        <v>-3.7833333333333333E-4</v>
      </c>
      <c r="BD68" s="22" cm="1">
        <f t="array" ref="BD68">IF(INDEX(calc_types,1,BD$7)="INDEX",AA68/AA67-1,IF(INDEX(calc_types,1,BD$7)="CASH", AA67/1200,AA67/AA68-1))</f>
        <v>0</v>
      </c>
      <c r="BE68" s="22" cm="1">
        <f t="array" ref="BE68">IF(INDEX(calc_types,1,BE$7)="INDEX",AB68/AB67-1,IF(INDEX(calc_types,1,BE$7)="CASH", AB67/1200,AB67/AB68-1))</f>
        <v>-1.4505690694041062E-3</v>
      </c>
      <c r="BF68" s="22" cm="1">
        <f t="array" ref="BF68">IF(INDEX(calc_types,1,BF$7)="INDEX",AC68/AC67-1,IF(INDEX(calc_types,1,BF$7)="CASH", AC67/1200,AC67/AC68-1))</f>
        <v>-6.7008277493102453E-3</v>
      </c>
      <c r="BG68" s="22" cm="1">
        <f t="array" ref="BG68">IF(INDEX(calc_types,1,BG$7)="INDEX",AD68/AD67-1,IF(INDEX(calc_types,1,BG$7)="CASH", AD67/1200,AD67/AD68-1))</f>
        <v>-1.3245673402301095E-2</v>
      </c>
      <c r="BH68" s="23">
        <f t="shared" si="10"/>
        <v>-1.1518671160849314E-3</v>
      </c>
      <c r="BI68" s="23">
        <f t="shared" si="11"/>
        <v>-2.833472880835246E-3</v>
      </c>
      <c r="BJ68" s="23">
        <f t="shared" si="12"/>
        <v>-6.116766659366309E-3</v>
      </c>
      <c r="BK68" s="23">
        <f t="shared" si="13"/>
        <v>-1.776754485387215E-3</v>
      </c>
      <c r="BL68" s="23">
        <f t="shared" si="14"/>
        <v>-2.1953930494114488E-3</v>
      </c>
      <c r="BM68" s="23">
        <f t="shared" si="15"/>
        <v>-8.4250515405779019E-4</v>
      </c>
      <c r="BN68" s="23">
        <f t="shared" si="16"/>
        <v>-1.0275016720991755E-3</v>
      </c>
      <c r="BO68" s="23">
        <f t="shared" si="17"/>
        <v>-1.5313629229570364E-3</v>
      </c>
      <c r="BP68" s="23">
        <f t="shared" si="18"/>
        <v>-9.6718944143314852E-4</v>
      </c>
      <c r="BQ68" s="23">
        <f t="shared" si="19"/>
        <v>-1.4741107621721601E-3</v>
      </c>
      <c r="BR68" s="23">
        <f t="shared" si="20"/>
        <v>4.1972846282321992E-4</v>
      </c>
      <c r="BS68" s="23">
        <f t="shared" si="21"/>
        <v>1.2455908561431082E-3</v>
      </c>
      <c r="BT68" s="23">
        <f t="shared" si="22"/>
        <v>5.2970495107022061E-3</v>
      </c>
      <c r="BU68" s="23">
        <f t="shared" si="23"/>
        <v>-3.7688244518461323E-4</v>
      </c>
      <c r="BV68" s="23">
        <f t="shared" si="24"/>
        <v>-1.1169282696946294E-3</v>
      </c>
      <c r="BW68" s="23">
        <f t="shared" si="25"/>
        <v>-2.8844104375323363E-3</v>
      </c>
      <c r="BX68" s="23">
        <f t="shared" si="26"/>
        <v>-1.195295696178812E-2</v>
      </c>
      <c r="BY68" s="23">
        <f t="shared" si="27"/>
        <v>3.917268881696967E-3</v>
      </c>
      <c r="BZ68" s="23">
        <f t="shared" si="28"/>
        <v>3.8728362347414955E-3</v>
      </c>
      <c r="CA68" s="23">
        <f t="shared" si="29"/>
        <v>6.4756563365199315E-3</v>
      </c>
      <c r="CB68" s="23">
        <f t="shared" si="30"/>
        <v>-1.0262393518518525E-3</v>
      </c>
      <c r="CC68" s="23">
        <f t="shared" si="31"/>
        <v>-9.0093101851851853E-4</v>
      </c>
      <c r="CD68" s="23">
        <f t="shared" si="32"/>
        <v>-1.041884722222222E-3</v>
      </c>
      <c r="CE68" s="23">
        <f t="shared" si="33"/>
        <v>-2.3982962962962965E-4</v>
      </c>
      <c r="CF68" s="23">
        <f t="shared" si="34"/>
        <v>0</v>
      </c>
      <c r="CG68" s="23">
        <f t="shared" si="35"/>
        <v>-7.5507875532687305E-4</v>
      </c>
      <c r="CH68" s="23">
        <f t="shared" si="36"/>
        <v>-6.0681619905441214E-3</v>
      </c>
      <c r="CI68" s="23">
        <f t="shared" si="37"/>
        <v>-9.6394018850483182E-3</v>
      </c>
    </row>
    <row r="69" spans="1:87" x14ac:dyDescent="0.2">
      <c r="A69" s="20">
        <v>61</v>
      </c>
      <c r="B69" s="21">
        <v>40451</v>
      </c>
      <c r="C69" s="20">
        <v>205.16300000000001</v>
      </c>
      <c r="D69" s="20">
        <v>1167.3440000000001</v>
      </c>
      <c r="E69" s="20">
        <v>1995.3910000000001</v>
      </c>
      <c r="F69" s="20">
        <v>1665.3679999999999</v>
      </c>
      <c r="G69" s="20">
        <v>2131.9659999999999</v>
      </c>
      <c r="H69" s="20">
        <v>143.49799999999999</v>
      </c>
      <c r="I69" s="20">
        <v>368.50400000000002</v>
      </c>
      <c r="J69" s="20">
        <v>506.78800000000001</v>
      </c>
      <c r="K69" s="20">
        <v>107.833</v>
      </c>
      <c r="L69" s="20">
        <v>668.57299999999998</v>
      </c>
      <c r="M69" s="20">
        <v>857.41700000000003</v>
      </c>
      <c r="N69" s="20">
        <v>279.52999999999997</v>
      </c>
      <c r="O69" s="20">
        <v>317.065</v>
      </c>
      <c r="P69" s="20">
        <v>103.74</v>
      </c>
      <c r="Q69" s="20">
        <v>195.42599999999999</v>
      </c>
      <c r="R69" s="20">
        <v>260.71499999999997</v>
      </c>
      <c r="S69" s="20">
        <v>3722.43</v>
      </c>
      <c r="T69" s="20">
        <v>3002.24</v>
      </c>
      <c r="U69" s="20">
        <v>6899.33</v>
      </c>
      <c r="V69" s="20">
        <v>16449.84</v>
      </c>
      <c r="W69" s="20">
        <v>0.53110999999999997</v>
      </c>
      <c r="X69" s="20">
        <v>-0.80159999999999998</v>
      </c>
      <c r="Y69" s="20">
        <v>0.1265</v>
      </c>
      <c r="Z69" s="20">
        <v>-0.62980000000000003</v>
      </c>
      <c r="AA69" s="20">
        <v>1</v>
      </c>
      <c r="AB69" s="20">
        <v>0.8901</v>
      </c>
      <c r="AC69" s="20">
        <v>0.77049999999999996</v>
      </c>
      <c r="AD69" s="20">
        <v>101.35</v>
      </c>
      <c r="AE69" s="21">
        <f t="shared" si="8"/>
        <v>40451</v>
      </c>
      <c r="AF69" s="22" cm="1">
        <f t="array" ref="AF69">IF(INDEX(calc_types,1,AF$7)="INDEX",C69/C68-1,IF(INDEX(calc_types,1,AF$7)="CASH", C68/1200,C68/C69-1))</f>
        <v>5.5596467185892173E-4</v>
      </c>
      <c r="AG69" s="22" cm="1">
        <f t="array" ref="AG69">IF(INDEX(calc_types,1,AG$7)="INDEX",D69/D68-1,IF(INDEX(calc_types,1,AG$7)="CASH", D68/1200,D68/D69-1))</f>
        <v>1.1621035875981622E-3</v>
      </c>
      <c r="AH69" s="22" cm="1">
        <f t="array" ref="AH69">IF(INDEX(calc_types,1,AH$7)="INDEX",E69/E68-1,IF(INDEX(calc_types,1,AH$7)="CASH", E68/1200,E68/E69-1))</f>
        <v>2.3534364190394008E-3</v>
      </c>
      <c r="AI69" s="22" cm="1">
        <f t="array" ref="AI69">IF(INDEX(calc_types,1,AI$7)="INDEX",F69/F68-1,IF(INDEX(calc_types,1,AI$7)="CASH", F68/1200,F68/F69-1))</f>
        <v>7.7099427012439214E-4</v>
      </c>
      <c r="AJ69" s="22" cm="1">
        <f t="array" ref="AJ69">IF(INDEX(calc_types,1,AJ$7)="INDEX",G69/G68-1,IF(INDEX(calc_types,1,AJ$7)="CASH", G68/1200,G68/G69-1))</f>
        <v>1.0917333015281194E-3</v>
      </c>
      <c r="AK69" s="22" cm="1">
        <f t="array" ref="AK69">IF(INDEX(calc_types,1,AK$7)="INDEX",H69/H68-1,IF(INDEX(calc_types,1,AK$7)="CASH", H68/1200,H68/H69-1))</f>
        <v>-3.1349491093268789E-4</v>
      </c>
      <c r="AL69" s="22" cm="1">
        <f t="array" ref="AL69">IF(INDEX(calc_types,1,AL$7)="INDEX",I69/I68-1,IF(INDEX(calc_types,1,AL$7)="CASH", I68/1200,I68/I69-1))</f>
        <v>5.5389628020630077E-4</v>
      </c>
      <c r="AM69" s="22" cm="1">
        <f t="array" ref="AM69">IF(INDEX(calc_types,1,AM$7)="INDEX",J69/J68-1,IF(INDEX(calc_types,1,AM$7)="CASH", J68/1200,J68/J69-1))</f>
        <v>1.9256090183348284E-3</v>
      </c>
      <c r="AN69" s="22" cm="1">
        <f t="array" ref="AN69">IF(INDEX(calc_types,1,AN$7)="INDEX",K69/K68-1,IF(INDEX(calc_types,1,AN$7)="CASH", K68/1200,K68/K69-1))</f>
        <v>-1.4835557121539722E-4</v>
      </c>
      <c r="AO69" s="22" cm="1">
        <f t="array" ref="AO69">IF(INDEX(calc_types,1,AO$7)="INDEX",L69/L68-1,IF(INDEX(calc_types,1,AO$7)="CASH", L68/1200,L68/L69-1))</f>
        <v>1.5857177691636082E-4</v>
      </c>
      <c r="AP69" s="22" cm="1">
        <f t="array" ref="AP69">IF(INDEX(calc_types,1,AP$7)="INDEX",M69/M68-1,IF(INDEX(calc_types,1,AP$7)="CASH", M68/1200,M68/M69-1))</f>
        <v>-5.723224401683602E-4</v>
      </c>
      <c r="AQ69" s="22" cm="1">
        <f t="array" ref="AQ69">IF(INDEX(calc_types,1,AQ$7)="INDEX",N69/N68-1,IF(INDEX(calc_types,1,AQ$7)="CASH", N68/1200,N68/N69-1))</f>
        <v>1.576552366620021E-3</v>
      </c>
      <c r="AR69" s="22" cm="1">
        <f t="array" ref="AR69">IF(INDEX(calc_types,1,AR$7)="INDEX",O69/O68-1,IF(INDEX(calc_types,1,AR$7)="CASH", O68/1200,O68/O69-1))</f>
        <v>7.4803994596450707E-4</v>
      </c>
      <c r="AS69" s="22" cm="1">
        <f t="array" ref="AS69">IF(INDEX(calc_types,1,AS$7)="INDEX",P69/P68-1,IF(INDEX(calc_types,1,AS$7)="CASH", P68/1200,P68/P69-1))</f>
        <v>7.7121813905067782E-5</v>
      </c>
      <c r="AT69" s="22" cm="1">
        <f t="array" ref="AT69">IF(INDEX(calc_types,1,AT$7)="INDEX",Q69/Q68-1,IF(INDEX(calc_types,1,AT$7)="CASH", Q68/1200,Q68/Q69-1))</f>
        <v>1.5169374263310775E-3</v>
      </c>
      <c r="AU69" s="22" cm="1">
        <f t="array" ref="AU69">IF(INDEX(calc_types,1,AU$7)="INDEX",R69/R68-1,IF(INDEX(calc_types,1,AU$7)="CASH", R68/1200,R68/R69-1))</f>
        <v>2.9621650733808735E-3</v>
      </c>
      <c r="AV69" s="22" cm="1">
        <f t="array" ref="AV69">IF(INDEX(calc_types,1,AV$7)="INDEX",S69/S68-1,IF(INDEX(calc_types,1,AV$7)="CASH", S68/1200,S68/S69-1))</f>
        <v>-2.3903398042612878E-4</v>
      </c>
      <c r="AW69" s="22" cm="1">
        <f t="array" ref="AW69">IF(INDEX(calc_types,1,AW$7)="INDEX",T69/T68-1,IF(INDEX(calc_types,1,AW$7)="CASH", T68/1200,T68/T69-1))</f>
        <v>-6.9100567954405445E-3</v>
      </c>
      <c r="AX69" s="22" cm="1">
        <f t="array" ref="AX69">IF(INDEX(calc_types,1,AX$7)="INDEX",U69/U68-1,IF(INDEX(calc_types,1,AX$7)="CASH", U68/1200,U68/U69-1))</f>
        <v>1.7373711754461674E-2</v>
      </c>
      <c r="AY69" s="22" cm="1">
        <f t="array" ref="AY69">IF(INDEX(calc_types,1,AY$7)="INDEX",V69/V68-1,IF(INDEX(calc_types,1,AY$7)="CASH", V68/1200,V68/V69-1))</f>
        <v>-2.5910442104764564E-2</v>
      </c>
      <c r="AZ69" s="22" cm="1">
        <f t="array" ref="AZ69">IF(INDEX(calc_types,1,AZ$7)="INDEX",W69/W68-1,IF(INDEX(calc_types,1,AZ$7)="CASH", W68/1200,W68/W69-1))</f>
        <v>4.3740833333333329E-4</v>
      </c>
      <c r="BA69" s="22" cm="1">
        <f t="array" ref="BA69">IF(INDEX(calc_types,1,BA$7)="INDEX",X69/X68-1,IF(INDEX(calc_types,1,BA$7)="CASH", X68/1200,X68/X69-1))</f>
        <v>-6.0858333333333326E-4</v>
      </c>
      <c r="BB69" s="22" cm="1">
        <f t="array" ref="BB69">IF(INDEX(calc_types,1,BB$7)="INDEX",Y69/Y68-1,IF(INDEX(calc_types,1,BB$7)="CASH", Y68/1200,Y68/Y69-1))</f>
        <v>1.4916666666666666E-5</v>
      </c>
      <c r="BC69" s="22" cm="1">
        <f t="array" ref="BC69">IF(INDEX(calc_types,1,BC$7)="INDEX",Z69/Z68-1,IF(INDEX(calc_types,1,BC$7)="CASH", Z68/1200,Z68/Z69-1))</f>
        <v>-6.7241666666666665E-4</v>
      </c>
      <c r="BD69" s="22" cm="1">
        <f t="array" ref="BD69">IF(INDEX(calc_types,1,BD$7)="INDEX",AA69/AA68-1,IF(INDEX(calc_types,1,BD$7)="CASH", AA68/1200,AA68/AA69-1))</f>
        <v>0</v>
      </c>
      <c r="BE69" s="22" cm="1">
        <f t="array" ref="BE69">IF(INDEX(calc_types,1,BE$7)="INDEX",AB69/AB68-1,IF(INDEX(calc_types,1,BE$7)="CASH", AB68/1200,AB68/AB69-1))</f>
        <v>6.8531625660037676E-3</v>
      </c>
      <c r="BF69" s="22" cm="1">
        <f t="array" ref="BF69">IF(INDEX(calc_types,1,BF$7)="INDEX",AC69/AC68-1,IF(INDEX(calc_types,1,BF$7)="CASH", AC68/1200,AC68/AC69-1))</f>
        <v>-1.2199870214146591E-2</v>
      </c>
      <c r="BG69" s="22" cm="1">
        <f t="array" ref="BG69">IF(INDEX(calc_types,1,BG$7)="INDEX",AD69/AD68-1,IF(INDEX(calc_types,1,BG$7)="CASH", AD68/1200,AD68/AD69-1))</f>
        <v>2.0522940305870874E-2</v>
      </c>
      <c r="BH69" s="23">
        <f t="shared" si="10"/>
        <v>-8.3980607302423511E-4</v>
      </c>
      <c r="BI69" s="23">
        <f t="shared" si="11"/>
        <v>-1.1164212101903888E-5</v>
      </c>
      <c r="BJ69" s="23">
        <f t="shared" si="12"/>
        <v>1.1593061893821186E-3</v>
      </c>
      <c r="BK69" s="23">
        <f t="shared" si="13"/>
        <v>-1.3255576608505668E-3</v>
      </c>
      <c r="BL69" s="23">
        <f t="shared" si="14"/>
        <v>-1.580493160610525E-3</v>
      </c>
      <c r="BM69" s="23">
        <f t="shared" si="15"/>
        <v>-5.8506882043005387E-4</v>
      </c>
      <c r="BN69" s="23">
        <f t="shared" si="16"/>
        <v>4.7309458559243551E-4</v>
      </c>
      <c r="BO69" s="23">
        <f t="shared" si="17"/>
        <v>1.7407522869369745E-3</v>
      </c>
      <c r="BP69" s="23">
        <f t="shared" si="18"/>
        <v>-1.2268240727113535E-3</v>
      </c>
      <c r="BQ69" s="23">
        <f t="shared" si="19"/>
        <v>-6.9061840847503618E-4</v>
      </c>
      <c r="BR69" s="23">
        <f t="shared" si="20"/>
        <v>-1.5334338034270879E-3</v>
      </c>
      <c r="BS69" s="23">
        <f t="shared" si="21"/>
        <v>-8.0629597301058471E-4</v>
      </c>
      <c r="BT69" s="23">
        <f t="shared" si="22"/>
        <v>-2.392829296138039E-3</v>
      </c>
      <c r="BU69" s="23">
        <f t="shared" si="23"/>
        <v>7.6066912061100039E-5</v>
      </c>
      <c r="BV69" s="23">
        <f t="shared" si="24"/>
        <v>1.577322833950222E-3</v>
      </c>
      <c r="BW69" s="23">
        <f t="shared" si="25"/>
        <v>3.0961796853247849E-3</v>
      </c>
      <c r="BX69" s="23">
        <f t="shared" si="26"/>
        <v>-1.2807411941238812E-2</v>
      </c>
      <c r="BY69" s="23">
        <f t="shared" si="27"/>
        <v>-1.3816123788236934E-2</v>
      </c>
      <c r="BZ69" s="23">
        <f t="shared" si="28"/>
        <v>1.2758096179904921E-2</v>
      </c>
      <c r="CA69" s="23">
        <f t="shared" si="29"/>
        <v>-3.8634786733887636E-2</v>
      </c>
      <c r="CB69" s="23">
        <f t="shared" si="30"/>
        <v>-1.0020810185185193E-3</v>
      </c>
      <c r="CC69" s="23">
        <f t="shared" si="31"/>
        <v>-9.9393101851851851E-4</v>
      </c>
      <c r="CD69" s="23">
        <f t="shared" si="32"/>
        <v>-1.2145513888888887E-3</v>
      </c>
      <c r="CE69" s="23">
        <f t="shared" si="33"/>
        <v>-5.3391296296296294E-4</v>
      </c>
      <c r="CF69" s="23">
        <f t="shared" si="34"/>
        <v>0</v>
      </c>
      <c r="CG69" s="23">
        <f t="shared" si="35"/>
        <v>7.5486528800810006E-3</v>
      </c>
      <c r="CH69" s="23">
        <f t="shared" si="36"/>
        <v>-1.1567204455380467E-2</v>
      </c>
      <c r="CI69" s="23">
        <f t="shared" si="37"/>
        <v>2.412921182312365E-2</v>
      </c>
    </row>
    <row r="70" spans="1:87" x14ac:dyDescent="0.2">
      <c r="A70" s="20">
        <v>62</v>
      </c>
      <c r="B70" s="21">
        <v>40482</v>
      </c>
      <c r="C70" s="20">
        <v>205.25800000000001</v>
      </c>
      <c r="D70" s="20">
        <v>1166.5630000000001</v>
      </c>
      <c r="E70" s="20">
        <v>1987.9659999999999</v>
      </c>
      <c r="F70" s="20">
        <v>1666.1579999999999</v>
      </c>
      <c r="G70" s="20">
        <v>2127.1030000000001</v>
      </c>
      <c r="H70" s="20">
        <v>143.43799999999999</v>
      </c>
      <c r="I70" s="20">
        <v>367.91399999999999</v>
      </c>
      <c r="J70" s="20">
        <v>503.65499999999997</v>
      </c>
      <c r="K70" s="20">
        <v>107.836</v>
      </c>
      <c r="L70" s="20">
        <v>666.30799999999999</v>
      </c>
      <c r="M70" s="20">
        <v>847.57799999999997</v>
      </c>
      <c r="N70" s="20">
        <v>279.09399999999999</v>
      </c>
      <c r="O70" s="20">
        <v>314.113</v>
      </c>
      <c r="P70" s="20">
        <v>103.715</v>
      </c>
      <c r="Q70" s="20">
        <v>195.233</v>
      </c>
      <c r="R70" s="20">
        <v>260.12700000000001</v>
      </c>
      <c r="S70" s="20">
        <v>3653.21</v>
      </c>
      <c r="T70" s="20">
        <v>3055.25</v>
      </c>
      <c r="U70" s="20">
        <v>6954.22</v>
      </c>
      <c r="V70" s="20">
        <v>17425.02</v>
      </c>
      <c r="W70" s="20">
        <v>0.53378000000000003</v>
      </c>
      <c r="X70" s="20">
        <v>-0.55820000000000003</v>
      </c>
      <c r="Y70" s="20">
        <v>0.20050000000000001</v>
      </c>
      <c r="Z70" s="20">
        <v>-0.29020000000000001</v>
      </c>
      <c r="AA70" s="20">
        <v>1</v>
      </c>
      <c r="AB70" s="20">
        <v>0.91069999999999995</v>
      </c>
      <c r="AC70" s="20">
        <v>0.81689999999999996</v>
      </c>
      <c r="AD70" s="20">
        <v>104.82</v>
      </c>
      <c r="AE70" s="21">
        <f t="shared" si="8"/>
        <v>40482</v>
      </c>
      <c r="AF70" s="22" cm="1">
        <f t="array" ref="AF70">IF(INDEX(calc_types,1,AF$7)="INDEX",C70/C69-1,IF(INDEX(calc_types,1,AF$7)="CASH", C69/1200,C69/C70-1))</f>
        <v>4.6304645574490877E-4</v>
      </c>
      <c r="AG70" s="22" cm="1">
        <f t="array" ref="AG70">IF(INDEX(calc_types,1,AG$7)="INDEX",D70/D69-1,IF(INDEX(calc_types,1,AG$7)="CASH", D69/1200,D69/D70-1))</f>
        <v>-6.6904014583524241E-4</v>
      </c>
      <c r="AH70" s="22" cm="1">
        <f t="array" ref="AH70">IF(INDEX(calc_types,1,AH$7)="INDEX",E70/E69-1,IF(INDEX(calc_types,1,AH$7)="CASH", E69/1200,E69/E70-1))</f>
        <v>-3.7210752178395978E-3</v>
      </c>
      <c r="AI70" s="22" cm="1">
        <f t="array" ref="AI70">IF(INDEX(calc_types,1,AI$7)="INDEX",F70/F69-1,IF(INDEX(calc_types,1,AI$7)="CASH", F69/1200,F69/F70-1))</f>
        <v>4.7436962881475253E-4</v>
      </c>
      <c r="AJ70" s="22" cm="1">
        <f t="array" ref="AJ70">IF(INDEX(calc_types,1,AJ$7)="INDEX",G70/G69-1,IF(INDEX(calc_types,1,AJ$7)="CASH", G69/1200,G69/G70-1))</f>
        <v>-2.2809932240944741E-3</v>
      </c>
      <c r="AK70" s="22" cm="1">
        <f t="array" ref="AK70">IF(INDEX(calc_types,1,AK$7)="INDEX",H70/H69-1,IF(INDEX(calc_types,1,AK$7)="CASH", H69/1200,H69/H70-1))</f>
        <v>-4.1812429441523413E-4</v>
      </c>
      <c r="AL70" s="22" cm="1">
        <f t="array" ref="AL70">IF(INDEX(calc_types,1,AL$7)="INDEX",I70/I69-1,IF(INDEX(calc_types,1,AL$7)="CASH", I69/1200,I69/I70-1))</f>
        <v>-1.6010681023815865E-3</v>
      </c>
      <c r="AM70" s="22" cm="1">
        <f t="array" ref="AM70">IF(INDEX(calc_types,1,AM$7)="INDEX",J70/J69-1,IF(INDEX(calc_types,1,AM$7)="CASH", J69/1200,J69/J70-1))</f>
        <v>-6.1820721879760621E-3</v>
      </c>
      <c r="AN70" s="22" cm="1">
        <f t="array" ref="AN70">IF(INDEX(calc_types,1,AN$7)="INDEX",K70/K69-1,IF(INDEX(calc_types,1,AN$7)="CASH", K69/1200,K69/K70-1))</f>
        <v>2.782079697305484E-5</v>
      </c>
      <c r="AO70" s="22" cm="1">
        <f t="array" ref="AO70">IF(INDEX(calc_types,1,AO$7)="INDEX",L70/L69-1,IF(INDEX(calc_types,1,AO$7)="CASH", L69/1200,L69/L70-1))</f>
        <v>-3.3878125500131917E-3</v>
      </c>
      <c r="AP70" s="22" cm="1">
        <f t="array" ref="AP70">IF(INDEX(calc_types,1,AP$7)="INDEX",M70/M69-1,IF(INDEX(calc_types,1,AP$7)="CASH", M69/1200,M69/M70-1))</f>
        <v>-1.1475163193638616E-2</v>
      </c>
      <c r="AQ70" s="22" cm="1">
        <f t="array" ref="AQ70">IF(INDEX(calc_types,1,AQ$7)="INDEX",N70/N69-1,IF(INDEX(calc_types,1,AQ$7)="CASH", N69/1200,N69/N70-1))</f>
        <v>-1.5597610274388218E-3</v>
      </c>
      <c r="AR70" s="22" cm="1">
        <f t="array" ref="AR70">IF(INDEX(calc_types,1,AR$7)="INDEX",O70/O69-1,IF(INDEX(calc_types,1,AR$7)="CASH", O69/1200,O69/O70-1))</f>
        <v>-9.3103937678393756E-3</v>
      </c>
      <c r="AS70" s="22" cm="1">
        <f t="array" ref="AS70">IF(INDEX(calc_types,1,AS$7)="INDEX",P70/P69-1,IF(INDEX(calc_types,1,AS$7)="CASH", P69/1200,P69/P70-1))</f>
        <v>-2.4098708309228112E-4</v>
      </c>
      <c r="AT70" s="22" cm="1">
        <f t="array" ref="AT70">IF(INDEX(calc_types,1,AT$7)="INDEX",Q70/Q69-1,IF(INDEX(calc_types,1,AT$7)="CASH", Q69/1200,Q69/Q70-1))</f>
        <v>-9.87586093968984E-4</v>
      </c>
      <c r="AU70" s="22" cm="1">
        <f t="array" ref="AU70">IF(INDEX(calc_types,1,AU$7)="INDEX",R70/R69-1,IF(INDEX(calc_types,1,AU$7)="CASH", R69/1200,R69/R70-1))</f>
        <v>-2.2553362867497873E-3</v>
      </c>
      <c r="AV70" s="22" cm="1">
        <f t="array" ref="AV70">IF(INDEX(calc_types,1,AV$7)="INDEX",S70/S69-1,IF(INDEX(calc_types,1,AV$7)="CASH", S69/1200,S69/S70-1))</f>
        <v>-1.8595379899689179E-2</v>
      </c>
      <c r="AW70" s="22" cm="1">
        <f t="array" ref="AW70">IF(INDEX(calc_types,1,AW$7)="INDEX",T70/T69-1,IF(INDEX(calc_types,1,AW$7)="CASH", T69/1200,T69/T70-1))</f>
        <v>1.7656816243871276E-2</v>
      </c>
      <c r="AX70" s="22" cm="1">
        <f t="array" ref="AX70">IF(INDEX(calc_types,1,AX$7)="INDEX",U70/U69-1,IF(INDEX(calc_types,1,AX$7)="CASH", U69/1200,U69/U70-1))</f>
        <v>7.9558449878467385E-3</v>
      </c>
      <c r="AY70" s="22" cm="1">
        <f t="array" ref="AY70">IF(INDEX(calc_types,1,AY$7)="INDEX",V70/V69-1,IF(INDEX(calc_types,1,AY$7)="CASH", V69/1200,V69/V70-1))</f>
        <v>5.9282035569950819E-2</v>
      </c>
      <c r="AZ70" s="22" cm="1">
        <f t="array" ref="AZ70">IF(INDEX(calc_types,1,AZ$7)="INDEX",W70/W69-1,IF(INDEX(calc_types,1,AZ$7)="CASH", W69/1200,W69/W70-1))</f>
        <v>4.4259166666666663E-4</v>
      </c>
      <c r="BA70" s="22" cm="1">
        <f t="array" ref="BA70">IF(INDEX(calc_types,1,BA$7)="INDEX",X70/X69-1,IF(INDEX(calc_types,1,BA$7)="CASH", X69/1200,X69/X70-1))</f>
        <v>-6.6799999999999997E-4</v>
      </c>
      <c r="BB70" s="22" cm="1">
        <f t="array" ref="BB70">IF(INDEX(calc_types,1,BB$7)="INDEX",Y70/Y69-1,IF(INDEX(calc_types,1,BB$7)="CASH", Y69/1200,Y69/Y70-1))</f>
        <v>1.0541666666666666E-4</v>
      </c>
      <c r="BC70" s="22" cm="1">
        <f t="array" ref="BC70">IF(INDEX(calc_types,1,BC$7)="INDEX",Z70/Z69-1,IF(INDEX(calc_types,1,BC$7)="CASH", Z69/1200,Z69/Z70-1))</f>
        <v>-5.2483333333333331E-4</v>
      </c>
      <c r="BD70" s="22" cm="1">
        <f t="array" ref="BD70">IF(INDEX(calc_types,1,BD$7)="INDEX",AA70/AA69-1,IF(INDEX(calc_types,1,BD$7)="CASH", AA69/1200,AA69/AA70-1))</f>
        <v>0</v>
      </c>
      <c r="BE70" s="22" cm="1">
        <f t="array" ref="BE70">IF(INDEX(calc_types,1,BE$7)="INDEX",AB70/AB69-1,IF(INDEX(calc_types,1,BE$7)="CASH", AB69/1200,AB69/AB70-1))</f>
        <v>-2.2619962666081017E-2</v>
      </c>
      <c r="BF70" s="22" cm="1">
        <f t="array" ref="BF70">IF(INDEX(calc_types,1,BF$7)="INDEX",AC70/AC69-1,IF(INDEX(calc_types,1,BF$7)="CASH", AC69/1200,AC69/AC70-1))</f>
        <v>-5.6800097931203331E-2</v>
      </c>
      <c r="BG70" s="22" cm="1">
        <f t="array" ref="BG70">IF(INDEX(calc_types,1,BG$7)="INDEX",AD70/AD69-1,IF(INDEX(calc_types,1,BG$7)="CASH", AD69/1200,AD69/AD70-1))</f>
        <v>-3.3104369395153599E-2</v>
      </c>
      <c r="BH70" s="23">
        <f t="shared" si="10"/>
        <v>-9.3272428913824808E-4</v>
      </c>
      <c r="BI70" s="23">
        <f t="shared" si="11"/>
        <v>-1.8423079455353085E-3</v>
      </c>
      <c r="BJ70" s="23">
        <f t="shared" si="12"/>
        <v>-4.9152054474968804E-3</v>
      </c>
      <c r="BK70" s="23">
        <f t="shared" si="13"/>
        <v>-1.6221823021602064E-3</v>
      </c>
      <c r="BL70" s="23">
        <f t="shared" si="14"/>
        <v>-4.953219686233119E-3</v>
      </c>
      <c r="BM70" s="23">
        <f t="shared" si="15"/>
        <v>-6.8969820391260011E-4</v>
      </c>
      <c r="BN70" s="23">
        <f t="shared" si="16"/>
        <v>-1.6818697969954517E-3</v>
      </c>
      <c r="BO70" s="23">
        <f t="shared" si="17"/>
        <v>-6.3669289193739164E-3</v>
      </c>
      <c r="BP70" s="23">
        <f t="shared" si="18"/>
        <v>-1.0506477045229014E-3</v>
      </c>
      <c r="BQ70" s="23">
        <f t="shared" si="19"/>
        <v>-4.2370027354045889E-3</v>
      </c>
      <c r="BR70" s="23">
        <f t="shared" si="20"/>
        <v>-1.2436274556897343E-2</v>
      </c>
      <c r="BS70" s="23">
        <f t="shared" si="21"/>
        <v>-3.9426093670694275E-3</v>
      </c>
      <c r="BT70" s="23">
        <f t="shared" si="22"/>
        <v>-1.2451263009941921E-2</v>
      </c>
      <c r="BU70" s="23">
        <f t="shared" si="23"/>
        <v>-2.4204198493624885E-4</v>
      </c>
      <c r="BV70" s="23">
        <f t="shared" si="24"/>
        <v>-9.2720068634983958E-4</v>
      </c>
      <c r="BW70" s="23">
        <f t="shared" si="25"/>
        <v>-2.1213216748058759E-3</v>
      </c>
      <c r="BX70" s="23">
        <f t="shared" si="26"/>
        <v>-3.1163757860501864E-2</v>
      </c>
      <c r="BY70" s="23">
        <f t="shared" si="27"/>
        <v>1.0750749251074887E-2</v>
      </c>
      <c r="BZ70" s="23">
        <f t="shared" si="28"/>
        <v>3.3402294132899866E-3</v>
      </c>
      <c r="CA70" s="23">
        <f t="shared" si="29"/>
        <v>4.6557690940827748E-2</v>
      </c>
      <c r="CB70" s="23">
        <f t="shared" si="30"/>
        <v>-9.9689768518518599E-4</v>
      </c>
      <c r="CC70" s="23">
        <f t="shared" si="31"/>
        <v>-1.0533476851851851E-3</v>
      </c>
      <c r="CD70" s="23">
        <f t="shared" si="32"/>
        <v>-1.1240513888888888E-3</v>
      </c>
      <c r="CE70" s="23">
        <f t="shared" si="33"/>
        <v>-3.8632962962962961E-4</v>
      </c>
      <c r="CF70" s="23">
        <f t="shared" si="34"/>
        <v>0</v>
      </c>
      <c r="CG70" s="23">
        <f t="shared" si="35"/>
        <v>-2.1924472352003784E-2</v>
      </c>
      <c r="CH70" s="23">
        <f t="shared" si="36"/>
        <v>-5.6167432172437207E-2</v>
      </c>
      <c r="CI70" s="23">
        <f t="shared" si="37"/>
        <v>-2.9498097877900822E-2</v>
      </c>
    </row>
    <row r="71" spans="1:87" x14ac:dyDescent="0.2">
      <c r="A71" s="20">
        <v>63</v>
      </c>
      <c r="B71" s="21">
        <v>40512</v>
      </c>
      <c r="C71" s="20">
        <v>205.249</v>
      </c>
      <c r="D71" s="20">
        <v>1161.934</v>
      </c>
      <c r="E71" s="20">
        <v>1956.0909999999999</v>
      </c>
      <c r="F71" s="20">
        <v>1659.1020000000001</v>
      </c>
      <c r="G71" s="20">
        <v>2093.6840000000002</v>
      </c>
      <c r="H71" s="20">
        <v>143.428</v>
      </c>
      <c r="I71" s="20">
        <v>368.61399999999998</v>
      </c>
      <c r="J71" s="20">
        <v>504.72699999999998</v>
      </c>
      <c r="K71" s="20">
        <v>107.90600000000001</v>
      </c>
      <c r="L71" s="20">
        <v>667.90899999999999</v>
      </c>
      <c r="M71" s="20">
        <v>848.56200000000001</v>
      </c>
      <c r="N71" s="20">
        <v>279.80200000000002</v>
      </c>
      <c r="O71" s="20">
        <v>314.38900000000001</v>
      </c>
      <c r="P71" s="20">
        <v>103.667</v>
      </c>
      <c r="Q71" s="20">
        <v>194.90799999999999</v>
      </c>
      <c r="R71" s="20">
        <v>259.14499999999998</v>
      </c>
      <c r="S71" s="20">
        <v>3785.37</v>
      </c>
      <c r="T71" s="20">
        <v>3051.61</v>
      </c>
      <c r="U71" s="20">
        <v>6783.79</v>
      </c>
      <c r="V71" s="20">
        <v>18308.48</v>
      </c>
      <c r="W71" s="20">
        <v>0.62366999999999995</v>
      </c>
      <c r="X71" s="20">
        <v>-1.0765</v>
      </c>
      <c r="Y71" s="20">
        <v>-0.1017</v>
      </c>
      <c r="Z71" s="20">
        <v>-1.3129999999999999</v>
      </c>
      <c r="AA71" s="20">
        <v>1</v>
      </c>
      <c r="AB71" s="20">
        <v>0.94440000000000002</v>
      </c>
      <c r="AC71" s="20">
        <v>0.79959999999999998</v>
      </c>
      <c r="AD71" s="20">
        <v>114.46</v>
      </c>
      <c r="AE71" s="21">
        <f t="shared" si="8"/>
        <v>40512</v>
      </c>
      <c r="AF71" s="22" cm="1">
        <f t="array" ref="AF71">IF(INDEX(calc_types,1,AF$7)="INDEX",C71/C70-1,IF(INDEX(calc_types,1,AF$7)="CASH", C70/1200,C70/C71-1))</f>
        <v>-4.3847255649098749E-5</v>
      </c>
      <c r="AG71" s="22" cm="1">
        <f t="array" ref="AG71">IF(INDEX(calc_types,1,AG$7)="INDEX",D71/D70-1,IF(INDEX(calc_types,1,AG$7)="CASH", D70/1200,D70/D71-1))</f>
        <v>-3.9680668767997362E-3</v>
      </c>
      <c r="AH71" s="22" cm="1">
        <f t="array" ref="AH71">IF(INDEX(calc_types,1,AH$7)="INDEX",E71/E70-1,IF(INDEX(calc_types,1,AH$7)="CASH", E70/1200,E70/E71-1))</f>
        <v>-1.6033976436216735E-2</v>
      </c>
      <c r="AI71" s="22" cm="1">
        <f t="array" ref="AI71">IF(INDEX(calc_types,1,AI$7)="INDEX",F71/F70-1,IF(INDEX(calc_types,1,AI$7)="CASH", F70/1200,F70/F71-1))</f>
        <v>-4.234892489187625E-3</v>
      </c>
      <c r="AJ71" s="22" cm="1">
        <f t="array" ref="AJ71">IF(INDEX(calc_types,1,AJ$7)="INDEX",G71/G70-1,IF(INDEX(calc_types,1,AJ$7)="CASH", G70/1200,G70/G71-1))</f>
        <v>-1.5711039850914488E-2</v>
      </c>
      <c r="AK71" s="22" cm="1">
        <f t="array" ref="AK71">IF(INDEX(calc_types,1,AK$7)="INDEX",H71/H70-1,IF(INDEX(calc_types,1,AK$7)="CASH", H70/1200,H70/H71-1))</f>
        <v>-6.9716532578478763E-5</v>
      </c>
      <c r="AL71" s="22" cm="1">
        <f t="array" ref="AL71">IF(INDEX(calc_types,1,AL$7)="INDEX",I71/I70-1,IF(INDEX(calc_types,1,AL$7)="CASH", I70/1200,I70/I71-1))</f>
        <v>1.9026185467254653E-3</v>
      </c>
      <c r="AM71" s="22" cm="1">
        <f t="array" ref="AM71">IF(INDEX(calc_types,1,AM$7)="INDEX",J71/J70-1,IF(INDEX(calc_types,1,AM$7)="CASH", J70/1200,J70/J71-1))</f>
        <v>2.1284410955912936E-3</v>
      </c>
      <c r="AN71" s="22" cm="1">
        <f t="array" ref="AN71">IF(INDEX(calc_types,1,AN$7)="INDEX",K71/K70-1,IF(INDEX(calc_types,1,AN$7)="CASH", K70/1200,K70/K71-1))</f>
        <v>6.4913386995080202E-4</v>
      </c>
      <c r="AO71" s="22" cm="1">
        <f t="array" ref="AO71">IF(INDEX(calc_types,1,AO$7)="INDEX",L71/L70-1,IF(INDEX(calc_types,1,AO$7)="CASH", L70/1200,L70/L71-1))</f>
        <v>2.4027927024738993E-3</v>
      </c>
      <c r="AP71" s="22" cm="1">
        <f t="array" ref="AP71">IF(INDEX(calc_types,1,AP$7)="INDEX",M71/M70-1,IF(INDEX(calc_types,1,AP$7)="CASH", M70/1200,M70/M71-1))</f>
        <v>1.1609550979378991E-3</v>
      </c>
      <c r="AQ71" s="22" cm="1">
        <f t="array" ref="AQ71">IF(INDEX(calc_types,1,AQ$7)="INDEX",N71/N70-1,IF(INDEX(calc_types,1,AQ$7)="CASH", N70/1200,N70/N71-1))</f>
        <v>2.5367797229607358E-3</v>
      </c>
      <c r="AR71" s="22" cm="1">
        <f t="array" ref="AR71">IF(INDEX(calc_types,1,AR$7)="INDEX",O71/O70-1,IF(INDEX(calc_types,1,AR$7)="CASH", O70/1200,O70/O71-1))</f>
        <v>8.7866468436526013E-4</v>
      </c>
      <c r="AS71" s="22" cm="1">
        <f t="array" ref="AS71">IF(INDEX(calc_types,1,AS$7)="INDEX",P71/P70-1,IF(INDEX(calc_types,1,AS$7)="CASH", P70/1200,P70/P71-1))</f>
        <v>-4.6280672998122441E-4</v>
      </c>
      <c r="AT71" s="22" cm="1">
        <f t="array" ref="AT71">IF(INDEX(calc_types,1,AT$7)="INDEX",Q71/Q70-1,IF(INDEX(calc_types,1,AT$7)="CASH", Q70/1200,Q70/Q71-1))</f>
        <v>-1.6646775903664812E-3</v>
      </c>
      <c r="AU71" s="22" cm="1">
        <f t="array" ref="AU71">IF(INDEX(calc_types,1,AU$7)="INDEX",R71/R70-1,IF(INDEX(calc_types,1,AU$7)="CASH", R70/1200,R70/R71-1))</f>
        <v>-3.7750790959801828E-3</v>
      </c>
      <c r="AV71" s="22" cm="1">
        <f t="array" ref="AV71">IF(INDEX(calc_types,1,AV$7)="INDEX",S71/S70-1,IF(INDEX(calc_types,1,AV$7)="CASH", S70/1200,S70/S71-1))</f>
        <v>3.61764037654555E-2</v>
      </c>
      <c r="AW71" s="22" cm="1">
        <f t="array" ref="AW71">IF(INDEX(calc_types,1,AW$7)="INDEX",T71/T70-1,IF(INDEX(calc_types,1,AW$7)="CASH", T70/1200,T70/T71-1))</f>
        <v>-1.1913918664593348E-3</v>
      </c>
      <c r="AX71" s="22" cm="1">
        <f t="array" ref="AX71">IF(INDEX(calc_types,1,AX$7)="INDEX",U71/U70-1,IF(INDEX(calc_types,1,AX$7)="CASH", U70/1200,U70/U71-1))</f>
        <v>-2.4507421393053508E-2</v>
      </c>
      <c r="AY71" s="22" cm="1">
        <f t="array" ref="AY71">IF(INDEX(calc_types,1,AY$7)="INDEX",V71/V70-1,IF(INDEX(calc_types,1,AY$7)="CASH", V70/1200,V70/V71-1))</f>
        <v>5.0700659167105533E-2</v>
      </c>
      <c r="AZ71" s="22" cm="1">
        <f t="array" ref="AZ71">IF(INDEX(calc_types,1,AZ$7)="INDEX",W71/W70-1,IF(INDEX(calc_types,1,AZ$7)="CASH", W70/1200,W70/W71-1))</f>
        <v>4.448166666666667E-4</v>
      </c>
      <c r="BA71" s="22" cm="1">
        <f t="array" ref="BA71">IF(INDEX(calc_types,1,BA$7)="INDEX",X71/X70-1,IF(INDEX(calc_types,1,BA$7)="CASH", X70/1200,X70/X71-1))</f>
        <v>-4.6516666666666668E-4</v>
      </c>
      <c r="BB71" s="22" cm="1">
        <f t="array" ref="BB71">IF(INDEX(calc_types,1,BB$7)="INDEX",Y71/Y70-1,IF(INDEX(calc_types,1,BB$7)="CASH", Y70/1200,Y70/Y71-1))</f>
        <v>1.6708333333333335E-4</v>
      </c>
      <c r="BC71" s="22" cm="1">
        <f t="array" ref="BC71">IF(INDEX(calc_types,1,BC$7)="INDEX",Z71/Z70-1,IF(INDEX(calc_types,1,BC$7)="CASH", Z70/1200,Z70/Z71-1))</f>
        <v>-2.4183333333333335E-4</v>
      </c>
      <c r="BD71" s="22" cm="1">
        <f t="array" ref="BD71">IF(INDEX(calc_types,1,BD$7)="INDEX",AA71/AA70-1,IF(INDEX(calc_types,1,BD$7)="CASH", AA70/1200,AA70/AA71-1))</f>
        <v>0</v>
      </c>
      <c r="BE71" s="22" cm="1">
        <f t="array" ref="BE71">IF(INDEX(calc_types,1,BE$7)="INDEX",AB71/AB70-1,IF(INDEX(calc_types,1,BE$7)="CASH", AB70/1200,AB70/AB71-1))</f>
        <v>-3.5684032189750137E-2</v>
      </c>
      <c r="BF71" s="22" cm="1">
        <f t="array" ref="BF71">IF(INDEX(calc_types,1,BF$7)="INDEX",AC71/AC70-1,IF(INDEX(calc_types,1,BF$7)="CASH", AC70/1200,AC70/AC71-1))</f>
        <v>2.1635817908954413E-2</v>
      </c>
      <c r="BG71" s="22" cm="1">
        <f t="array" ref="BG71">IF(INDEX(calc_types,1,BG$7)="INDEX",AD71/AD70-1,IF(INDEX(calc_types,1,BG$7)="CASH", AD70/1200,AD70/AD71-1))</f>
        <v>-8.4221562117770432E-2</v>
      </c>
      <c r="BH71" s="23">
        <f t="shared" si="10"/>
        <v>-1.4396180005322556E-3</v>
      </c>
      <c r="BI71" s="23">
        <f t="shared" si="11"/>
        <v>-5.1413346764998024E-3</v>
      </c>
      <c r="BJ71" s="23">
        <f t="shared" si="12"/>
        <v>-1.7228106665874016E-2</v>
      </c>
      <c r="BK71" s="23">
        <f t="shared" si="13"/>
        <v>-6.3314444201625839E-3</v>
      </c>
      <c r="BL71" s="23">
        <f t="shared" si="14"/>
        <v>-1.8383266313053131E-2</v>
      </c>
      <c r="BM71" s="23">
        <f t="shared" si="15"/>
        <v>-3.4129044207584474E-4</v>
      </c>
      <c r="BN71" s="23">
        <f t="shared" si="16"/>
        <v>1.8218168521116E-3</v>
      </c>
      <c r="BO71" s="23">
        <f t="shared" si="17"/>
        <v>1.9435843641934397E-3</v>
      </c>
      <c r="BP71" s="23">
        <f t="shared" si="18"/>
        <v>-4.2933463154515425E-4</v>
      </c>
      <c r="BQ71" s="23">
        <f t="shared" si="19"/>
        <v>1.5536025170825023E-3</v>
      </c>
      <c r="BR71" s="23">
        <f t="shared" si="20"/>
        <v>1.9984373467917134E-4</v>
      </c>
      <c r="BS71" s="23">
        <f t="shared" si="21"/>
        <v>1.5393138333013017E-4</v>
      </c>
      <c r="BT71" s="23">
        <f t="shared" si="22"/>
        <v>-2.2622045577372859E-3</v>
      </c>
      <c r="BU71" s="23">
        <f t="shared" si="23"/>
        <v>-4.6386163182519214E-4</v>
      </c>
      <c r="BV71" s="23">
        <f t="shared" si="24"/>
        <v>-1.6042921827473368E-3</v>
      </c>
      <c r="BW71" s="23">
        <f t="shared" si="25"/>
        <v>-3.6410644840362714E-3</v>
      </c>
      <c r="BX71" s="23">
        <f t="shared" si="26"/>
        <v>2.3608025804642815E-2</v>
      </c>
      <c r="BY71" s="23">
        <f t="shared" si="27"/>
        <v>-8.097458859255724E-3</v>
      </c>
      <c r="BZ71" s="23">
        <f t="shared" si="28"/>
        <v>-2.9123036967610261E-2</v>
      </c>
      <c r="CA71" s="23">
        <f t="shared" si="29"/>
        <v>3.7976314537982461E-2</v>
      </c>
      <c r="CB71" s="23">
        <f t="shared" si="30"/>
        <v>-9.9467268518518576E-4</v>
      </c>
      <c r="CC71" s="23">
        <f t="shared" si="31"/>
        <v>-8.5051435185185182E-4</v>
      </c>
      <c r="CD71" s="23">
        <f t="shared" si="32"/>
        <v>-1.0623847222222221E-3</v>
      </c>
      <c r="CE71" s="23">
        <f t="shared" si="33"/>
        <v>-1.0332962962962967E-4</v>
      </c>
      <c r="CF71" s="23">
        <f t="shared" si="34"/>
        <v>0</v>
      </c>
      <c r="CG71" s="23">
        <f t="shared" si="35"/>
        <v>-3.49885418756729E-2</v>
      </c>
      <c r="CH71" s="23">
        <f t="shared" si="36"/>
        <v>2.2268483667720537E-2</v>
      </c>
      <c r="CI71" s="23">
        <f t="shared" si="37"/>
        <v>-8.0615290600517656E-2</v>
      </c>
    </row>
    <row r="72" spans="1:87" x14ac:dyDescent="0.2">
      <c r="A72" s="20">
        <v>64</v>
      </c>
      <c r="B72" s="21">
        <v>40543</v>
      </c>
      <c r="C72" s="20">
        <v>205.35400000000001</v>
      </c>
      <c r="D72" s="20">
        <v>1162.279</v>
      </c>
      <c r="E72" s="20">
        <v>1956.385</v>
      </c>
      <c r="F72" s="20">
        <v>1661.82</v>
      </c>
      <c r="G72" s="20">
        <v>2098.8139999999999</v>
      </c>
      <c r="H72" s="20">
        <v>143.34200000000001</v>
      </c>
      <c r="I72" s="20">
        <v>368.54899999999998</v>
      </c>
      <c r="J72" s="20">
        <v>506.25099999999998</v>
      </c>
      <c r="K72" s="20">
        <v>107.94499999999999</v>
      </c>
      <c r="L72" s="20">
        <v>669.14400000000001</v>
      </c>
      <c r="M72" s="20">
        <v>852.79</v>
      </c>
      <c r="N72" s="20">
        <v>280.91699999999997</v>
      </c>
      <c r="O72" s="20">
        <v>317.40499999999997</v>
      </c>
      <c r="P72" s="20">
        <v>103.651</v>
      </c>
      <c r="Q72" s="20">
        <v>194.94900000000001</v>
      </c>
      <c r="R72" s="20">
        <v>259.21199999999999</v>
      </c>
      <c r="S72" s="20">
        <v>3858.41</v>
      </c>
      <c r="T72" s="20">
        <v>3290.52</v>
      </c>
      <c r="U72" s="20">
        <v>7142.83</v>
      </c>
      <c r="V72" s="20">
        <v>19114.37</v>
      </c>
      <c r="W72" s="20">
        <v>0.77166999999999997</v>
      </c>
      <c r="X72" s="20">
        <v>-0.93700000000000006</v>
      </c>
      <c r="Y72" s="20">
        <v>3.3500000000000002E-2</v>
      </c>
      <c r="Z72" s="20">
        <v>-0.96199999999999997</v>
      </c>
      <c r="AA72" s="20">
        <v>1</v>
      </c>
      <c r="AB72" s="20">
        <v>0.9506</v>
      </c>
      <c r="AC72" s="20">
        <v>0.81010000000000004</v>
      </c>
      <c r="AD72" s="20">
        <v>116.96</v>
      </c>
      <c r="AE72" s="21">
        <f t="shared" si="8"/>
        <v>40543</v>
      </c>
      <c r="AF72" s="22" cm="1">
        <f t="array" ref="AF72">IF(INDEX(calc_types,1,AF$7)="INDEX",C72/C71-1,IF(INDEX(calc_types,1,AF$7)="CASH", C71/1200,C71/C72-1))</f>
        <v>5.1157374700983027E-4</v>
      </c>
      <c r="AG72" s="22" cm="1">
        <f t="array" ref="AG72">IF(INDEX(calc_types,1,AG$7)="INDEX",D72/D71-1,IF(INDEX(calc_types,1,AG$7)="CASH", D71/1200,D71/D72-1))</f>
        <v>2.9691875786408417E-4</v>
      </c>
      <c r="AH72" s="22" cm="1">
        <f t="array" ref="AH72">IF(INDEX(calc_types,1,AH$7)="INDEX",E72/E71-1,IF(INDEX(calc_types,1,AH$7)="CASH", E71/1200,E71/E72-1))</f>
        <v>1.5029975599301082E-4</v>
      </c>
      <c r="AI72" s="22" cm="1">
        <f t="array" ref="AI72">IF(INDEX(calc_types,1,AI$7)="INDEX",F72/F71-1,IF(INDEX(calc_types,1,AI$7)="CASH", F71/1200,F71/F72-1))</f>
        <v>1.638235623849349E-3</v>
      </c>
      <c r="AJ72" s="22" cm="1">
        <f t="array" ref="AJ72">IF(INDEX(calc_types,1,AJ$7)="INDEX",G72/G71-1,IF(INDEX(calc_types,1,AJ$7)="CASH", G71/1200,G71/G72-1))</f>
        <v>2.4502264907213522E-3</v>
      </c>
      <c r="AK72" s="22" cm="1">
        <f t="array" ref="AK72">IF(INDEX(calc_types,1,AK$7)="INDEX",H72/H71-1,IF(INDEX(calc_types,1,AK$7)="CASH", H71/1200,H71/H72-1))</f>
        <v>-5.9960398248593005E-4</v>
      </c>
      <c r="AL72" s="22" cm="1">
        <f t="array" ref="AL72">IF(INDEX(calc_types,1,AL$7)="INDEX",I72/I71-1,IF(INDEX(calc_types,1,AL$7)="CASH", I71/1200,I71/I72-1))</f>
        <v>-1.7633622163015783E-4</v>
      </c>
      <c r="AM72" s="22" cm="1">
        <f t="array" ref="AM72">IF(INDEX(calc_types,1,AM$7)="INDEX",J72/J71-1,IF(INDEX(calc_types,1,AM$7)="CASH", J71/1200,J71/J72-1))</f>
        <v>3.0194540811170345E-3</v>
      </c>
      <c r="AN72" s="22" cm="1">
        <f t="array" ref="AN72">IF(INDEX(calc_types,1,AN$7)="INDEX",K72/K71-1,IF(INDEX(calc_types,1,AN$7)="CASH", K71/1200,K71/K72-1))</f>
        <v>3.6142568531860597E-4</v>
      </c>
      <c r="AO72" s="22" cm="1">
        <f t="array" ref="AO72">IF(INDEX(calc_types,1,AO$7)="INDEX",L72/L71-1,IF(INDEX(calc_types,1,AO$7)="CASH", L71/1200,L71/L72-1))</f>
        <v>1.8490542873355054E-3</v>
      </c>
      <c r="AP72" s="22" cm="1">
        <f t="array" ref="AP72">IF(INDEX(calc_types,1,AP$7)="INDEX",M72/M71-1,IF(INDEX(calc_types,1,AP$7)="CASH", M71/1200,M71/M72-1))</f>
        <v>4.9825469441242554E-3</v>
      </c>
      <c r="AQ72" s="22" cm="1">
        <f t="array" ref="AQ72">IF(INDEX(calc_types,1,AQ$7)="INDEX",N72/N71-1,IF(INDEX(calc_types,1,AQ$7)="CASH", N71/1200,N71/N72-1))</f>
        <v>3.9849607937039178E-3</v>
      </c>
      <c r="AR72" s="22" cm="1">
        <f t="array" ref="AR72">IF(INDEX(calc_types,1,AR$7)="INDEX",O72/O71-1,IF(INDEX(calc_types,1,AR$7)="CASH", O71/1200,O71/O72-1))</f>
        <v>9.5932109583984904E-3</v>
      </c>
      <c r="AS72" s="22" cm="1">
        <f t="array" ref="AS72">IF(INDEX(calc_types,1,AS$7)="INDEX",P72/P71-1,IF(INDEX(calc_types,1,AS$7)="CASH", P71/1200,P71/P72-1))</f>
        <v>-1.543403397417098E-4</v>
      </c>
      <c r="AT72" s="22" cm="1">
        <f t="array" ref="AT72">IF(INDEX(calc_types,1,AT$7)="INDEX",Q72/Q71-1,IF(INDEX(calc_types,1,AT$7)="CASH", Q71/1200,Q71/Q72-1))</f>
        <v>2.1035565497573572E-4</v>
      </c>
      <c r="AU72" s="22" cm="1">
        <f t="array" ref="AU72">IF(INDEX(calc_types,1,AU$7)="INDEX",R72/R71-1,IF(INDEX(calc_types,1,AU$7)="CASH", R71/1200,R71/R72-1))</f>
        <v>2.5854251480827983E-4</v>
      </c>
      <c r="AV72" s="22" cm="1">
        <f t="array" ref="AV72">IF(INDEX(calc_types,1,AV$7)="INDEX",S72/S71-1,IF(INDEX(calc_types,1,AV$7)="CASH", S71/1200,S71/S72-1))</f>
        <v>1.9295339689383129E-2</v>
      </c>
      <c r="AW72" s="22" cm="1">
        <f t="array" ref="AW72">IF(INDEX(calc_types,1,AW$7)="INDEX",T72/T71-1,IF(INDEX(calc_types,1,AW$7)="CASH", T71/1200,T71/T72-1))</f>
        <v>7.8289820783127517E-2</v>
      </c>
      <c r="AX72" s="22" cm="1">
        <f t="array" ref="AX72">IF(INDEX(calc_types,1,AX$7)="INDEX",U72/U71-1,IF(INDEX(calc_types,1,AX$7)="CASH", U71/1200,U71/U72-1))</f>
        <v>5.2926166641361183E-2</v>
      </c>
      <c r="AY72" s="22" cm="1">
        <f t="array" ref="AY72">IF(INDEX(calc_types,1,AY$7)="INDEX",V72/V71-1,IF(INDEX(calc_types,1,AY$7)="CASH", V71/1200,V71/V72-1))</f>
        <v>4.4017307826755614E-2</v>
      </c>
      <c r="AZ72" s="22" cm="1">
        <f t="array" ref="AZ72">IF(INDEX(calc_types,1,AZ$7)="INDEX",W72/W71-1,IF(INDEX(calc_types,1,AZ$7)="CASH", W71/1200,W71/W72-1))</f>
        <v>5.1972499999999996E-4</v>
      </c>
      <c r="BA72" s="22" cm="1">
        <f t="array" ref="BA72">IF(INDEX(calc_types,1,BA$7)="INDEX",X72/X71-1,IF(INDEX(calc_types,1,BA$7)="CASH", X71/1200,X71/X72-1))</f>
        <v>-8.9708333333333339E-4</v>
      </c>
      <c r="BB72" s="22" cm="1">
        <f t="array" ref="BB72">IF(INDEX(calc_types,1,BB$7)="INDEX",Y72/Y71-1,IF(INDEX(calc_types,1,BB$7)="CASH", Y71/1200,Y71/Y72-1))</f>
        <v>-8.475E-5</v>
      </c>
      <c r="BC72" s="22" cm="1">
        <f t="array" ref="BC72">IF(INDEX(calc_types,1,BC$7)="INDEX",Z72/Z71-1,IF(INDEX(calc_types,1,BC$7)="CASH", Z71/1200,Z71/Z72-1))</f>
        <v>-1.0941666666666667E-3</v>
      </c>
      <c r="BD72" s="22" cm="1">
        <f t="array" ref="BD72">IF(INDEX(calc_types,1,BD$7)="INDEX",AA72/AA71-1,IF(INDEX(calc_types,1,BD$7)="CASH", AA71/1200,AA71/AA72-1))</f>
        <v>0</v>
      </c>
      <c r="BE72" s="22" cm="1">
        <f t="array" ref="BE72">IF(INDEX(calc_types,1,BE$7)="INDEX",AB72/AB71-1,IF(INDEX(calc_types,1,BE$7)="CASH", AB71/1200,AB71/AB72-1))</f>
        <v>-6.5221965074689914E-3</v>
      </c>
      <c r="BF72" s="22" cm="1">
        <f t="array" ref="BF72">IF(INDEX(calc_types,1,BF$7)="INDEX",AC72/AC71-1,IF(INDEX(calc_types,1,BF$7)="CASH", AC71/1200,AC71/AC72-1))</f>
        <v>-1.2961362794716824E-2</v>
      </c>
      <c r="BG72" s="22" cm="1">
        <f t="array" ref="BG72">IF(INDEX(calc_types,1,BG$7)="INDEX",AD72/AD71-1,IF(INDEX(calc_types,1,BG$7)="CASH", AD71/1200,AD71/AD72-1))</f>
        <v>-2.1374829001368001E-2</v>
      </c>
      <c r="BH72" s="23">
        <f t="shared" si="10"/>
        <v>-8.8419699787332657E-4</v>
      </c>
      <c r="BI72" s="23">
        <f t="shared" si="11"/>
        <v>-8.7634904183598195E-4</v>
      </c>
      <c r="BJ72" s="23">
        <f t="shared" si="12"/>
        <v>-1.0438304736642714E-3</v>
      </c>
      <c r="BK72" s="23">
        <f t="shared" si="13"/>
        <v>-4.5831630712560995E-4</v>
      </c>
      <c r="BL72" s="23">
        <f t="shared" si="14"/>
        <v>-2.2199997141729216E-4</v>
      </c>
      <c r="BM72" s="23">
        <f t="shared" si="15"/>
        <v>-8.7117789198329603E-4</v>
      </c>
      <c r="BN72" s="23">
        <f t="shared" si="16"/>
        <v>-2.5713791624402309E-4</v>
      </c>
      <c r="BO72" s="23">
        <f t="shared" si="17"/>
        <v>2.8345973497191806E-3</v>
      </c>
      <c r="BP72" s="23">
        <f t="shared" si="18"/>
        <v>-7.170428161773503E-4</v>
      </c>
      <c r="BQ72" s="23">
        <f t="shared" si="19"/>
        <v>9.9986410194410837E-4</v>
      </c>
      <c r="BR72" s="23">
        <f t="shared" si="20"/>
        <v>4.0214355808655278E-3</v>
      </c>
      <c r="BS72" s="23">
        <f t="shared" si="21"/>
        <v>1.6021124540733121E-3</v>
      </c>
      <c r="BT72" s="23">
        <f t="shared" si="22"/>
        <v>6.4523417162959448E-3</v>
      </c>
      <c r="BU72" s="23">
        <f t="shared" si="23"/>
        <v>-1.5539524158567753E-4</v>
      </c>
      <c r="BV72" s="23">
        <f t="shared" si="24"/>
        <v>2.7074106259488014E-4</v>
      </c>
      <c r="BW72" s="23">
        <f t="shared" si="25"/>
        <v>3.9255712675219102E-4</v>
      </c>
      <c r="BX72" s="23">
        <f t="shared" si="26"/>
        <v>6.7269617285704453E-3</v>
      </c>
      <c r="BY72" s="23">
        <f t="shared" si="27"/>
        <v>7.1383753790331128E-2</v>
      </c>
      <c r="BZ72" s="23">
        <f t="shared" si="28"/>
        <v>4.831055106680443E-2</v>
      </c>
      <c r="CA72" s="23">
        <f t="shared" si="29"/>
        <v>3.1292963197632542E-2</v>
      </c>
      <c r="CB72" s="23">
        <f t="shared" si="30"/>
        <v>-9.1976435185185256E-4</v>
      </c>
      <c r="CC72" s="23">
        <f t="shared" si="31"/>
        <v>-1.2824310185185186E-3</v>
      </c>
      <c r="CD72" s="23">
        <f t="shared" si="32"/>
        <v>-1.3142180555555554E-3</v>
      </c>
      <c r="CE72" s="23">
        <f t="shared" si="33"/>
        <v>-9.5566296296296298E-4</v>
      </c>
      <c r="CF72" s="23">
        <f t="shared" si="34"/>
        <v>0</v>
      </c>
      <c r="CG72" s="23">
        <f t="shared" si="35"/>
        <v>-5.8267061933917584E-3</v>
      </c>
      <c r="CH72" s="23">
        <f t="shared" si="36"/>
        <v>-1.23286970359507E-2</v>
      </c>
      <c r="CI72" s="23">
        <f t="shared" si="37"/>
        <v>-1.7768557484115224E-2</v>
      </c>
    </row>
    <row r="73" spans="1:87" x14ac:dyDescent="0.2">
      <c r="A73" s="20">
        <v>65</v>
      </c>
      <c r="B73" s="21">
        <v>40574</v>
      </c>
      <c r="C73" s="20">
        <v>205.542</v>
      </c>
      <c r="D73" s="20">
        <v>1163.7429999999999</v>
      </c>
      <c r="E73" s="20">
        <v>1960.7170000000001</v>
      </c>
      <c r="F73" s="20">
        <v>1666.5920000000001</v>
      </c>
      <c r="G73" s="20">
        <v>2108.6930000000002</v>
      </c>
      <c r="H73" s="20">
        <v>143.13800000000001</v>
      </c>
      <c r="I73" s="20">
        <v>367.85899999999998</v>
      </c>
      <c r="J73" s="20">
        <v>503.505</v>
      </c>
      <c r="K73" s="20">
        <v>107.925</v>
      </c>
      <c r="L73" s="20">
        <v>667.721</v>
      </c>
      <c r="M73" s="20">
        <v>848.90899999999999</v>
      </c>
      <c r="N73" s="20">
        <v>281.18599999999998</v>
      </c>
      <c r="O73" s="20">
        <v>317.596</v>
      </c>
      <c r="P73" s="20">
        <v>103.628</v>
      </c>
      <c r="Q73" s="20">
        <v>194.96700000000001</v>
      </c>
      <c r="R73" s="20">
        <v>259.14400000000001</v>
      </c>
      <c r="S73" s="20">
        <v>3930.34</v>
      </c>
      <c r="T73" s="20">
        <v>3230.68</v>
      </c>
      <c r="U73" s="20">
        <v>7099.15</v>
      </c>
      <c r="V73" s="20">
        <v>19041.34</v>
      </c>
      <c r="W73" s="20">
        <v>0.77944000000000002</v>
      </c>
      <c r="X73" s="20">
        <v>-0.28299999999999997</v>
      </c>
      <c r="Y73" s="20">
        <v>0.42009999999999997</v>
      </c>
      <c r="Z73" s="20">
        <v>5.8400000000000001E-2</v>
      </c>
      <c r="AA73" s="20">
        <v>1</v>
      </c>
      <c r="AB73" s="20">
        <v>0.92610000000000003</v>
      </c>
      <c r="AC73" s="20">
        <v>0.79490000000000005</v>
      </c>
      <c r="AD73" s="20">
        <v>112.8</v>
      </c>
      <c r="AE73" s="21">
        <f t="shared" si="8"/>
        <v>40574</v>
      </c>
      <c r="AF73" s="22" cm="1">
        <f t="array" ref="AF73">IF(INDEX(calc_types,1,AF$7)="INDEX",C73/C72-1,IF(INDEX(calc_types,1,AF$7)="CASH", C72/1200,C72/C73-1))</f>
        <v>9.1549227188170157E-4</v>
      </c>
      <c r="AG73" s="22" cm="1">
        <f t="array" ref="AG73">IF(INDEX(calc_types,1,AG$7)="INDEX",D73/D72-1,IF(INDEX(calc_types,1,AG$7)="CASH", D72/1200,D72/D73-1))</f>
        <v>1.2595942970663465E-3</v>
      </c>
      <c r="AH73" s="22" cm="1">
        <f t="array" ref="AH73">IF(INDEX(calc_types,1,AH$7)="INDEX",E73/E72-1,IF(INDEX(calc_types,1,AH$7)="CASH", E72/1200,E72/E73-1))</f>
        <v>2.2142880874675974E-3</v>
      </c>
      <c r="AI73" s="22" cm="1">
        <f t="array" ref="AI73">IF(INDEX(calc_types,1,AI$7)="INDEX",F73/F72-1,IF(INDEX(calc_types,1,AI$7)="CASH", F72/1200,F72/F73-1))</f>
        <v>2.8715504687633064E-3</v>
      </c>
      <c r="AJ73" s="22" cm="1">
        <f t="array" ref="AJ73">IF(INDEX(calc_types,1,AJ$7)="INDEX",G73/G72-1,IF(INDEX(calc_types,1,AJ$7)="CASH", G72/1200,G72/G73-1))</f>
        <v>4.7069440169544841E-3</v>
      </c>
      <c r="AK73" s="22" cm="1">
        <f t="array" ref="AK73">IF(INDEX(calc_types,1,AK$7)="INDEX",H73/H72-1,IF(INDEX(calc_types,1,AK$7)="CASH", H72/1200,H72/H73-1))</f>
        <v>-1.4231697618284356E-3</v>
      </c>
      <c r="AL73" s="22" cm="1">
        <f t="array" ref="AL73">IF(INDEX(calc_types,1,AL$7)="INDEX",I73/I72-1,IF(INDEX(calc_types,1,AL$7)="CASH", I72/1200,I72/I73-1))</f>
        <v>-1.8722069521285301E-3</v>
      </c>
      <c r="AM73" s="22" cm="1">
        <f t="array" ref="AM73">IF(INDEX(calc_types,1,AM$7)="INDEX",J73/J72-1,IF(INDEX(calc_types,1,AM$7)="CASH", J72/1200,J72/J73-1))</f>
        <v>-5.4241868164210949E-3</v>
      </c>
      <c r="AN73" s="22" cm="1">
        <f t="array" ref="AN73">IF(INDEX(calc_types,1,AN$7)="INDEX",K73/K72-1,IF(INDEX(calc_types,1,AN$7)="CASH", K72/1200,K72/K73-1))</f>
        <v>-1.8527954050673312E-4</v>
      </c>
      <c r="AO73" s="22" cm="1">
        <f t="array" ref="AO73">IF(INDEX(calc_types,1,AO$7)="INDEX",L73/L72-1,IF(INDEX(calc_types,1,AO$7)="CASH", L72/1200,L72/L73-1))</f>
        <v>-2.1265975634542356E-3</v>
      </c>
      <c r="AP73" s="22" cm="1">
        <f t="array" ref="AP73">IF(INDEX(calc_types,1,AP$7)="INDEX",M73/M72-1,IF(INDEX(calc_types,1,AP$7)="CASH", M72/1200,M72/M73-1))</f>
        <v>-4.5509445467231124E-3</v>
      </c>
      <c r="AQ73" s="22" cm="1">
        <f t="array" ref="AQ73">IF(INDEX(calc_types,1,AQ$7)="INDEX",N73/N72-1,IF(INDEX(calc_types,1,AQ$7)="CASH", N72/1200,N72/N73-1))</f>
        <v>9.5757821705344526E-4</v>
      </c>
      <c r="AR73" s="22" cm="1">
        <f t="array" ref="AR73">IF(INDEX(calc_types,1,AR$7)="INDEX",O73/O72-1,IF(INDEX(calc_types,1,AR$7)="CASH", O72/1200,O72/O73-1))</f>
        <v>6.0175485578373156E-4</v>
      </c>
      <c r="AS73" s="22" cm="1">
        <f t="array" ref="AS73">IF(INDEX(calc_types,1,AS$7)="INDEX",P73/P72-1,IF(INDEX(calc_types,1,AS$7)="CASH", P72/1200,P72/P73-1))</f>
        <v>-2.2189848626641417E-4</v>
      </c>
      <c r="AT73" s="22" cm="1">
        <f t="array" ref="AT73">IF(INDEX(calc_types,1,AT$7)="INDEX",Q73/Q72-1,IF(INDEX(calc_types,1,AT$7)="CASH", Q72/1200,Q72/Q73-1))</f>
        <v>9.2331840635173634E-5</v>
      </c>
      <c r="AU73" s="22" cm="1">
        <f t="array" ref="AU73">IF(INDEX(calc_types,1,AU$7)="INDEX",R73/R72-1,IF(INDEX(calc_types,1,AU$7)="CASH", R72/1200,R72/R73-1))</f>
        <v>-2.6233353394122805E-4</v>
      </c>
      <c r="AV73" s="22" cm="1">
        <f t="array" ref="AV73">IF(INDEX(calc_types,1,AV$7)="INDEX",S73/S72-1,IF(INDEX(calc_types,1,AV$7)="CASH", S72/1200,S72/S73-1))</f>
        <v>1.8642394146811903E-2</v>
      </c>
      <c r="AW73" s="22" cm="1">
        <f t="array" ref="AW73">IF(INDEX(calc_types,1,AW$7)="INDEX",T73/T72-1,IF(INDEX(calc_types,1,AW$7)="CASH", T72/1200,T72/T73-1))</f>
        <v>-1.8185575532134735E-2</v>
      </c>
      <c r="AX73" s="22" cm="1">
        <f t="array" ref="AX73">IF(INDEX(calc_types,1,AX$7)="INDEX",U73/U72-1,IF(INDEX(calc_types,1,AX$7)="CASH", U72/1200,U72/U73-1))</f>
        <v>-6.1152232378482996E-3</v>
      </c>
      <c r="AY73" s="22" cm="1">
        <f t="array" ref="AY73">IF(INDEX(calc_types,1,AY$7)="INDEX",V73/V72-1,IF(INDEX(calc_types,1,AY$7)="CASH", V72/1200,V72/V73-1))</f>
        <v>-3.8206856935383282E-3</v>
      </c>
      <c r="AZ73" s="22" cm="1">
        <f t="array" ref="AZ73">IF(INDEX(calc_types,1,AZ$7)="INDEX",W73/W72-1,IF(INDEX(calc_types,1,AZ$7)="CASH", W72/1200,W72/W73-1))</f>
        <v>6.4305833333333333E-4</v>
      </c>
      <c r="BA73" s="22" cm="1">
        <f t="array" ref="BA73">IF(INDEX(calc_types,1,BA$7)="INDEX",X73/X72-1,IF(INDEX(calc_types,1,BA$7)="CASH", X72/1200,X72/X73-1))</f>
        <v>-7.8083333333333336E-4</v>
      </c>
      <c r="BB73" s="22" cm="1">
        <f t="array" ref="BB73">IF(INDEX(calc_types,1,BB$7)="INDEX",Y73/Y72-1,IF(INDEX(calc_types,1,BB$7)="CASH", Y72/1200,Y72/Y73-1))</f>
        <v>2.791666666666667E-5</v>
      </c>
      <c r="BC73" s="22" cm="1">
        <f t="array" ref="BC73">IF(INDEX(calc_types,1,BC$7)="INDEX",Z73/Z72-1,IF(INDEX(calc_types,1,BC$7)="CASH", Z72/1200,Z72/Z73-1))</f>
        <v>-8.0166666666666667E-4</v>
      </c>
      <c r="BD73" s="22" cm="1">
        <f t="array" ref="BD73">IF(INDEX(calc_types,1,BD$7)="INDEX",AA73/AA72-1,IF(INDEX(calc_types,1,BD$7)="CASH", AA72/1200,AA72/AA73-1))</f>
        <v>0</v>
      </c>
      <c r="BE73" s="22" cm="1">
        <f t="array" ref="BE73">IF(INDEX(calc_types,1,BE$7)="INDEX",AB73/AB72-1,IF(INDEX(calc_types,1,BE$7)="CASH", AB72/1200,AB72/AB73-1))</f>
        <v>2.6455026455026509E-2</v>
      </c>
      <c r="BF73" s="22" cm="1">
        <f t="array" ref="BF73">IF(INDEX(calc_types,1,BF$7)="INDEX",AC73/AC72-1,IF(INDEX(calc_types,1,BF$7)="CASH", AC72/1200,AC72/AC73-1))</f>
        <v>1.912190212605358E-2</v>
      </c>
      <c r="BG73" s="22" cm="1">
        <f t="array" ref="BG73">IF(INDEX(calc_types,1,BG$7)="INDEX",AD73/AD72-1,IF(INDEX(calc_types,1,BG$7)="CASH", AD72/1200,AD72/AD73-1))</f>
        <v>3.6879432624113528E-2</v>
      </c>
      <c r="BH73" s="23">
        <f t="shared" si="10"/>
        <v>-4.8027847300145528E-4</v>
      </c>
      <c r="BI73" s="23">
        <f t="shared" si="11"/>
        <v>8.632649736628039E-5</v>
      </c>
      <c r="BJ73" s="23">
        <f t="shared" si="12"/>
        <v>1.0201578578103152E-3</v>
      </c>
      <c r="BK73" s="23">
        <f t="shared" si="13"/>
        <v>7.7499853778834754E-4</v>
      </c>
      <c r="BL73" s="23">
        <f t="shared" si="14"/>
        <v>2.0347175548158397E-3</v>
      </c>
      <c r="BM73" s="23">
        <f t="shared" si="15"/>
        <v>-1.6947436713258017E-3</v>
      </c>
      <c r="BN73" s="23">
        <f t="shared" si="16"/>
        <v>-1.9530086467423953E-3</v>
      </c>
      <c r="BO73" s="23">
        <f t="shared" si="17"/>
        <v>-5.6090435478189492E-3</v>
      </c>
      <c r="BP73" s="23">
        <f t="shared" si="18"/>
        <v>-1.2637480420026894E-3</v>
      </c>
      <c r="BQ73" s="23">
        <f t="shared" si="19"/>
        <v>-2.9757877488456328E-3</v>
      </c>
      <c r="BR73" s="23">
        <f t="shared" si="20"/>
        <v>-5.51205590998184E-3</v>
      </c>
      <c r="BS73" s="23">
        <f t="shared" si="21"/>
        <v>-1.4252701225771604E-3</v>
      </c>
      <c r="BT73" s="23">
        <f t="shared" si="22"/>
        <v>-2.5391143863188145E-3</v>
      </c>
      <c r="BU73" s="23">
        <f t="shared" si="23"/>
        <v>-2.229533881103819E-4</v>
      </c>
      <c r="BV73" s="23">
        <f t="shared" si="24"/>
        <v>1.5271724825431808E-4</v>
      </c>
      <c r="BW73" s="23">
        <f t="shared" si="25"/>
        <v>-1.2831892199731686E-4</v>
      </c>
      <c r="BX73" s="23">
        <f t="shared" si="26"/>
        <v>6.0740161859992193E-3</v>
      </c>
      <c r="BY73" s="23">
        <f t="shared" si="27"/>
        <v>-2.5091642524931124E-2</v>
      </c>
      <c r="BZ73" s="23">
        <f t="shared" si="28"/>
        <v>-1.0730838812405052E-2</v>
      </c>
      <c r="CA73" s="23">
        <f t="shared" si="29"/>
        <v>-1.65450303226614E-2</v>
      </c>
      <c r="CB73" s="23">
        <f t="shared" si="30"/>
        <v>-7.9643101851851919E-4</v>
      </c>
      <c r="CC73" s="23">
        <f t="shared" si="31"/>
        <v>-1.1661810185185186E-3</v>
      </c>
      <c r="CD73" s="23">
        <f t="shared" si="32"/>
        <v>-1.2015513888888887E-3</v>
      </c>
      <c r="CE73" s="23">
        <f t="shared" si="33"/>
        <v>-6.6316296296296297E-4</v>
      </c>
      <c r="CF73" s="23">
        <f t="shared" si="34"/>
        <v>0</v>
      </c>
      <c r="CG73" s="23">
        <f t="shared" si="35"/>
        <v>2.7150516769103742E-2</v>
      </c>
      <c r="CH73" s="23">
        <f t="shared" si="36"/>
        <v>1.9754567884819704E-2</v>
      </c>
      <c r="CI73" s="23">
        <f t="shared" si="37"/>
        <v>4.0485704141366305E-2</v>
      </c>
    </row>
    <row r="74" spans="1:87" x14ac:dyDescent="0.2">
      <c r="A74" s="20">
        <v>66</v>
      </c>
      <c r="B74" s="21">
        <v>40602</v>
      </c>
      <c r="C74" s="20">
        <v>205.65199999999999</v>
      </c>
      <c r="D74" s="20">
        <v>1164.93</v>
      </c>
      <c r="E74" s="20">
        <v>1964.982</v>
      </c>
      <c r="F74" s="20">
        <v>1672.1980000000001</v>
      </c>
      <c r="G74" s="20">
        <v>2121.6210000000001</v>
      </c>
      <c r="H74" s="20">
        <v>143.20099999999999</v>
      </c>
      <c r="I74" s="20">
        <v>368.94200000000001</v>
      </c>
      <c r="J74" s="20">
        <v>508.00900000000001</v>
      </c>
      <c r="K74" s="20">
        <v>107.946</v>
      </c>
      <c r="L74" s="20">
        <v>669.31399999999996</v>
      </c>
      <c r="M74" s="20">
        <v>857.04399999999998</v>
      </c>
      <c r="N74" s="20">
        <v>282.34399999999999</v>
      </c>
      <c r="O74" s="20">
        <v>321.41500000000002</v>
      </c>
      <c r="P74" s="20">
        <v>103.58199999999999</v>
      </c>
      <c r="Q74" s="20">
        <v>195.10499999999999</v>
      </c>
      <c r="R74" s="20">
        <v>259.55700000000002</v>
      </c>
      <c r="S74" s="20">
        <v>4083.43</v>
      </c>
      <c r="T74" s="20">
        <v>3319.61</v>
      </c>
      <c r="U74" s="20">
        <v>7263.44</v>
      </c>
      <c r="V74" s="20">
        <v>19118.990000000002</v>
      </c>
      <c r="W74" s="20">
        <v>0.78888999999999998</v>
      </c>
      <c r="X74" s="20">
        <v>-0.61990000000000001</v>
      </c>
      <c r="Y74" s="20">
        <v>0.19059999999999999</v>
      </c>
      <c r="Z74" s="20">
        <v>-0.50660000000000005</v>
      </c>
      <c r="AA74" s="20">
        <v>1</v>
      </c>
      <c r="AB74" s="20">
        <v>0.94550000000000001</v>
      </c>
      <c r="AC74" s="20">
        <v>0.80779999999999996</v>
      </c>
      <c r="AD74" s="20">
        <v>112.77</v>
      </c>
      <c r="AE74" s="21">
        <f t="shared" ref="AE74:AE137" si="38">B74</f>
        <v>40602</v>
      </c>
      <c r="AF74" s="22" cm="1">
        <f t="array" ref="AF74">IF(INDEX(calc_types,1,AF$7)="INDEX",C74/C73-1,IF(INDEX(calc_types,1,AF$7)="CASH", C73/1200,C73/C74-1))</f>
        <v>5.3517042745521159E-4</v>
      </c>
      <c r="AG74" s="22" cm="1">
        <f t="array" ref="AG74">IF(INDEX(calc_types,1,AG$7)="INDEX",D74/D73-1,IF(INDEX(calc_types,1,AG$7)="CASH", D73/1200,D73/D74-1))</f>
        <v>1.0199846529690415E-3</v>
      </c>
      <c r="AH74" s="22" cm="1">
        <f t="array" ref="AH74">IF(INDEX(calc_types,1,AH$7)="INDEX",E74/E73-1,IF(INDEX(calc_types,1,AH$7)="CASH", E73/1200,E73/E74-1))</f>
        <v>2.175224675462939E-3</v>
      </c>
      <c r="AI74" s="22" cm="1">
        <f t="array" ref="AI74">IF(INDEX(calc_types,1,AI$7)="INDEX",F74/F73-1,IF(INDEX(calc_types,1,AI$7)="CASH", F73/1200,F73/F74-1))</f>
        <v>3.3637506960311203E-3</v>
      </c>
      <c r="AJ74" s="22" cm="1">
        <f t="array" ref="AJ74">IF(INDEX(calc_types,1,AJ$7)="INDEX",G74/G73-1,IF(INDEX(calc_types,1,AJ$7)="CASH", G73/1200,G73/G74-1))</f>
        <v>6.1308118346292684E-3</v>
      </c>
      <c r="AK74" s="22" cm="1">
        <f t="array" ref="AK74">IF(INDEX(calc_types,1,AK$7)="INDEX",H74/H73-1,IF(INDEX(calc_types,1,AK$7)="CASH", H73/1200,H73/H74-1))</f>
        <v>4.4013469518922044E-4</v>
      </c>
      <c r="AL74" s="22" cm="1">
        <f t="array" ref="AL74">IF(INDEX(calc_types,1,AL$7)="INDEX",I74/I73-1,IF(INDEX(calc_types,1,AL$7)="CASH", I73/1200,I73/I74-1))</f>
        <v>2.9440628066732533E-3</v>
      </c>
      <c r="AM74" s="22" cm="1">
        <f t="array" ref="AM74">IF(INDEX(calc_types,1,AM$7)="INDEX",J74/J73-1,IF(INDEX(calc_types,1,AM$7)="CASH", J73/1200,J73/J74-1))</f>
        <v>8.945293492616857E-3</v>
      </c>
      <c r="AN74" s="22" cm="1">
        <f t="array" ref="AN74">IF(INDEX(calc_types,1,AN$7)="INDEX",K74/K73-1,IF(INDEX(calc_types,1,AN$7)="CASH", K73/1200,K73/K74-1))</f>
        <v>1.9457956914514796E-4</v>
      </c>
      <c r="AO74" s="22" cm="1">
        <f t="array" ref="AO74">IF(INDEX(calc_types,1,AO$7)="INDEX",L74/L73-1,IF(INDEX(calc_types,1,AO$7)="CASH", L73/1200,L73/L74-1))</f>
        <v>2.3857269727924901E-3</v>
      </c>
      <c r="AP74" s="22" cm="1">
        <f t="array" ref="AP74">IF(INDEX(calc_types,1,AP$7)="INDEX",M74/M73-1,IF(INDEX(calc_types,1,AP$7)="CASH", M73/1200,M73/M74-1))</f>
        <v>9.5828881540895861E-3</v>
      </c>
      <c r="AQ74" s="22" cm="1">
        <f t="array" ref="AQ74">IF(INDEX(calc_types,1,AQ$7)="INDEX",N74/N73-1,IF(INDEX(calc_types,1,AQ$7)="CASH", N73/1200,N73/N74-1))</f>
        <v>4.1182704686577587E-3</v>
      </c>
      <c r="AR74" s="22" cm="1">
        <f t="array" ref="AR74">IF(INDEX(calc_types,1,AR$7)="INDEX",O74/O73-1,IF(INDEX(calc_types,1,AR$7)="CASH", O73/1200,O73/O74-1))</f>
        <v>1.2024710638673053E-2</v>
      </c>
      <c r="AS74" s="22" cm="1">
        <f t="array" ref="AS74">IF(INDEX(calc_types,1,AS$7)="INDEX",P74/P73-1,IF(INDEX(calc_types,1,AS$7)="CASH", P73/1200,P73/P74-1))</f>
        <v>-4.4389547226619808E-4</v>
      </c>
      <c r="AT74" s="22" cm="1">
        <f t="array" ref="AT74">IF(INDEX(calc_types,1,AT$7)="INDEX",Q74/Q73-1,IF(INDEX(calc_types,1,AT$7)="CASH", Q73/1200,Q73/Q74-1))</f>
        <v>7.0781209127690481E-4</v>
      </c>
      <c r="AU74" s="22" cm="1">
        <f t="array" ref="AU74">IF(INDEX(calc_types,1,AU$7)="INDEX",R74/R73-1,IF(INDEX(calc_types,1,AU$7)="CASH", R73/1200,R73/R74-1))</f>
        <v>1.5937085172723631E-3</v>
      </c>
      <c r="AV74" s="22" cm="1">
        <f t="array" ref="AV74">IF(INDEX(calc_types,1,AV$7)="INDEX",S74/S73-1,IF(INDEX(calc_types,1,AV$7)="CASH", S73/1200,S73/S74-1))</f>
        <v>3.8950828681488137E-2</v>
      </c>
      <c r="AW74" s="22" cm="1">
        <f t="array" ref="AW74">IF(INDEX(calc_types,1,AW$7)="INDEX",T74/T73-1,IF(INDEX(calc_types,1,AW$7)="CASH", T73/1200,T73/T74-1))</f>
        <v>2.7526712642539808E-2</v>
      </c>
      <c r="AX74" s="22" cm="1">
        <f t="array" ref="AX74">IF(INDEX(calc_types,1,AX$7)="INDEX",U74/U73-1,IF(INDEX(calc_types,1,AX$7)="CASH", U73/1200,U73/U74-1))</f>
        <v>2.3142207165646633E-2</v>
      </c>
      <c r="AY74" s="22" cm="1">
        <f t="array" ref="AY74">IF(INDEX(calc_types,1,AY$7)="INDEX",V74/V73-1,IF(INDEX(calc_types,1,AY$7)="CASH", V73/1200,V73/V74-1))</f>
        <v>4.0779693025807529E-3</v>
      </c>
      <c r="AZ74" s="22" cm="1">
        <f t="array" ref="AZ74">IF(INDEX(calc_types,1,AZ$7)="INDEX",W74/W73-1,IF(INDEX(calc_types,1,AZ$7)="CASH", W73/1200,W73/W74-1))</f>
        <v>6.4953333333333336E-4</v>
      </c>
      <c r="BA74" s="22" cm="1">
        <f t="array" ref="BA74">IF(INDEX(calc_types,1,BA$7)="INDEX",X74/X73-1,IF(INDEX(calc_types,1,BA$7)="CASH", X73/1200,X73/X74-1))</f>
        <v>-2.3583333333333331E-4</v>
      </c>
      <c r="BB74" s="22" cm="1">
        <f t="array" ref="BB74">IF(INDEX(calc_types,1,BB$7)="INDEX",Y74/Y73-1,IF(INDEX(calc_types,1,BB$7)="CASH", Y73/1200,Y73/Y74-1))</f>
        <v>3.5008333333333332E-4</v>
      </c>
      <c r="BC74" s="22" cm="1">
        <f t="array" ref="BC74">IF(INDEX(calc_types,1,BC$7)="INDEX",Z74/Z73-1,IF(INDEX(calc_types,1,BC$7)="CASH", Z73/1200,Z73/Z74-1))</f>
        <v>4.8666666666666666E-5</v>
      </c>
      <c r="BD74" s="22" cm="1">
        <f t="array" ref="BD74">IF(INDEX(calc_types,1,BD$7)="INDEX",AA74/AA73-1,IF(INDEX(calc_types,1,BD$7)="CASH", AA73/1200,AA73/AA74-1))</f>
        <v>0</v>
      </c>
      <c r="BE74" s="22" cm="1">
        <f t="array" ref="BE74">IF(INDEX(calc_types,1,BE$7)="INDEX",AB74/AB73-1,IF(INDEX(calc_types,1,BE$7)="CASH", AB73/1200,AB73/AB74-1))</f>
        <v>-2.0518244315177125E-2</v>
      </c>
      <c r="BF74" s="22" cm="1">
        <f t="array" ref="BF74">IF(INDEX(calc_types,1,BF$7)="INDEX",AC74/AC73-1,IF(INDEX(calc_types,1,BF$7)="CASH", AC73/1200,AC73/AC74-1))</f>
        <v>-1.5969299331517584E-2</v>
      </c>
      <c r="BG74" s="22" cm="1">
        <f t="array" ref="BG74">IF(INDEX(calc_types,1,BG$7)="INDEX",AD74/AD73-1,IF(INDEX(calc_types,1,BG$7)="CASH", AD73/1200,AD73/AD74-1))</f>
        <v>2.6602819898902119E-4</v>
      </c>
      <c r="BH74" s="23">
        <f t="shared" si="10"/>
        <v>-8.6060031742794525E-4</v>
      </c>
      <c r="BI74" s="23">
        <f t="shared" si="11"/>
        <v>-1.5328314673102462E-4</v>
      </c>
      <c r="BJ74" s="23">
        <f t="shared" si="12"/>
        <v>9.8109444580565678E-4</v>
      </c>
      <c r="BK74" s="23">
        <f t="shared" si="13"/>
        <v>1.2671987650561614E-3</v>
      </c>
      <c r="BL74" s="23">
        <f t="shared" si="14"/>
        <v>3.458585372490624E-3</v>
      </c>
      <c r="BM74" s="23">
        <f t="shared" si="15"/>
        <v>1.6856078569185446E-4</v>
      </c>
      <c r="BN74" s="23">
        <f t="shared" si="16"/>
        <v>2.863261112059388E-3</v>
      </c>
      <c r="BO74" s="23">
        <f t="shared" si="17"/>
        <v>8.7604367612190027E-3</v>
      </c>
      <c r="BP74" s="23">
        <f t="shared" si="18"/>
        <v>-8.8388893235080831E-4</v>
      </c>
      <c r="BQ74" s="23">
        <f t="shared" si="19"/>
        <v>1.5365367874010931E-3</v>
      </c>
      <c r="BR74" s="23">
        <f t="shared" si="20"/>
        <v>8.6217767908308585E-3</v>
      </c>
      <c r="BS74" s="23">
        <f t="shared" si="21"/>
        <v>1.735422129027153E-3</v>
      </c>
      <c r="BT74" s="23">
        <f t="shared" si="22"/>
        <v>8.8838413965705073E-3</v>
      </c>
      <c r="BU74" s="23">
        <f t="shared" si="23"/>
        <v>-4.4495037411016581E-4</v>
      </c>
      <c r="BV74" s="23">
        <f t="shared" si="24"/>
        <v>7.6819749889604923E-4</v>
      </c>
      <c r="BW74" s="23">
        <f t="shared" si="25"/>
        <v>1.7277231292162742E-3</v>
      </c>
      <c r="BX74" s="23">
        <f t="shared" si="26"/>
        <v>2.6382450720675452E-2</v>
      </c>
      <c r="BY74" s="23">
        <f t="shared" si="27"/>
        <v>2.0620645649743419E-2</v>
      </c>
      <c r="BZ74" s="23">
        <f t="shared" si="28"/>
        <v>1.852659159108988E-2</v>
      </c>
      <c r="CA74" s="23">
        <f t="shared" si="29"/>
        <v>-8.6463753265423205E-3</v>
      </c>
      <c r="CB74" s="23">
        <f t="shared" si="30"/>
        <v>-7.8995601851851915E-4</v>
      </c>
      <c r="CC74" s="23">
        <f t="shared" si="31"/>
        <v>-6.2118101851851848E-4</v>
      </c>
      <c r="CD74" s="23">
        <f t="shared" si="32"/>
        <v>-8.7938472222222211E-4</v>
      </c>
      <c r="CE74" s="23">
        <f t="shared" si="33"/>
        <v>1.8717037037037034E-4</v>
      </c>
      <c r="CF74" s="23">
        <f t="shared" si="34"/>
        <v>0</v>
      </c>
      <c r="CG74" s="23">
        <f t="shared" si="35"/>
        <v>-1.9822754001099892E-2</v>
      </c>
      <c r="CH74" s="23">
        <f t="shared" si="36"/>
        <v>-1.533663357275146E-2</v>
      </c>
      <c r="CI74" s="23">
        <f t="shared" si="37"/>
        <v>3.8722997162417968E-3</v>
      </c>
    </row>
    <row r="75" spans="1:87" x14ac:dyDescent="0.2">
      <c r="A75" s="20">
        <v>67</v>
      </c>
      <c r="B75" s="21">
        <v>40633</v>
      </c>
      <c r="C75" s="20">
        <v>205.60499999999999</v>
      </c>
      <c r="D75" s="20">
        <v>1165.3040000000001</v>
      </c>
      <c r="E75" s="20">
        <v>1966.576</v>
      </c>
      <c r="F75" s="20">
        <v>1673.5119999999999</v>
      </c>
      <c r="G75" s="20">
        <v>2124.2890000000002</v>
      </c>
      <c r="H75" s="20">
        <v>142.96299999999999</v>
      </c>
      <c r="I75" s="20">
        <v>367.59899999999999</v>
      </c>
      <c r="J75" s="20">
        <v>504.27</v>
      </c>
      <c r="K75" s="20">
        <v>107.917</v>
      </c>
      <c r="L75" s="20">
        <v>668.74300000000005</v>
      </c>
      <c r="M75" s="20">
        <v>856.81899999999996</v>
      </c>
      <c r="N75" s="20">
        <v>282.46899999999999</v>
      </c>
      <c r="O75" s="20">
        <v>321.88299999999998</v>
      </c>
      <c r="P75" s="20">
        <v>103.55500000000001</v>
      </c>
      <c r="Q75" s="20">
        <v>194.941</v>
      </c>
      <c r="R75" s="20">
        <v>259.41800000000001</v>
      </c>
      <c r="S75" s="20">
        <v>4086.29</v>
      </c>
      <c r="T75" s="20">
        <v>3500.93</v>
      </c>
      <c r="U75" s="20">
        <v>7322.92</v>
      </c>
      <c r="V75" s="20">
        <v>18909.259999999998</v>
      </c>
      <c r="W75" s="20">
        <v>0.98277999999999999</v>
      </c>
      <c r="X75" s="20">
        <v>-0.46810000000000002</v>
      </c>
      <c r="Y75" s="20">
        <v>0.31340000000000001</v>
      </c>
      <c r="Z75" s="20">
        <v>-0.1371</v>
      </c>
      <c r="AA75" s="20">
        <v>1</v>
      </c>
      <c r="AB75" s="20">
        <v>0.9385</v>
      </c>
      <c r="AC75" s="20">
        <v>0.79679999999999995</v>
      </c>
      <c r="AD75" s="20">
        <v>111.39</v>
      </c>
      <c r="AE75" s="21">
        <f t="shared" si="38"/>
        <v>40633</v>
      </c>
      <c r="AF75" s="22" cm="1">
        <f t="array" ref="AF75">IF(INDEX(calc_types,1,AF$7)="INDEX",C75/C74-1,IF(INDEX(calc_types,1,AF$7)="CASH", C74/1200,C74/C75-1))</f>
        <v>-2.2854141948536189E-4</v>
      </c>
      <c r="AG75" s="22" cm="1">
        <f t="array" ref="AG75">IF(INDEX(calc_types,1,AG$7)="INDEX",D75/D74-1,IF(INDEX(calc_types,1,AG$7)="CASH", D74/1200,D74/D75-1))</f>
        <v>3.210493334364628E-4</v>
      </c>
      <c r="AH75" s="22" cm="1">
        <f t="array" ref="AH75">IF(INDEX(calc_types,1,AH$7)="INDEX",E75/E74-1,IF(INDEX(calc_types,1,AH$7)="CASH", E74/1200,E74/E75-1))</f>
        <v>8.1120335962370227E-4</v>
      </c>
      <c r="AI75" s="22" cm="1">
        <f t="array" ref="AI75">IF(INDEX(calc_types,1,AI$7)="INDEX",F75/F74-1,IF(INDEX(calc_types,1,AI$7)="CASH", F74/1200,F74/F75-1))</f>
        <v>7.8579211313489772E-4</v>
      </c>
      <c r="AJ75" s="22" cm="1">
        <f t="array" ref="AJ75">IF(INDEX(calc_types,1,AJ$7)="INDEX",G75/G74-1,IF(INDEX(calc_types,1,AJ$7)="CASH", G74/1200,G74/G75-1))</f>
        <v>1.2575290308685094E-3</v>
      </c>
      <c r="AK75" s="22" cm="1">
        <f t="array" ref="AK75">IF(INDEX(calc_types,1,AK$7)="INDEX",H75/H74-1,IF(INDEX(calc_types,1,AK$7)="CASH", H74/1200,H74/H75-1))</f>
        <v>-1.6619995670421606E-3</v>
      </c>
      <c r="AL75" s="22" cm="1">
        <f t="array" ref="AL75">IF(INDEX(calc_types,1,AL$7)="INDEX",I75/I74-1,IF(INDEX(calc_types,1,AL$7)="CASH", I74/1200,I74/I75-1))</f>
        <v>-3.6401385583642032E-3</v>
      </c>
      <c r="AM75" s="22" cm="1">
        <f t="array" ref="AM75">IF(INDEX(calc_types,1,AM$7)="INDEX",J75/J74-1,IF(INDEX(calc_types,1,AM$7)="CASH", J74/1200,J74/J75-1))</f>
        <v>-7.3601058248968787E-3</v>
      </c>
      <c r="AN75" s="22" cm="1">
        <f t="array" ref="AN75">IF(INDEX(calc_types,1,AN$7)="INDEX",K75/K74-1,IF(INDEX(calc_types,1,AN$7)="CASH", K74/1200,K74/K75-1))</f>
        <v>-2.6865284494093089E-4</v>
      </c>
      <c r="AO75" s="22" cm="1">
        <f t="array" ref="AO75">IF(INDEX(calc_types,1,AO$7)="INDEX",L75/L74-1,IF(INDEX(calc_types,1,AO$7)="CASH", L74/1200,L74/L75-1))</f>
        <v>-8.5311229109197306E-4</v>
      </c>
      <c r="AP75" s="22" cm="1">
        <f t="array" ref="AP75">IF(INDEX(calc_types,1,AP$7)="INDEX",M75/M74-1,IF(INDEX(calc_types,1,AP$7)="CASH", M74/1200,M74/M75-1))</f>
        <v>-2.6253027849210131E-4</v>
      </c>
      <c r="AQ75" s="22" cm="1">
        <f t="array" ref="AQ75">IF(INDEX(calc_types,1,AQ$7)="INDEX",N75/N74-1,IF(INDEX(calc_types,1,AQ$7)="CASH", N74/1200,N74/N75-1))</f>
        <v>4.4272235287445838E-4</v>
      </c>
      <c r="AR75" s="22" cm="1">
        <f t="array" ref="AR75">IF(INDEX(calc_types,1,AR$7)="INDEX",O75/O74-1,IF(INDEX(calc_types,1,AR$7)="CASH", O74/1200,O74/O75-1))</f>
        <v>1.4560614781511383E-3</v>
      </c>
      <c r="AS75" s="22" cm="1">
        <f t="array" ref="AS75">IF(INDEX(calc_types,1,AS$7)="INDEX",P75/P74-1,IF(INDEX(calc_types,1,AS$7)="CASH", P74/1200,P74/P75-1))</f>
        <v>-2.6066304956451347E-4</v>
      </c>
      <c r="AT75" s="22" cm="1">
        <f t="array" ref="AT75">IF(INDEX(calc_types,1,AT$7)="INDEX",Q75/Q74-1,IF(INDEX(calc_types,1,AT$7)="CASH", Q74/1200,Q74/Q75-1))</f>
        <v>-8.4057302478146578E-4</v>
      </c>
      <c r="AU75" s="22" cm="1">
        <f t="array" ref="AU75">IF(INDEX(calc_types,1,AU$7)="INDEX",R75/R74-1,IF(INDEX(calc_types,1,AU$7)="CASH", R74/1200,R74/R75-1))</f>
        <v>-5.3552784166877032E-4</v>
      </c>
      <c r="AV75" s="22" cm="1">
        <f t="array" ref="AV75">IF(INDEX(calc_types,1,AV$7)="INDEX",S75/S74-1,IF(INDEX(calc_types,1,AV$7)="CASH", S74/1200,S74/S75-1))</f>
        <v>7.003915825667395E-4</v>
      </c>
      <c r="AW75" s="22" cm="1">
        <f t="array" ref="AW75">IF(INDEX(calc_types,1,AW$7)="INDEX",T75/T74-1,IF(INDEX(calc_types,1,AW$7)="CASH", T74/1200,T74/T75-1))</f>
        <v>5.4620874138829434E-2</v>
      </c>
      <c r="AX75" s="22" cm="1">
        <f t="array" ref="AX75">IF(INDEX(calc_types,1,AX$7)="INDEX",U75/U74-1,IF(INDEX(calc_types,1,AX$7)="CASH", U74/1200,U74/U75-1))</f>
        <v>8.1889572984701342E-3</v>
      </c>
      <c r="AY75" s="22" cm="1">
        <f t="array" ref="AY75">IF(INDEX(calc_types,1,AY$7)="INDEX",V75/V74-1,IF(INDEX(calc_types,1,AY$7)="CASH", V74/1200,V74/V75-1))</f>
        <v>-1.0969721726932447E-2</v>
      </c>
      <c r="AZ75" s="22" cm="1">
        <f t="array" ref="AZ75">IF(INDEX(calc_types,1,AZ$7)="INDEX",W75/W74-1,IF(INDEX(calc_types,1,AZ$7)="CASH", W74/1200,W74/W75-1))</f>
        <v>6.5740833333333333E-4</v>
      </c>
      <c r="BA75" s="22" cm="1">
        <f t="array" ref="BA75">IF(INDEX(calc_types,1,BA$7)="INDEX",X75/X74-1,IF(INDEX(calc_types,1,BA$7)="CASH", X74/1200,X74/X75-1))</f>
        <v>-5.165833333333333E-4</v>
      </c>
      <c r="BB75" s="22" cm="1">
        <f t="array" ref="BB75">IF(INDEX(calc_types,1,BB$7)="INDEX",Y75/Y74-1,IF(INDEX(calc_types,1,BB$7)="CASH", Y74/1200,Y74/Y75-1))</f>
        <v>1.5883333333333334E-4</v>
      </c>
      <c r="BC75" s="22" cm="1">
        <f t="array" ref="BC75">IF(INDEX(calc_types,1,BC$7)="INDEX",Z75/Z74-1,IF(INDEX(calc_types,1,BC$7)="CASH", Z74/1200,Z74/Z75-1))</f>
        <v>-4.2216666666666672E-4</v>
      </c>
      <c r="BD75" s="22" cm="1">
        <f t="array" ref="BD75">IF(INDEX(calc_types,1,BD$7)="INDEX",AA75/AA74-1,IF(INDEX(calc_types,1,BD$7)="CASH", AA74/1200,AA74/AA75-1))</f>
        <v>0</v>
      </c>
      <c r="BE75" s="22" cm="1">
        <f t="array" ref="BE75">IF(INDEX(calc_types,1,BE$7)="INDEX",AB75/AB74-1,IF(INDEX(calc_types,1,BE$7)="CASH", AB74/1200,AB74/AB75-1))</f>
        <v>7.4587107085775095E-3</v>
      </c>
      <c r="BF75" s="22" cm="1">
        <f t="array" ref="BF75">IF(INDEX(calc_types,1,BF$7)="INDEX",AC75/AC74-1,IF(INDEX(calc_types,1,BF$7)="CASH", AC74/1200,AC74/AC75-1))</f>
        <v>1.3805220883534197E-2</v>
      </c>
      <c r="BG75" s="22" cm="1">
        <f t="array" ref="BG75">IF(INDEX(calc_types,1,BG$7)="INDEX",AD75/AD74-1,IF(INDEX(calc_types,1,BG$7)="CASH", AD74/1200,AD74/AD75-1))</f>
        <v>1.2388903851333177E-2</v>
      </c>
      <c r="BH75" s="23">
        <f t="shared" ref="BH75:BH138" si="39">AF75-AF$5</f>
        <v>-1.6243121643685187E-3</v>
      </c>
      <c r="BI75" s="23">
        <f t="shared" ref="BI75:BI138" si="40">AG75-AG$5</f>
        <v>-8.5221846626360332E-4</v>
      </c>
      <c r="BJ75" s="23">
        <f t="shared" ref="BJ75:BJ138" si="41">AH75-AH$5</f>
        <v>-3.8292687003357992E-4</v>
      </c>
      <c r="BK75" s="23">
        <f t="shared" ref="BK75:BK138" si="42">AI75-AI$5</f>
        <v>-1.3107598178400612E-3</v>
      </c>
      <c r="BL75" s="23">
        <f t="shared" ref="BL75:BL138" si="43">AJ75-AJ$5</f>
        <v>-1.414697431270135E-3</v>
      </c>
      <c r="BM75" s="23">
        <f t="shared" ref="BM75:BM138" si="44">AK75-AK$5</f>
        <v>-1.9335734765395267E-3</v>
      </c>
      <c r="BN75" s="23">
        <f t="shared" ref="BN75:BN138" si="45">AL75-AL$5</f>
        <v>-3.7209402529780685E-3</v>
      </c>
      <c r="BO75" s="23">
        <f t="shared" ref="BO75:BO138" si="46">AM75-AM$5</f>
        <v>-7.544962556294733E-3</v>
      </c>
      <c r="BP75" s="23">
        <f t="shared" ref="BP75:BP138" si="47">AN75-AN$5</f>
        <v>-1.3471213464368872E-3</v>
      </c>
      <c r="BQ75" s="23">
        <f t="shared" ref="BQ75:BQ138" si="48">AO75-AO$5</f>
        <v>-1.7023024764833701E-3</v>
      </c>
      <c r="BR75" s="23">
        <f t="shared" ref="BR75:BR138" si="49">AP75-AP$5</f>
        <v>-1.223641641750829E-3</v>
      </c>
      <c r="BS75" s="23">
        <f t="shared" ref="BS75:BS138" si="50">AQ75-AQ$5</f>
        <v>-1.9401259867561473E-3</v>
      </c>
      <c r="BT75" s="23">
        <f t="shared" ref="BT75:BT138" si="51">AR75-AR$5</f>
        <v>-1.6848077639514077E-3</v>
      </c>
      <c r="BU75" s="23">
        <f t="shared" ref="BU75:BU138" si="52">AS75-AS$5</f>
        <v>-2.617179514084812E-4</v>
      </c>
      <c r="BV75" s="23">
        <f t="shared" ref="BV75:BV138" si="53">AT75-AT$5</f>
        <v>-7.8018761716232136E-4</v>
      </c>
      <c r="BW75" s="23">
        <f t="shared" ref="BW75:BW138" si="54">AU75-AU$5</f>
        <v>-4.0151322972485913E-4</v>
      </c>
      <c r="BX75" s="23">
        <f t="shared" ref="BX75:BX138" si="55">AV75-AV$5</f>
        <v>-1.1867986378245944E-2</v>
      </c>
      <c r="BY75" s="23">
        <f t="shared" ref="BY75:BY138" si="56">AW75-AW$5</f>
        <v>4.7714807146033045E-2</v>
      </c>
      <c r="BZ75" s="23">
        <f t="shared" ref="BZ75:BZ138" si="57">AX75-AX$5</f>
        <v>3.5733417239133822E-3</v>
      </c>
      <c r="CA75" s="23">
        <f t="shared" ref="CA75:CA138" si="58">AY75-AY$5</f>
        <v>-2.3694066356055518E-2</v>
      </c>
      <c r="CB75" s="23">
        <f t="shared" ref="CB75:CB138" si="59">AZ75-AZ$5</f>
        <v>-7.8208101851851919E-4</v>
      </c>
      <c r="CC75" s="23">
        <f t="shared" ref="CC75:CC138" si="60">BA75-BA$5</f>
        <v>-9.0193101851851845E-4</v>
      </c>
      <c r="CD75" s="23">
        <f t="shared" ref="CD75:CD138" si="61">BB75-BB$5</f>
        <v>-1.0706347222222221E-3</v>
      </c>
      <c r="CE75" s="23">
        <f t="shared" ref="CE75:CE138" si="62">BC75-BC$5</f>
        <v>-2.8366296296296301E-4</v>
      </c>
      <c r="CF75" s="23">
        <f t="shared" ref="CF75:CF138" si="63">BD75-BD$5</f>
        <v>0</v>
      </c>
      <c r="CG75" s="23">
        <f t="shared" ref="CG75:CG138" si="64">BE75-BE$5</f>
        <v>8.1542010226547425E-3</v>
      </c>
      <c r="CH75" s="23">
        <f t="shared" ref="CH75:CH138" si="65">BF75-BF$5</f>
        <v>1.4437886642300321E-2</v>
      </c>
      <c r="CI75" s="23">
        <f t="shared" ref="CI75:CI138" si="66">BG75-BG$5</f>
        <v>1.5995175368585954E-2</v>
      </c>
    </row>
    <row r="76" spans="1:87" x14ac:dyDescent="0.2">
      <c r="A76" s="20">
        <v>68</v>
      </c>
      <c r="B76" s="21">
        <v>40663</v>
      </c>
      <c r="C76" s="20">
        <v>205.74799999999999</v>
      </c>
      <c r="D76" s="20">
        <v>1166.9190000000001</v>
      </c>
      <c r="E76" s="20">
        <v>1977.2829999999999</v>
      </c>
      <c r="F76" s="20">
        <v>1677.777</v>
      </c>
      <c r="G76" s="20">
        <v>2139.0720000000001</v>
      </c>
      <c r="H76" s="20">
        <v>142.88</v>
      </c>
      <c r="I76" s="20">
        <v>367.45299999999997</v>
      </c>
      <c r="J76" s="20">
        <v>504.25099999999998</v>
      </c>
      <c r="K76" s="20">
        <v>107.96</v>
      </c>
      <c r="L76" s="20">
        <v>669.49300000000005</v>
      </c>
      <c r="M76" s="20">
        <v>858.61400000000003</v>
      </c>
      <c r="N76" s="20">
        <v>283.322</v>
      </c>
      <c r="O76" s="20">
        <v>323.74200000000002</v>
      </c>
      <c r="P76" s="20">
        <v>103.495</v>
      </c>
      <c r="Q76" s="20">
        <v>194.9</v>
      </c>
      <c r="R76" s="20">
        <v>259.73500000000001</v>
      </c>
      <c r="S76" s="20">
        <v>4126.8100000000004</v>
      </c>
      <c r="T76" s="20">
        <v>3559.59</v>
      </c>
      <c r="U76" s="20">
        <v>7203.94</v>
      </c>
      <c r="V76" s="20">
        <v>19196.740000000002</v>
      </c>
      <c r="W76" s="20">
        <v>0.995</v>
      </c>
      <c r="X76" s="20">
        <v>-0.54930000000000001</v>
      </c>
      <c r="Y76" s="20">
        <v>0.2029</v>
      </c>
      <c r="Z76" s="20">
        <v>-0.19389999999999999</v>
      </c>
      <c r="AA76" s="20">
        <v>1</v>
      </c>
      <c r="AB76" s="20">
        <v>0.91779999999999995</v>
      </c>
      <c r="AC76" s="20">
        <v>0.7722</v>
      </c>
      <c r="AD76" s="20">
        <v>111.49</v>
      </c>
      <c r="AE76" s="21">
        <f t="shared" si="38"/>
        <v>40663</v>
      </c>
      <c r="AF76" s="22" cm="1">
        <f t="array" ref="AF76">IF(INDEX(calc_types,1,AF$7)="INDEX",C76/C75-1,IF(INDEX(calc_types,1,AF$7)="CASH", C75/1200,C75/C76-1))</f>
        <v>6.9550837771448215E-4</v>
      </c>
      <c r="AG76" s="22" cm="1">
        <f t="array" ref="AG76">IF(INDEX(calc_types,1,AG$7)="INDEX",D76/D75-1,IF(INDEX(calc_types,1,AG$7)="CASH", D75/1200,D75/D76-1))</f>
        <v>1.3859044506840945E-3</v>
      </c>
      <c r="AH76" s="22" cm="1">
        <f t="array" ref="AH76">IF(INDEX(calc_types,1,AH$7)="INDEX",E76/E75-1,IF(INDEX(calc_types,1,AH$7)="CASH", E75/1200,E75/E76-1))</f>
        <v>5.4444882882735968E-3</v>
      </c>
      <c r="AI76" s="22" cm="1">
        <f t="array" ref="AI76">IF(INDEX(calc_types,1,AI$7)="INDEX",F76/F75-1,IF(INDEX(calc_types,1,AI$7)="CASH", F75/1200,F75/F76-1))</f>
        <v>2.5485326666316865E-3</v>
      </c>
      <c r="AJ76" s="22" cm="1">
        <f t="array" ref="AJ76">IF(INDEX(calc_types,1,AJ$7)="INDEX",G76/G75-1,IF(INDEX(calc_types,1,AJ$7)="CASH", G75/1200,G75/G76-1))</f>
        <v>6.9590342933565363E-3</v>
      </c>
      <c r="AK76" s="22" cm="1">
        <f t="array" ref="AK76">IF(INDEX(calc_types,1,AK$7)="INDEX",H76/H75-1,IF(INDEX(calc_types,1,AK$7)="CASH", H75/1200,H75/H76-1))</f>
        <v>-5.8056979777987294E-4</v>
      </c>
      <c r="AL76" s="22" cm="1">
        <f t="array" ref="AL76">IF(INDEX(calc_types,1,AL$7)="INDEX",I76/I75-1,IF(INDEX(calc_types,1,AL$7)="CASH", I75/1200,I75/I76-1))</f>
        <v>-3.9717191831323273E-4</v>
      </c>
      <c r="AM76" s="22" cm="1">
        <f t="array" ref="AM76">IF(INDEX(calc_types,1,AM$7)="INDEX",J76/J75-1,IF(INDEX(calc_types,1,AM$7)="CASH", J75/1200,J75/J76-1))</f>
        <v>-3.7678227933435338E-5</v>
      </c>
      <c r="AN76" s="22" cm="1">
        <f t="array" ref="AN76">IF(INDEX(calc_types,1,AN$7)="INDEX",K76/K75-1,IF(INDEX(calc_types,1,AN$7)="CASH", K75/1200,K75/K76-1))</f>
        <v>3.9845436770846732E-4</v>
      </c>
      <c r="AO76" s="22" cm="1">
        <f t="array" ref="AO76">IF(INDEX(calc_types,1,AO$7)="INDEX",L76/L75-1,IF(INDEX(calc_types,1,AO$7)="CASH", L75/1200,L75/L76-1))</f>
        <v>1.1215070662422555E-3</v>
      </c>
      <c r="AP76" s="22" cm="1">
        <f t="array" ref="AP76">IF(INDEX(calc_types,1,AP$7)="INDEX",M76/M75-1,IF(INDEX(calc_types,1,AP$7)="CASH", M75/1200,M75/M76-1))</f>
        <v>2.0949582117111287E-3</v>
      </c>
      <c r="AQ76" s="22" cm="1">
        <f t="array" ref="AQ76">IF(INDEX(calc_types,1,AQ$7)="INDEX",N76/N75-1,IF(INDEX(calc_types,1,AQ$7)="CASH", N75/1200,N75/N76-1))</f>
        <v>3.0198004028760828E-3</v>
      </c>
      <c r="AR76" s="22" cm="1">
        <f t="array" ref="AR76">IF(INDEX(calc_types,1,AR$7)="INDEX",O76/O75-1,IF(INDEX(calc_types,1,AR$7)="CASH", O75/1200,O75/O76-1))</f>
        <v>5.7753904368980091E-3</v>
      </c>
      <c r="AS76" s="22" cm="1">
        <f t="array" ref="AS76">IF(INDEX(calc_types,1,AS$7)="INDEX",P76/P75-1,IF(INDEX(calc_types,1,AS$7)="CASH", P75/1200,P75/P76-1))</f>
        <v>-5.7940225001207324E-4</v>
      </c>
      <c r="AT76" s="22" cm="1">
        <f t="array" ref="AT76">IF(INDEX(calc_types,1,AT$7)="INDEX",Q76/Q75-1,IF(INDEX(calc_types,1,AT$7)="CASH", Q75/1200,Q75/Q76-1))</f>
        <v>-2.1032004555221473E-4</v>
      </c>
      <c r="AU76" s="22" cm="1">
        <f t="array" ref="AU76">IF(INDEX(calc_types,1,AU$7)="INDEX",R76/R75-1,IF(INDEX(calc_types,1,AU$7)="CASH", R75/1200,R75/R76-1))</f>
        <v>1.2219660933319165E-3</v>
      </c>
      <c r="AV76" s="22" cm="1">
        <f t="array" ref="AV76">IF(INDEX(calc_types,1,AV$7)="INDEX",S76/S75-1,IF(INDEX(calc_types,1,AV$7)="CASH", S75/1200,S75/S76-1))</f>
        <v>9.9160852509245778E-3</v>
      </c>
      <c r="AW76" s="22" cm="1">
        <f t="array" ref="AW76">IF(INDEX(calc_types,1,AW$7)="INDEX",T76/T75-1,IF(INDEX(calc_types,1,AW$7)="CASH", T75/1200,T75/T76-1))</f>
        <v>1.6755547811581506E-2</v>
      </c>
      <c r="AX76" s="22" cm="1">
        <f t="array" ref="AX76">IF(INDEX(calc_types,1,AX$7)="INDEX",U76/U75-1,IF(INDEX(calc_types,1,AX$7)="CASH", U75/1200,U75/U76-1))</f>
        <v>-1.6247617070786036E-2</v>
      </c>
      <c r="AY76" s="22" cm="1">
        <f t="array" ref="AY76">IF(INDEX(calc_types,1,AY$7)="INDEX",V76/V75-1,IF(INDEX(calc_types,1,AY$7)="CASH", V75/1200,V75/V76-1))</f>
        <v>1.5203133279673819E-2</v>
      </c>
      <c r="AZ76" s="22" cm="1">
        <f t="array" ref="AZ76">IF(INDEX(calc_types,1,AZ$7)="INDEX",W76/W75-1,IF(INDEX(calc_types,1,AZ$7)="CASH", W75/1200,W75/W76-1))</f>
        <v>8.1898333333333328E-4</v>
      </c>
      <c r="BA76" s="22" cm="1">
        <f t="array" ref="BA76">IF(INDEX(calc_types,1,BA$7)="INDEX",X76/X75-1,IF(INDEX(calc_types,1,BA$7)="CASH", X75/1200,X75/X76-1))</f>
        <v>-3.9008333333333337E-4</v>
      </c>
      <c r="BB76" s="22" cm="1">
        <f t="array" ref="BB76">IF(INDEX(calc_types,1,BB$7)="INDEX",Y76/Y75-1,IF(INDEX(calc_types,1,BB$7)="CASH", Y75/1200,Y75/Y76-1))</f>
        <v>2.6116666666666665E-4</v>
      </c>
      <c r="BC76" s="22" cm="1">
        <f t="array" ref="BC76">IF(INDEX(calc_types,1,BC$7)="INDEX",Z76/Z75-1,IF(INDEX(calc_types,1,BC$7)="CASH", Z75/1200,Z75/Z76-1))</f>
        <v>-1.1425E-4</v>
      </c>
      <c r="BD76" s="22" cm="1">
        <f t="array" ref="BD76">IF(INDEX(calc_types,1,BD$7)="INDEX",AA76/AA75-1,IF(INDEX(calc_types,1,BD$7)="CASH", AA75/1200,AA75/AA76-1))</f>
        <v>0</v>
      </c>
      <c r="BE76" s="22" cm="1">
        <f t="array" ref="BE76">IF(INDEX(calc_types,1,BE$7)="INDEX",AB76/AB75-1,IF(INDEX(calc_types,1,BE$7)="CASH", AB75/1200,AB75/AB76-1))</f>
        <v>2.2553933318805841E-2</v>
      </c>
      <c r="BF76" s="22" cm="1">
        <f t="array" ref="BF76">IF(INDEX(calc_types,1,BF$7)="INDEX",AC76/AC75-1,IF(INDEX(calc_types,1,BF$7)="CASH", AC75/1200,AC75/AC76-1))</f>
        <v>3.1857031857031703E-2</v>
      </c>
      <c r="BG76" s="22" cm="1">
        <f t="array" ref="BG76">IF(INDEX(calc_types,1,BG$7)="INDEX",AD76/AD75-1,IF(INDEX(calc_types,1,BG$7)="CASH", AD75/1200,AD75/AD76-1))</f>
        <v>-8.969414297246292E-4</v>
      </c>
      <c r="BH76" s="23">
        <f t="shared" si="39"/>
        <v>-7.0026236716867469E-4</v>
      </c>
      <c r="BI76" s="23">
        <f t="shared" si="40"/>
        <v>2.1263665098402839E-4</v>
      </c>
      <c r="BJ76" s="23">
        <f t="shared" si="41"/>
        <v>4.2503580586163141E-3</v>
      </c>
      <c r="BK76" s="23">
        <f t="shared" si="42"/>
        <v>4.5198073565672764E-4</v>
      </c>
      <c r="BL76" s="23">
        <f t="shared" si="43"/>
        <v>4.2868078312178915E-3</v>
      </c>
      <c r="BM76" s="23">
        <f t="shared" si="44"/>
        <v>-8.5214370727723892E-4</v>
      </c>
      <c r="BN76" s="23">
        <f t="shared" si="45"/>
        <v>-4.7797361292709799E-4</v>
      </c>
      <c r="BO76" s="23">
        <f t="shared" si="46"/>
        <v>-2.2253495933128925E-4</v>
      </c>
      <c r="BP76" s="23">
        <f t="shared" si="47"/>
        <v>-6.8001413378748895E-4</v>
      </c>
      <c r="BQ76" s="23">
        <f t="shared" si="48"/>
        <v>2.7231688085085849E-4</v>
      </c>
      <c r="BR76" s="23">
        <f t="shared" si="49"/>
        <v>1.133846848452401E-3</v>
      </c>
      <c r="BS76" s="23">
        <f t="shared" si="50"/>
        <v>6.3695206324547709E-4</v>
      </c>
      <c r="BT76" s="23">
        <f t="shared" si="51"/>
        <v>2.6345211947954631E-3</v>
      </c>
      <c r="BU76" s="23">
        <f t="shared" si="52"/>
        <v>-5.8045715185604102E-4</v>
      </c>
      <c r="BV76" s="23">
        <f t="shared" si="53"/>
        <v>-1.4993463793307028E-4</v>
      </c>
      <c r="BW76" s="23">
        <f t="shared" si="54"/>
        <v>1.3559807052758277E-3</v>
      </c>
      <c r="BX76" s="23">
        <f t="shared" si="55"/>
        <v>-2.6522927098881054E-3</v>
      </c>
      <c r="BY76" s="23">
        <f t="shared" si="56"/>
        <v>9.8494808187851168E-3</v>
      </c>
      <c r="BZ76" s="23">
        <f t="shared" si="57"/>
        <v>-2.0863232645342789E-2</v>
      </c>
      <c r="CA76" s="23">
        <f t="shared" si="58"/>
        <v>2.4787886505507461E-3</v>
      </c>
      <c r="CB76" s="23">
        <f t="shared" si="59"/>
        <v>-6.2050601851851924E-4</v>
      </c>
      <c r="CC76" s="23">
        <f t="shared" si="60"/>
        <v>-7.7543101851851857E-4</v>
      </c>
      <c r="CD76" s="23">
        <f t="shared" si="61"/>
        <v>-9.6830138888888873E-4</v>
      </c>
      <c r="CE76" s="23">
        <f t="shared" si="62"/>
        <v>2.4253703703703679E-5</v>
      </c>
      <c r="CF76" s="23">
        <f t="shared" si="63"/>
        <v>0</v>
      </c>
      <c r="CG76" s="23">
        <f t="shared" si="64"/>
        <v>2.3249423632883074E-2</v>
      </c>
      <c r="CH76" s="23">
        <f t="shared" si="65"/>
        <v>3.2489697615797827E-2</v>
      </c>
      <c r="CI76" s="23">
        <f t="shared" si="66"/>
        <v>2.7093300875281464E-3</v>
      </c>
    </row>
    <row r="77" spans="1:87" x14ac:dyDescent="0.2">
      <c r="A77" s="20">
        <v>69</v>
      </c>
      <c r="B77" s="21">
        <v>40694</v>
      </c>
      <c r="C77" s="20">
        <v>205.83500000000001</v>
      </c>
      <c r="D77" s="20">
        <v>1168.269</v>
      </c>
      <c r="E77" s="20">
        <v>1984.4290000000001</v>
      </c>
      <c r="F77" s="20">
        <v>1682.3610000000001</v>
      </c>
      <c r="G77" s="20">
        <v>2152.6129999999998</v>
      </c>
      <c r="H77" s="20">
        <v>142.78800000000001</v>
      </c>
      <c r="I77" s="20">
        <v>367.20600000000002</v>
      </c>
      <c r="J77" s="20">
        <v>504.745</v>
      </c>
      <c r="K77" s="20">
        <v>107.93300000000001</v>
      </c>
      <c r="L77" s="20">
        <v>669.10400000000004</v>
      </c>
      <c r="M77" s="20">
        <v>859.31600000000003</v>
      </c>
      <c r="N77" s="20">
        <v>283.95600000000002</v>
      </c>
      <c r="O77" s="20">
        <v>325.96899999999999</v>
      </c>
      <c r="P77" s="20">
        <v>103.477</v>
      </c>
      <c r="Q77" s="20">
        <v>194.702</v>
      </c>
      <c r="R77" s="20">
        <v>259.24400000000003</v>
      </c>
      <c r="S77" s="20">
        <v>4181.79</v>
      </c>
      <c r="T77" s="20">
        <v>3554.59</v>
      </c>
      <c r="U77" s="20">
        <v>7519.95</v>
      </c>
      <c r="V77" s="20">
        <v>19650.57</v>
      </c>
      <c r="W77" s="20">
        <v>1.06033</v>
      </c>
      <c r="X77" s="20">
        <v>-0.72970000000000002</v>
      </c>
      <c r="Y77" s="20">
        <v>9.2200000000000004E-2</v>
      </c>
      <c r="Z77" s="20">
        <v>-0.42309999999999998</v>
      </c>
      <c r="AA77" s="20">
        <v>1</v>
      </c>
      <c r="AB77" s="20">
        <v>0.88939999999999997</v>
      </c>
      <c r="AC77" s="20">
        <v>0.77580000000000005</v>
      </c>
      <c r="AD77" s="20">
        <v>110.78</v>
      </c>
      <c r="AE77" s="21">
        <f t="shared" si="38"/>
        <v>40694</v>
      </c>
      <c r="AF77" s="22" cm="1">
        <f t="array" ref="AF77">IF(INDEX(calc_types,1,AF$7)="INDEX",C77/C76-1,IF(INDEX(calc_types,1,AF$7)="CASH", C76/1200,C76/C77-1))</f>
        <v>4.2284736668163347E-4</v>
      </c>
      <c r="AG77" s="22" cm="1">
        <f t="array" ref="AG77">IF(INDEX(calc_types,1,AG$7)="INDEX",D77/D76-1,IF(INDEX(calc_types,1,AG$7)="CASH", D76/1200,D76/D77-1))</f>
        <v>1.1568926377922839E-3</v>
      </c>
      <c r="AH77" s="22" cm="1">
        <f t="array" ref="AH77">IF(INDEX(calc_types,1,AH$7)="INDEX",E77/E76-1,IF(INDEX(calc_types,1,AH$7)="CASH", E76/1200,E76/E77-1))</f>
        <v>3.6140501890726817E-3</v>
      </c>
      <c r="AI77" s="22" cm="1">
        <f t="array" ref="AI77">IF(INDEX(calc_types,1,AI$7)="INDEX",F77/F76-1,IF(INDEX(calc_types,1,AI$7)="CASH", F76/1200,F76/F77-1))</f>
        <v>2.7321866970402287E-3</v>
      </c>
      <c r="AJ77" s="22" cm="1">
        <f t="array" ref="AJ77">IF(INDEX(calc_types,1,AJ$7)="INDEX",G77/G76-1,IF(INDEX(calc_types,1,AJ$7)="CASH", G76/1200,G76/G77-1))</f>
        <v>6.3303152021061404E-3</v>
      </c>
      <c r="AK77" s="22" cm="1">
        <f t="array" ref="AK77">IF(INDEX(calc_types,1,AK$7)="INDEX",H77/H76-1,IF(INDEX(calc_types,1,AK$7)="CASH", H76/1200,H76/H77-1))</f>
        <v>-6.4389697648370436E-4</v>
      </c>
      <c r="AL77" s="22" cm="1">
        <f t="array" ref="AL77">IF(INDEX(calc_types,1,AL$7)="INDEX",I77/I76-1,IF(INDEX(calc_types,1,AL$7)="CASH", I76/1200,I76/I77-1))</f>
        <v>-6.7219481130909031E-4</v>
      </c>
      <c r="AM77" s="22" cm="1">
        <f t="array" ref="AM77">IF(INDEX(calc_types,1,AM$7)="INDEX",J77/J76-1,IF(INDEX(calc_types,1,AM$7)="CASH", J76/1200,J76/J77-1))</f>
        <v>9.796708385307884E-4</v>
      </c>
      <c r="AN77" s="22" cm="1">
        <f t="array" ref="AN77">IF(INDEX(calc_types,1,AN$7)="INDEX",K77/K76-1,IF(INDEX(calc_types,1,AN$7)="CASH", K76/1200,K76/K77-1))</f>
        <v>-2.5009262689867917E-4</v>
      </c>
      <c r="AO77" s="22" cm="1">
        <f t="array" ref="AO77">IF(INDEX(calc_types,1,AO$7)="INDEX",L77/L76-1,IF(INDEX(calc_types,1,AO$7)="CASH", L76/1200,L76/L77-1))</f>
        <v>-5.8103669493181354E-4</v>
      </c>
      <c r="AP77" s="22" cm="1">
        <f t="array" ref="AP77">IF(INDEX(calc_types,1,AP$7)="INDEX",M77/M76-1,IF(INDEX(calc_types,1,AP$7)="CASH", M76/1200,M76/M77-1))</f>
        <v>8.1759673147652201E-4</v>
      </c>
      <c r="AQ77" s="22" cm="1">
        <f t="array" ref="AQ77">IF(INDEX(calc_types,1,AQ$7)="INDEX",N77/N76-1,IF(INDEX(calc_types,1,AQ$7)="CASH", N76/1200,N76/N77-1))</f>
        <v>2.2377365682864081E-3</v>
      </c>
      <c r="AR77" s="22" cm="1">
        <f t="array" ref="AR77">IF(INDEX(calc_types,1,AR$7)="INDEX",O77/O76-1,IF(INDEX(calc_types,1,AR$7)="CASH", O76/1200,O76/O77-1))</f>
        <v>6.8789344601565272E-3</v>
      </c>
      <c r="AS77" s="22" cm="1">
        <f t="array" ref="AS77">IF(INDEX(calc_types,1,AS$7)="INDEX",P77/P76-1,IF(INDEX(calc_types,1,AS$7)="CASH", P76/1200,P76/P77-1))</f>
        <v>-1.7392144548045163E-4</v>
      </c>
      <c r="AT77" s="22" cm="1">
        <f t="array" ref="AT77">IF(INDEX(calc_types,1,AT$7)="INDEX",Q77/Q76-1,IF(INDEX(calc_types,1,AT$7)="CASH", Q76/1200,Q76/Q77-1))</f>
        <v>-1.0159055926116656E-3</v>
      </c>
      <c r="AU77" s="22" cm="1">
        <f t="array" ref="AU77">IF(INDEX(calc_types,1,AU$7)="INDEX",R77/R76-1,IF(INDEX(calc_types,1,AU$7)="CASH", R76/1200,R76/R77-1))</f>
        <v>-1.8903882803625871E-3</v>
      </c>
      <c r="AV77" s="22" cm="1">
        <f t="array" ref="AV77">IF(INDEX(calc_types,1,AV$7)="INDEX",S77/S76-1,IF(INDEX(calc_types,1,AV$7)="CASH", S76/1200,S76/S77-1))</f>
        <v>1.3322639035962203E-2</v>
      </c>
      <c r="AW77" s="22" cm="1">
        <f t="array" ref="AW77">IF(INDEX(calc_types,1,AW$7)="INDEX",T77/T76-1,IF(INDEX(calc_types,1,AW$7)="CASH", T76/1200,T76/T77-1))</f>
        <v>-1.4046561542200298E-3</v>
      </c>
      <c r="AX77" s="22" cm="1">
        <f t="array" ref="AX77">IF(INDEX(calc_types,1,AX$7)="INDEX",U77/U76-1,IF(INDEX(calc_types,1,AX$7)="CASH", U76/1200,U76/U77-1))</f>
        <v>4.3866273178288617E-2</v>
      </c>
      <c r="AY77" s="22" cm="1">
        <f t="array" ref="AY77">IF(INDEX(calc_types,1,AY$7)="INDEX",V77/V76-1,IF(INDEX(calc_types,1,AY$7)="CASH", V76/1200,V76/V77-1))</f>
        <v>2.3640993210305439E-2</v>
      </c>
      <c r="AZ77" s="22" cm="1">
        <f t="array" ref="AZ77">IF(INDEX(calc_types,1,AZ$7)="INDEX",W77/W76-1,IF(INDEX(calc_types,1,AZ$7)="CASH", W76/1200,W76/W77-1))</f>
        <v>8.2916666666666664E-4</v>
      </c>
      <c r="BA77" s="22" cm="1">
        <f t="array" ref="BA77">IF(INDEX(calc_types,1,BA$7)="INDEX",X77/X76-1,IF(INDEX(calc_types,1,BA$7)="CASH", X76/1200,X76/X77-1))</f>
        <v>-4.5774999999999999E-4</v>
      </c>
      <c r="BB77" s="22" cm="1">
        <f t="array" ref="BB77">IF(INDEX(calc_types,1,BB$7)="INDEX",Y77/Y76-1,IF(INDEX(calc_types,1,BB$7)="CASH", Y76/1200,Y76/Y77-1))</f>
        <v>1.6908333333333334E-4</v>
      </c>
      <c r="BC77" s="22" cm="1">
        <f t="array" ref="BC77">IF(INDEX(calc_types,1,BC$7)="INDEX",Z77/Z76-1,IF(INDEX(calc_types,1,BC$7)="CASH", Z76/1200,Z76/Z77-1))</f>
        <v>-1.6158333333333332E-4</v>
      </c>
      <c r="BD77" s="22" cm="1">
        <f t="array" ref="BD77">IF(INDEX(calc_types,1,BD$7)="INDEX",AA77/AA76-1,IF(INDEX(calc_types,1,BD$7)="CASH", AA76/1200,AA76/AA77-1))</f>
        <v>0</v>
      </c>
      <c r="BE77" s="22" cm="1">
        <f t="array" ref="BE77">IF(INDEX(calc_types,1,BE$7)="INDEX",AB77/AB76-1,IF(INDEX(calc_types,1,BE$7)="CASH", AB76/1200,AB76/AB77-1))</f>
        <v>3.1931639307398285E-2</v>
      </c>
      <c r="BF77" s="22" cm="1">
        <f t="array" ref="BF77">IF(INDEX(calc_types,1,BF$7)="INDEX",AC77/AC76-1,IF(INDEX(calc_types,1,BF$7)="CASH", AC76/1200,AC76/AC77-1))</f>
        <v>-4.6403712296984034E-3</v>
      </c>
      <c r="BG77" s="22" cm="1">
        <f t="array" ref="BG77">IF(INDEX(calc_types,1,BG$7)="INDEX",AD77/AD76-1,IF(INDEX(calc_types,1,BG$7)="CASH", AD76/1200,AD76/AD77-1))</f>
        <v>6.4090991153638033E-3</v>
      </c>
      <c r="BH77" s="23">
        <f t="shared" si="39"/>
        <v>-9.7292337820152337E-4</v>
      </c>
      <c r="BI77" s="23">
        <f t="shared" si="40"/>
        <v>-1.6375161907782217E-5</v>
      </c>
      <c r="BJ77" s="23">
        <f t="shared" si="41"/>
        <v>2.4199199594153995E-3</v>
      </c>
      <c r="BK77" s="23">
        <f t="shared" si="42"/>
        <v>6.3563476606526975E-4</v>
      </c>
      <c r="BL77" s="23">
        <f t="shared" si="43"/>
        <v>3.658088739967496E-3</v>
      </c>
      <c r="BM77" s="23">
        <f t="shared" si="44"/>
        <v>-9.1547088598107034E-4</v>
      </c>
      <c r="BN77" s="23">
        <f t="shared" si="45"/>
        <v>-7.5299650592295557E-4</v>
      </c>
      <c r="BO77" s="23">
        <f t="shared" si="46"/>
        <v>7.9481410713293449E-4</v>
      </c>
      <c r="BP77" s="23">
        <f t="shared" si="47"/>
        <v>-1.3285611283946354E-3</v>
      </c>
      <c r="BQ77" s="23">
        <f t="shared" si="48"/>
        <v>-1.4302268803232105E-3</v>
      </c>
      <c r="BR77" s="23">
        <f t="shared" si="49"/>
        <v>-1.4351463178220573E-4</v>
      </c>
      <c r="BS77" s="23">
        <f t="shared" si="50"/>
        <v>-1.4511177134419757E-4</v>
      </c>
      <c r="BT77" s="23">
        <f t="shared" si="51"/>
        <v>3.7380652180539812E-3</v>
      </c>
      <c r="BU77" s="23">
        <f t="shared" si="52"/>
        <v>-1.7497634732441936E-4</v>
      </c>
      <c r="BV77" s="23">
        <f t="shared" si="53"/>
        <v>-9.5552018499252115E-4</v>
      </c>
      <c r="BW77" s="23">
        <f t="shared" si="54"/>
        <v>-1.756373668418676E-3</v>
      </c>
      <c r="BX77" s="23">
        <f t="shared" si="55"/>
        <v>7.5426107514951941E-4</v>
      </c>
      <c r="BY77" s="23">
        <f t="shared" si="56"/>
        <v>-8.3107231470164189E-3</v>
      </c>
      <c r="BZ77" s="23">
        <f t="shared" si="57"/>
        <v>3.9250657603731864E-2</v>
      </c>
      <c r="CA77" s="23">
        <f t="shared" si="58"/>
        <v>1.0916648581182365E-2</v>
      </c>
      <c r="CB77" s="23">
        <f t="shared" si="59"/>
        <v>-6.1032268518518588E-4</v>
      </c>
      <c r="CC77" s="23">
        <f t="shared" si="60"/>
        <v>-8.4309768518518518E-4</v>
      </c>
      <c r="CD77" s="23">
        <f t="shared" si="61"/>
        <v>-1.0603847222222221E-3</v>
      </c>
      <c r="CE77" s="23">
        <f t="shared" si="62"/>
        <v>-2.3079629629629644E-5</v>
      </c>
      <c r="CF77" s="23">
        <f t="shared" si="63"/>
        <v>0</v>
      </c>
      <c r="CG77" s="23">
        <f t="shared" si="64"/>
        <v>3.2627129621475522E-2</v>
      </c>
      <c r="CH77" s="23">
        <f t="shared" si="65"/>
        <v>-4.0077054709322796E-3</v>
      </c>
      <c r="CI77" s="23">
        <f t="shared" si="66"/>
        <v>1.001537063261658E-2</v>
      </c>
    </row>
    <row r="78" spans="1:87" x14ac:dyDescent="0.2">
      <c r="A78" s="20">
        <v>70</v>
      </c>
      <c r="B78" s="21">
        <v>40724</v>
      </c>
      <c r="C78" s="20">
        <v>205.99</v>
      </c>
      <c r="D78" s="20">
        <v>1167.3320000000001</v>
      </c>
      <c r="E78" s="20">
        <v>1979.4380000000001</v>
      </c>
      <c r="F78" s="20">
        <v>1683.5360000000001</v>
      </c>
      <c r="G78" s="20">
        <v>2151.4299999999998</v>
      </c>
      <c r="H78" s="20">
        <v>142.642</v>
      </c>
      <c r="I78" s="20">
        <v>365.98700000000002</v>
      </c>
      <c r="J78" s="20">
        <v>500.63299999999998</v>
      </c>
      <c r="K78" s="20">
        <v>107.85899999999999</v>
      </c>
      <c r="L78" s="20">
        <v>666.21900000000005</v>
      </c>
      <c r="M78" s="20">
        <v>852.09</v>
      </c>
      <c r="N78" s="20">
        <v>283.38900000000001</v>
      </c>
      <c r="O78" s="20">
        <v>324.447</v>
      </c>
      <c r="P78" s="20">
        <v>103.44199999999999</v>
      </c>
      <c r="Q78" s="20">
        <v>194.49199999999999</v>
      </c>
      <c r="R78" s="20">
        <v>258.73500000000001</v>
      </c>
      <c r="S78" s="20">
        <v>4206.1000000000004</v>
      </c>
      <c r="T78" s="20">
        <v>3441.88</v>
      </c>
      <c r="U78" s="20">
        <v>7312.72</v>
      </c>
      <c r="V78" s="20">
        <v>20033.43</v>
      </c>
      <c r="W78" s="20">
        <v>1.2238899999999999</v>
      </c>
      <c r="X78" s="20">
        <v>-0.53879999999999995</v>
      </c>
      <c r="Y78" s="20">
        <v>0.16819999999999999</v>
      </c>
      <c r="Z78" s="20">
        <v>-0.2064</v>
      </c>
      <c r="AA78" s="20">
        <v>1</v>
      </c>
      <c r="AB78" s="20">
        <v>0.87519999999999998</v>
      </c>
      <c r="AC78" s="20">
        <v>0.76770000000000005</v>
      </c>
      <c r="AD78" s="20">
        <v>112.39</v>
      </c>
      <c r="AE78" s="21">
        <f t="shared" si="38"/>
        <v>40724</v>
      </c>
      <c r="AF78" s="22" cm="1">
        <f t="array" ref="AF78">IF(INDEX(calc_types,1,AF$7)="INDEX",C78/C77-1,IF(INDEX(calc_types,1,AF$7)="CASH", C77/1200,C77/C78-1))</f>
        <v>7.5303033983531442E-4</v>
      </c>
      <c r="AG78" s="22" cm="1">
        <f t="array" ref="AG78">IF(INDEX(calc_types,1,AG$7)="INDEX",D78/D77-1,IF(INDEX(calc_types,1,AG$7)="CASH", D77/1200,D77/D78-1))</f>
        <v>-8.0204131069117057E-4</v>
      </c>
      <c r="AH78" s="22" cm="1">
        <f t="array" ref="AH78">IF(INDEX(calc_types,1,AH$7)="INDEX",E78/E77-1,IF(INDEX(calc_types,1,AH$7)="CASH", E77/1200,E77/E78-1))</f>
        <v>-2.5150811644054638E-3</v>
      </c>
      <c r="AI78" s="22" cm="1">
        <f t="array" ref="AI78">IF(INDEX(calc_types,1,AI$7)="INDEX",F78/F77-1,IF(INDEX(calc_types,1,AI$7)="CASH", F77/1200,F77/F78-1))</f>
        <v>6.9842322783286725E-4</v>
      </c>
      <c r="AJ78" s="22" cm="1">
        <f t="array" ref="AJ78">IF(INDEX(calc_types,1,AJ$7)="INDEX",G78/G77-1,IF(INDEX(calc_types,1,AJ$7)="CASH", G77/1200,G77/G78-1))</f>
        <v>-5.4956464538680194E-4</v>
      </c>
      <c r="AK78" s="22" cm="1">
        <f t="array" ref="AK78">IF(INDEX(calc_types,1,AK$7)="INDEX",H78/H77-1,IF(INDEX(calc_types,1,AK$7)="CASH", H77/1200,H77/H78-1))</f>
        <v>-1.0224948875257045E-3</v>
      </c>
      <c r="AL78" s="22" cm="1">
        <f t="array" ref="AL78">IF(INDEX(calc_types,1,AL$7)="INDEX",I78/I77-1,IF(INDEX(calc_types,1,AL$7)="CASH", I77/1200,I77/I78-1))</f>
        <v>-3.3196625327472917E-3</v>
      </c>
      <c r="AM78" s="22" cm="1">
        <f t="array" ref="AM78">IF(INDEX(calc_types,1,AM$7)="INDEX",J78/J77-1,IF(INDEX(calc_types,1,AM$7)="CASH", J77/1200,J77/J78-1))</f>
        <v>-8.1466879315298391E-3</v>
      </c>
      <c r="AN78" s="22" cm="1">
        <f t="array" ref="AN78">IF(INDEX(calc_types,1,AN$7)="INDEX",K78/K77-1,IF(INDEX(calc_types,1,AN$7)="CASH", K77/1200,K77/K78-1))</f>
        <v>-6.856105176360483E-4</v>
      </c>
      <c r="AO78" s="22" cm="1">
        <f t="array" ref="AO78">IF(INDEX(calc_types,1,AO$7)="INDEX",L78/L77-1,IF(INDEX(calc_types,1,AO$7)="CASH", L77/1200,L77/L78-1))</f>
        <v>-4.3117362921160085E-3</v>
      </c>
      <c r="AP78" s="22" cm="1">
        <f t="array" ref="AP78">IF(INDEX(calc_types,1,AP$7)="INDEX",M78/M77-1,IF(INDEX(calc_types,1,AP$7)="CASH", M77/1200,M77/M78-1))</f>
        <v>-8.4090136806482807E-3</v>
      </c>
      <c r="AQ78" s="22" cm="1">
        <f t="array" ref="AQ78">IF(INDEX(calc_types,1,AQ$7)="INDEX",N78/N77-1,IF(INDEX(calc_types,1,AQ$7)="CASH", N77/1200,N77/N78-1))</f>
        <v>-1.9967882347969867E-3</v>
      </c>
      <c r="AR78" s="22" cm="1">
        <f t="array" ref="AR78">IF(INDEX(calc_types,1,AR$7)="INDEX",O78/O77-1,IF(INDEX(calc_types,1,AR$7)="CASH", O77/1200,O77/O78-1))</f>
        <v>-4.6691556559058656E-3</v>
      </c>
      <c r="AS78" s="22" cm="1">
        <f t="array" ref="AS78">IF(INDEX(calc_types,1,AS$7)="INDEX",P78/P77-1,IF(INDEX(calc_types,1,AS$7)="CASH", P77/1200,P77/P78-1))</f>
        <v>-3.382394155223567E-4</v>
      </c>
      <c r="AT78" s="22" cm="1">
        <f t="array" ref="AT78">IF(INDEX(calc_types,1,AT$7)="INDEX",Q78/Q77-1,IF(INDEX(calc_types,1,AT$7)="CASH", Q77/1200,Q77/Q78-1))</f>
        <v>-1.078571355199287E-3</v>
      </c>
      <c r="AU78" s="22" cm="1">
        <f t="array" ref="AU78">IF(INDEX(calc_types,1,AU$7)="INDEX",R78/R77-1,IF(INDEX(calc_types,1,AU$7)="CASH", R77/1200,R77/R78-1))</f>
        <v>-1.9634012744750295E-3</v>
      </c>
      <c r="AV78" s="22" cm="1">
        <f t="array" ref="AV78">IF(INDEX(calc_types,1,AV$7)="INDEX",S78/S77-1,IF(INDEX(calc_types,1,AV$7)="CASH", S77/1200,S77/S78-1))</f>
        <v>5.8133000461526585E-3</v>
      </c>
      <c r="AW78" s="22" cm="1">
        <f t="array" ref="AW78">IF(INDEX(calc_types,1,AW$7)="INDEX",T78/T77-1,IF(INDEX(calc_types,1,AW$7)="CASH", T77/1200,T77/T78-1))</f>
        <v>-3.1708298284752967E-2</v>
      </c>
      <c r="AX78" s="22" cm="1">
        <f t="array" ref="AX78">IF(INDEX(calc_types,1,AX$7)="INDEX",U78/U77-1,IF(INDEX(calc_types,1,AX$7)="CASH", U77/1200,U77/U78-1))</f>
        <v>-2.7557364078218516E-2</v>
      </c>
      <c r="AY78" s="22" cm="1">
        <f t="array" ref="AY78">IF(INDEX(calc_types,1,AY$7)="INDEX",V78/V77-1,IF(INDEX(calc_types,1,AY$7)="CASH", V77/1200,V77/V78-1))</f>
        <v>1.948340429819595E-2</v>
      </c>
      <c r="AZ78" s="22" cm="1">
        <f t="array" ref="AZ78">IF(INDEX(calc_types,1,AZ$7)="INDEX",W78/W77-1,IF(INDEX(calc_types,1,AZ$7)="CASH", W77/1200,W77/W78-1))</f>
        <v>8.8360833333333329E-4</v>
      </c>
      <c r="BA78" s="22" cm="1">
        <f t="array" ref="BA78">IF(INDEX(calc_types,1,BA$7)="INDEX",X78/X77-1,IF(INDEX(calc_types,1,BA$7)="CASH", X77/1200,X77/X78-1))</f>
        <v>-6.0808333333333331E-4</v>
      </c>
      <c r="BB78" s="22" cm="1">
        <f t="array" ref="BB78">IF(INDEX(calc_types,1,BB$7)="INDEX",Y78/Y77-1,IF(INDEX(calc_types,1,BB$7)="CASH", Y77/1200,Y77/Y78-1))</f>
        <v>7.6833333333333335E-5</v>
      </c>
      <c r="BC78" s="22" cm="1">
        <f t="array" ref="BC78">IF(INDEX(calc_types,1,BC$7)="INDEX",Z78/Z77-1,IF(INDEX(calc_types,1,BC$7)="CASH", Z77/1200,Z77/Z78-1))</f>
        <v>-3.5258333333333333E-4</v>
      </c>
      <c r="BD78" s="22" cm="1">
        <f t="array" ref="BD78">IF(INDEX(calc_types,1,BD$7)="INDEX",AA78/AA77-1,IF(INDEX(calc_types,1,BD$7)="CASH", AA77/1200,AA77/AA78-1))</f>
        <v>0</v>
      </c>
      <c r="BE78" s="22" cm="1">
        <f t="array" ref="BE78">IF(INDEX(calc_types,1,BE$7)="INDEX",AB78/AB77-1,IF(INDEX(calc_types,1,BE$7)="CASH", AB77/1200,AB77/AB78-1))</f>
        <v>1.6224862888482683E-2</v>
      </c>
      <c r="BF78" s="22" cm="1">
        <f t="array" ref="BF78">IF(INDEX(calc_types,1,BF$7)="INDEX",AC78/AC77-1,IF(INDEX(calc_types,1,BF$7)="CASH", AC77/1200,AC77/AC78-1))</f>
        <v>1.0550996483001063E-2</v>
      </c>
      <c r="BG78" s="22" cm="1">
        <f t="array" ref="BG78">IF(INDEX(calc_types,1,BG$7)="INDEX",AD78/AD77-1,IF(INDEX(calc_types,1,BG$7)="CASH", AD77/1200,AD77/AD78-1))</f>
        <v>-1.432511789305102E-2</v>
      </c>
      <c r="BH78" s="23">
        <f t="shared" si="39"/>
        <v>-6.4274040504784242E-4</v>
      </c>
      <c r="BI78" s="23">
        <f t="shared" si="40"/>
        <v>-1.9753091103912367E-3</v>
      </c>
      <c r="BJ78" s="23">
        <f t="shared" si="41"/>
        <v>-3.709211394062746E-3</v>
      </c>
      <c r="BK78" s="23">
        <f t="shared" si="42"/>
        <v>-1.3981287031420916E-3</v>
      </c>
      <c r="BL78" s="23">
        <f t="shared" si="43"/>
        <v>-3.2217911075254463E-3</v>
      </c>
      <c r="BM78" s="23">
        <f t="shared" si="44"/>
        <v>-1.2940687970230706E-3</v>
      </c>
      <c r="BN78" s="23">
        <f t="shared" si="45"/>
        <v>-3.400464227361157E-3</v>
      </c>
      <c r="BO78" s="23">
        <f t="shared" si="46"/>
        <v>-8.3315446629276934E-3</v>
      </c>
      <c r="BP78" s="23">
        <f t="shared" si="47"/>
        <v>-1.7640790191320046E-3</v>
      </c>
      <c r="BQ78" s="23">
        <f t="shared" si="48"/>
        <v>-5.1609264775074057E-3</v>
      </c>
      <c r="BR78" s="23">
        <f t="shared" si="49"/>
        <v>-9.3701250439070082E-3</v>
      </c>
      <c r="BS78" s="23">
        <f t="shared" si="50"/>
        <v>-4.3796365744275924E-3</v>
      </c>
      <c r="BT78" s="23">
        <f t="shared" si="51"/>
        <v>-7.8100248980084112E-3</v>
      </c>
      <c r="BU78" s="23">
        <f t="shared" si="52"/>
        <v>-3.3929431736632443E-4</v>
      </c>
      <c r="BV78" s="23">
        <f t="shared" si="53"/>
        <v>-1.0181859475801426E-3</v>
      </c>
      <c r="BW78" s="23">
        <f t="shared" si="54"/>
        <v>-1.8293866625311184E-3</v>
      </c>
      <c r="BX78" s="23">
        <f t="shared" si="55"/>
        <v>-6.7550779146600248E-3</v>
      </c>
      <c r="BY78" s="23">
        <f t="shared" si="56"/>
        <v>-3.8614365277549356E-2</v>
      </c>
      <c r="BZ78" s="23">
        <f t="shared" si="57"/>
        <v>-3.2172979652775269E-2</v>
      </c>
      <c r="CA78" s="23">
        <f t="shared" si="58"/>
        <v>6.7590596690728765E-3</v>
      </c>
      <c r="CB78" s="23">
        <f t="shared" si="59"/>
        <v>-5.5588101851851922E-4</v>
      </c>
      <c r="CC78" s="23">
        <f t="shared" si="60"/>
        <v>-9.9343101851851845E-4</v>
      </c>
      <c r="CD78" s="23">
        <f t="shared" si="61"/>
        <v>-1.1526347222222222E-3</v>
      </c>
      <c r="CE78" s="23">
        <f t="shared" si="62"/>
        <v>-2.1407962962962965E-4</v>
      </c>
      <c r="CF78" s="23">
        <f t="shared" si="63"/>
        <v>0</v>
      </c>
      <c r="CG78" s="23">
        <f t="shared" si="64"/>
        <v>1.6920353202559916E-2</v>
      </c>
      <c r="CH78" s="23">
        <f t="shared" si="65"/>
        <v>1.1183662241767187E-2</v>
      </c>
      <c r="CI78" s="23">
        <f t="shared" si="66"/>
        <v>-1.0718846375798244E-2</v>
      </c>
    </row>
    <row r="79" spans="1:87" x14ac:dyDescent="0.2">
      <c r="A79" s="20">
        <v>71</v>
      </c>
      <c r="B79" s="21">
        <v>40755</v>
      </c>
      <c r="C79" s="20">
        <v>206.23099999999999</v>
      </c>
      <c r="D79" s="20">
        <v>1169.818</v>
      </c>
      <c r="E79" s="20">
        <v>1986.7940000000001</v>
      </c>
      <c r="F79" s="20">
        <v>1690.2260000000001</v>
      </c>
      <c r="G79" s="20">
        <v>2165.721</v>
      </c>
      <c r="H79" s="20">
        <v>142.571</v>
      </c>
      <c r="I79" s="20">
        <v>366.43900000000002</v>
      </c>
      <c r="J79" s="20">
        <v>501.78199999999998</v>
      </c>
      <c r="K79" s="20">
        <v>107.917</v>
      </c>
      <c r="L79" s="20">
        <v>667.48</v>
      </c>
      <c r="M79" s="20">
        <v>855.19600000000003</v>
      </c>
      <c r="N79" s="20">
        <v>284.41699999999997</v>
      </c>
      <c r="O79" s="20">
        <v>326.839</v>
      </c>
      <c r="P79" s="20">
        <v>103.428</v>
      </c>
      <c r="Q79" s="20">
        <v>194.476</v>
      </c>
      <c r="R79" s="20">
        <v>258.60700000000003</v>
      </c>
      <c r="S79" s="20">
        <v>4291.0600000000004</v>
      </c>
      <c r="T79" s="20">
        <v>3449.36</v>
      </c>
      <c r="U79" s="20">
        <v>7372</v>
      </c>
      <c r="V79" s="20">
        <v>19925.18</v>
      </c>
      <c r="W79" s="20">
        <v>1.23167</v>
      </c>
      <c r="X79" s="20">
        <v>-0.5544</v>
      </c>
      <c r="Y79" s="20">
        <v>0.13519999999999999</v>
      </c>
      <c r="Z79" s="20">
        <v>-0.2059</v>
      </c>
      <c r="AA79" s="20">
        <v>1</v>
      </c>
      <c r="AB79" s="20">
        <v>0.84450000000000003</v>
      </c>
      <c r="AC79" s="20">
        <v>0.75670000000000004</v>
      </c>
      <c r="AD79" s="20">
        <v>110.26</v>
      </c>
      <c r="AE79" s="21">
        <f t="shared" si="38"/>
        <v>40755</v>
      </c>
      <c r="AF79" s="22" cm="1">
        <f t="array" ref="AF79">IF(INDEX(calc_types,1,AF$7)="INDEX",C79/C78-1,IF(INDEX(calc_types,1,AF$7)="CASH", C78/1200,C78/C79-1))</f>
        <v>1.1699597067817979E-3</v>
      </c>
      <c r="AG79" s="22" cm="1">
        <f t="array" ref="AG79">IF(INDEX(calc_types,1,AG$7)="INDEX",D79/D78-1,IF(INDEX(calc_types,1,AG$7)="CASH", D78/1200,D78/D79-1))</f>
        <v>2.1296426380839062E-3</v>
      </c>
      <c r="AH79" s="22" cm="1">
        <f t="array" ref="AH79">IF(INDEX(calc_types,1,AH$7)="INDEX",E79/E78-1,IF(INDEX(calc_types,1,AH$7)="CASH", E78/1200,E78/E79-1))</f>
        <v>3.7162063171465309E-3</v>
      </c>
      <c r="AI79" s="22" cm="1">
        <f t="array" ref="AI79">IF(INDEX(calc_types,1,AI$7)="INDEX",F79/F78-1,IF(INDEX(calc_types,1,AI$7)="CASH", F78/1200,F78/F79-1))</f>
        <v>3.9737789984888305E-3</v>
      </c>
      <c r="AJ79" s="22" cm="1">
        <f t="array" ref="AJ79">IF(INDEX(calc_types,1,AJ$7)="INDEX",G79/G78-1,IF(INDEX(calc_types,1,AJ$7)="CASH", G78/1200,G78/G79-1))</f>
        <v>6.6425586702798523E-3</v>
      </c>
      <c r="AK79" s="22" cm="1">
        <f t="array" ref="AK79">IF(INDEX(calc_types,1,AK$7)="INDEX",H79/H78-1,IF(INDEX(calc_types,1,AK$7)="CASH", H78/1200,H78/H79-1))</f>
        <v>-4.9774961091397785E-4</v>
      </c>
      <c r="AL79" s="22" cm="1">
        <f t="array" ref="AL79">IF(INDEX(calc_types,1,AL$7)="INDEX",I79/I78-1,IF(INDEX(calc_types,1,AL$7)="CASH", I78/1200,I78/I79-1))</f>
        <v>1.2350165443035799E-3</v>
      </c>
      <c r="AM79" s="22" cm="1">
        <f t="array" ref="AM79">IF(INDEX(calc_types,1,AM$7)="INDEX",J79/J78-1,IF(INDEX(calc_types,1,AM$7)="CASH", J78/1200,J78/J79-1))</f>
        <v>2.2950944104762616E-3</v>
      </c>
      <c r="AN79" s="22" cm="1">
        <f t="array" ref="AN79">IF(INDEX(calc_types,1,AN$7)="INDEX",K79/K78-1,IF(INDEX(calc_types,1,AN$7)="CASH", K78/1200,K78/K79-1))</f>
        <v>5.3773908528742531E-4</v>
      </c>
      <c r="AO79" s="22" cm="1">
        <f t="array" ref="AO79">IF(INDEX(calc_types,1,AO$7)="INDEX",L79/L78-1,IF(INDEX(calc_types,1,AO$7)="CASH", L78/1200,L78/L79-1))</f>
        <v>1.8927709957234917E-3</v>
      </c>
      <c r="AP79" s="22" cm="1">
        <f t="array" ref="AP79">IF(INDEX(calc_types,1,AP$7)="INDEX",M79/M78-1,IF(INDEX(calc_types,1,AP$7)="CASH", M78/1200,M78/M79-1))</f>
        <v>3.645154854534205E-3</v>
      </c>
      <c r="AQ79" s="22" cm="1">
        <f t="array" ref="AQ79">IF(INDEX(calc_types,1,AQ$7)="INDEX",N79/N78-1,IF(INDEX(calc_types,1,AQ$7)="CASH", N78/1200,N78/N79-1))</f>
        <v>3.6275225926198917E-3</v>
      </c>
      <c r="AR79" s="22" cm="1">
        <f t="array" ref="AR79">IF(INDEX(calc_types,1,AR$7)="INDEX",O79/O78-1,IF(INDEX(calc_types,1,AR$7)="CASH", O78/1200,O78/O79-1))</f>
        <v>7.3725446683126084E-3</v>
      </c>
      <c r="AS79" s="22" cm="1">
        <f t="array" ref="AS79">IF(INDEX(calc_types,1,AS$7)="INDEX",P79/P78-1,IF(INDEX(calc_types,1,AS$7)="CASH", P78/1200,P78/P79-1))</f>
        <v>-1.35341544053591E-4</v>
      </c>
      <c r="AT79" s="22" cm="1">
        <f t="array" ref="AT79">IF(INDEX(calc_types,1,AT$7)="INDEX",Q79/Q78-1,IF(INDEX(calc_types,1,AT$7)="CASH", Q78/1200,Q78/Q79-1))</f>
        <v>-8.2265594471664372E-5</v>
      </c>
      <c r="AU79" s="22" cm="1">
        <f t="array" ref="AU79">IF(INDEX(calc_types,1,AU$7)="INDEX",R79/R78-1,IF(INDEX(calc_types,1,AU$7)="CASH", R78/1200,R78/R79-1))</f>
        <v>-4.9471466944939202E-4</v>
      </c>
      <c r="AV79" s="22" cm="1">
        <f t="array" ref="AV79">IF(INDEX(calc_types,1,AV$7)="INDEX",S79/S78-1,IF(INDEX(calc_types,1,AV$7)="CASH", S78/1200,S78/S79-1))</f>
        <v>2.0199234445210434E-2</v>
      </c>
      <c r="AW79" s="22" cm="1">
        <f t="array" ref="AW79">IF(INDEX(calc_types,1,AW$7)="INDEX",T79/T78-1,IF(INDEX(calc_types,1,AW$7)="CASH", T78/1200,T78/T79-1))</f>
        <v>2.173230908689483E-3</v>
      </c>
      <c r="AX79" s="22" cm="1">
        <f t="array" ref="AX79">IF(INDEX(calc_types,1,AX$7)="INDEX",U79/U78-1,IF(INDEX(calc_types,1,AX$7)="CASH", U78/1200,U78/U79-1))</f>
        <v>8.1064227811264988E-3</v>
      </c>
      <c r="AY79" s="22" cm="1">
        <f t="array" ref="AY79">IF(INDEX(calc_types,1,AY$7)="INDEX",V79/V78-1,IF(INDEX(calc_types,1,AY$7)="CASH", V78/1200,V78/V79-1))</f>
        <v>-5.4034681030656895E-3</v>
      </c>
      <c r="AZ79" s="22" cm="1">
        <f t="array" ref="AZ79">IF(INDEX(calc_types,1,AZ$7)="INDEX",W79/W78-1,IF(INDEX(calc_types,1,AZ$7)="CASH", W78/1200,W78/W79-1))</f>
        <v>1.0199083333333333E-3</v>
      </c>
      <c r="BA79" s="22" cm="1">
        <f t="array" ref="BA79">IF(INDEX(calc_types,1,BA$7)="INDEX",X79/X78-1,IF(INDEX(calc_types,1,BA$7)="CASH", X78/1200,X78/X79-1))</f>
        <v>-4.4899999999999996E-4</v>
      </c>
      <c r="BB79" s="22" cm="1">
        <f t="array" ref="BB79">IF(INDEX(calc_types,1,BB$7)="INDEX",Y79/Y78-1,IF(INDEX(calc_types,1,BB$7)="CASH", Y78/1200,Y78/Y79-1))</f>
        <v>1.4016666666666667E-4</v>
      </c>
      <c r="BC79" s="22" cm="1">
        <f t="array" ref="BC79">IF(INDEX(calc_types,1,BC$7)="INDEX",Z79/Z78-1,IF(INDEX(calc_types,1,BC$7)="CASH", Z78/1200,Z78/Z79-1))</f>
        <v>-1.7200000000000001E-4</v>
      </c>
      <c r="BD79" s="22" cm="1">
        <f t="array" ref="BD79">IF(INDEX(calc_types,1,BD$7)="INDEX",AA79/AA78-1,IF(INDEX(calc_types,1,BD$7)="CASH", AA78/1200,AA78/AA79-1))</f>
        <v>0</v>
      </c>
      <c r="BE79" s="22" cm="1">
        <f t="array" ref="BE79">IF(INDEX(calc_types,1,BE$7)="INDEX",AB79/AB78-1,IF(INDEX(calc_types,1,BE$7)="CASH", AB78/1200,AB78/AB79-1))</f>
        <v>3.6352871521610375E-2</v>
      </c>
      <c r="BF79" s="22" cm="1">
        <f t="array" ref="BF79">IF(INDEX(calc_types,1,BF$7)="INDEX",AC79/AC78-1,IF(INDEX(calc_types,1,BF$7)="CASH", AC78/1200,AC78/AC79-1))</f>
        <v>1.4536804546055215E-2</v>
      </c>
      <c r="BG79" s="22" cm="1">
        <f t="array" ref="BG79">IF(INDEX(calc_types,1,BG$7)="INDEX",AD79/AD78-1,IF(INDEX(calc_types,1,BG$7)="CASH", AD78/1200,AD78/AD79-1))</f>
        <v>1.931797569381466E-2</v>
      </c>
      <c r="BH79" s="23">
        <f t="shared" si="39"/>
        <v>-2.258110381013589E-4</v>
      </c>
      <c r="BI79" s="23">
        <f t="shared" si="40"/>
        <v>9.5637483838384007E-4</v>
      </c>
      <c r="BJ79" s="23">
        <f t="shared" si="41"/>
        <v>2.5220760874892488E-3</v>
      </c>
      <c r="BK79" s="23">
        <f t="shared" si="42"/>
        <v>1.8772270675138716E-3</v>
      </c>
      <c r="BL79" s="23">
        <f t="shared" si="43"/>
        <v>3.9703322081412074E-3</v>
      </c>
      <c r="BM79" s="23">
        <f t="shared" si="44"/>
        <v>-7.6932352041134383E-4</v>
      </c>
      <c r="BN79" s="23">
        <f t="shared" si="45"/>
        <v>1.1542148496897146E-3</v>
      </c>
      <c r="BO79" s="23">
        <f t="shared" si="46"/>
        <v>2.1102376790784077E-3</v>
      </c>
      <c r="BP79" s="23">
        <f t="shared" si="47"/>
        <v>-5.4072941620853096E-4</v>
      </c>
      <c r="BQ79" s="23">
        <f t="shared" si="48"/>
        <v>1.0435808103320947E-3</v>
      </c>
      <c r="BR79" s="23">
        <f t="shared" si="49"/>
        <v>2.6840434912754774E-3</v>
      </c>
      <c r="BS79" s="23">
        <f t="shared" si="50"/>
        <v>1.2446742529892861E-3</v>
      </c>
      <c r="BT79" s="23">
        <f t="shared" si="51"/>
        <v>4.2316754262100627E-3</v>
      </c>
      <c r="BU79" s="23">
        <f t="shared" si="52"/>
        <v>-1.3639644589755873E-4</v>
      </c>
      <c r="BV79" s="23">
        <f t="shared" si="53"/>
        <v>-2.1880186852519921E-5</v>
      </c>
      <c r="BW79" s="23">
        <f t="shared" si="54"/>
        <v>-3.6070005750548083E-4</v>
      </c>
      <c r="BX79" s="23">
        <f t="shared" si="55"/>
        <v>7.6308564843977512E-3</v>
      </c>
      <c r="BY79" s="23">
        <f t="shared" si="56"/>
        <v>-4.7328360841069061E-3</v>
      </c>
      <c r="BZ79" s="23">
        <f t="shared" si="57"/>
        <v>3.4908072065697468E-3</v>
      </c>
      <c r="CA79" s="23">
        <f t="shared" si="58"/>
        <v>-1.8127812732188761E-2</v>
      </c>
      <c r="CB79" s="23">
        <f t="shared" si="59"/>
        <v>-4.1958101851851922E-4</v>
      </c>
      <c r="CC79" s="23">
        <f t="shared" si="60"/>
        <v>-8.3434768518518511E-4</v>
      </c>
      <c r="CD79" s="23">
        <f t="shared" si="61"/>
        <v>-1.0893013888888887E-3</v>
      </c>
      <c r="CE79" s="23">
        <f t="shared" si="62"/>
        <v>-3.3496296296296328E-5</v>
      </c>
      <c r="CF79" s="23">
        <f t="shared" si="63"/>
        <v>0</v>
      </c>
      <c r="CG79" s="23">
        <f t="shared" si="64"/>
        <v>3.7048361835687611E-2</v>
      </c>
      <c r="CH79" s="23">
        <f t="shared" si="65"/>
        <v>1.5169470304821339E-2</v>
      </c>
      <c r="CI79" s="23">
        <f t="shared" si="66"/>
        <v>2.2924247211067436E-2</v>
      </c>
    </row>
    <row r="80" spans="1:87" x14ac:dyDescent="0.2">
      <c r="A80" s="20">
        <v>72</v>
      </c>
      <c r="B80" s="21">
        <v>40786</v>
      </c>
      <c r="C80" s="20">
        <v>206.446</v>
      </c>
      <c r="D80" s="20">
        <v>1172.0340000000001</v>
      </c>
      <c r="E80" s="20">
        <v>1997.8309999999999</v>
      </c>
      <c r="F80" s="20">
        <v>1693.654</v>
      </c>
      <c r="G80" s="20">
        <v>2175.8490000000002</v>
      </c>
      <c r="H80" s="20">
        <v>142.51599999999999</v>
      </c>
      <c r="I80" s="20">
        <v>366.66800000000001</v>
      </c>
      <c r="J80" s="20">
        <v>504.24700000000001</v>
      </c>
      <c r="K80" s="20">
        <v>108.00700000000001</v>
      </c>
      <c r="L80" s="20">
        <v>669.04899999999998</v>
      </c>
      <c r="M80" s="20">
        <v>859.82</v>
      </c>
      <c r="N80" s="20">
        <v>284.86099999999999</v>
      </c>
      <c r="O80" s="20">
        <v>328.43799999999999</v>
      </c>
      <c r="P80" s="20">
        <v>103.43300000000001</v>
      </c>
      <c r="Q80" s="20">
        <v>194.672</v>
      </c>
      <c r="R80" s="20">
        <v>259.40800000000002</v>
      </c>
      <c r="S80" s="20">
        <v>4300.96</v>
      </c>
      <c r="T80" s="20">
        <v>3421.47</v>
      </c>
      <c r="U80" s="20">
        <v>7430.62</v>
      </c>
      <c r="V80" s="20">
        <v>19646.240000000002</v>
      </c>
      <c r="W80" s="20">
        <v>1.23167</v>
      </c>
      <c r="X80" s="20">
        <v>-0.61170000000000002</v>
      </c>
      <c r="Y80" s="20">
        <v>0.13239999999999999</v>
      </c>
      <c r="Z80" s="20">
        <v>-0.3735</v>
      </c>
      <c r="AA80" s="20">
        <v>1</v>
      </c>
      <c r="AB80" s="20">
        <v>0.8397</v>
      </c>
      <c r="AC80" s="20">
        <v>0.77359999999999995</v>
      </c>
      <c r="AD80" s="20">
        <v>109.98</v>
      </c>
      <c r="AE80" s="21">
        <f t="shared" si="38"/>
        <v>40786</v>
      </c>
      <c r="AF80" s="22" cm="1">
        <f t="array" ref="AF80">IF(INDEX(calc_types,1,AF$7)="INDEX",C80/C79-1,IF(INDEX(calc_types,1,AF$7)="CASH", C79/1200,C79/C80-1))</f>
        <v>1.0425202806561007E-3</v>
      </c>
      <c r="AG80" s="22" cm="1">
        <f t="array" ref="AG80">IF(INDEX(calc_types,1,AG$7)="INDEX",D80/D79-1,IF(INDEX(calc_types,1,AG$7)="CASH", D79/1200,D79/D80-1))</f>
        <v>1.8943117647360896E-3</v>
      </c>
      <c r="AH80" s="22" cm="1">
        <f t="array" ref="AH80">IF(INDEX(calc_types,1,AH$7)="INDEX",E80/E79-1,IF(INDEX(calc_types,1,AH$7)="CASH", E79/1200,E79/E80-1))</f>
        <v>5.55518085921336E-3</v>
      </c>
      <c r="AI80" s="22" cm="1">
        <f t="array" ref="AI80">IF(INDEX(calc_types,1,AI$7)="INDEX",F80/F79-1,IF(INDEX(calc_types,1,AI$7)="CASH", F79/1200,F79/F80-1))</f>
        <v>2.0281311493255405E-3</v>
      </c>
      <c r="AJ80" s="22" cm="1">
        <f t="array" ref="AJ80">IF(INDEX(calc_types,1,AJ$7)="INDEX",G80/G79-1,IF(INDEX(calc_types,1,AJ$7)="CASH", G79/1200,G79/G80-1))</f>
        <v>4.6765026520037001E-3</v>
      </c>
      <c r="AK80" s="22" cm="1">
        <f t="array" ref="AK80">IF(INDEX(calc_types,1,AK$7)="INDEX",H80/H79-1,IF(INDEX(calc_types,1,AK$7)="CASH", H79/1200,H79/H80-1))</f>
        <v>-3.8577270272355246E-4</v>
      </c>
      <c r="AL80" s="22" cm="1">
        <f t="array" ref="AL80">IF(INDEX(calc_types,1,AL$7)="INDEX",I80/I79-1,IF(INDEX(calc_types,1,AL$7)="CASH", I79/1200,I79/I80-1))</f>
        <v>6.249334814252272E-4</v>
      </c>
      <c r="AM80" s="22" cm="1">
        <f t="array" ref="AM80">IF(INDEX(calc_types,1,AM$7)="INDEX",J80/J79-1,IF(INDEX(calc_types,1,AM$7)="CASH", J79/1200,J79/J80-1))</f>
        <v>4.9124918789436034E-3</v>
      </c>
      <c r="AN80" s="22" cm="1">
        <f t="array" ref="AN80">IF(INDEX(calc_types,1,AN$7)="INDEX",K80/K79-1,IF(INDEX(calc_types,1,AN$7)="CASH", K79/1200,K79/K80-1))</f>
        <v>8.3397425799458524E-4</v>
      </c>
      <c r="AO80" s="22" cm="1">
        <f t="array" ref="AO80">IF(INDEX(calc_types,1,AO$7)="INDEX",L80/L79-1,IF(INDEX(calc_types,1,AO$7)="CASH", L79/1200,L79/L80-1))</f>
        <v>2.3506322286810377E-3</v>
      </c>
      <c r="AP80" s="22" cm="1">
        <f t="array" ref="AP80">IF(INDEX(calc_types,1,AP$7)="INDEX",M80/M79-1,IF(INDEX(calc_types,1,AP$7)="CASH", M79/1200,M79/M80-1))</f>
        <v>5.4069476470890443E-3</v>
      </c>
      <c r="AQ80" s="22" cm="1">
        <f t="array" ref="AQ80">IF(INDEX(calc_types,1,AQ$7)="INDEX",N80/N79-1,IF(INDEX(calc_types,1,AQ$7)="CASH", N79/1200,N79/N80-1))</f>
        <v>1.5610881206116201E-3</v>
      </c>
      <c r="AR80" s="22" cm="1">
        <f t="array" ref="AR80">IF(INDEX(calc_types,1,AR$7)="INDEX",O80/O79-1,IF(INDEX(calc_types,1,AR$7)="CASH", O79/1200,O79/O80-1))</f>
        <v>4.8923170123515991E-3</v>
      </c>
      <c r="AS80" s="22" cm="1">
        <f t="array" ref="AS80">IF(INDEX(calc_types,1,AS$7)="INDEX",P80/P79-1,IF(INDEX(calc_types,1,AS$7)="CASH", P79/1200,P79/P80-1))</f>
        <v>4.8342808523837988E-5</v>
      </c>
      <c r="AT80" s="22" cm="1">
        <f t="array" ref="AT80">IF(INDEX(calc_types,1,AT$7)="INDEX",Q80/Q79-1,IF(INDEX(calc_types,1,AT$7)="CASH", Q79/1200,Q79/Q80-1))</f>
        <v>1.0078364425429864E-3</v>
      </c>
      <c r="AU80" s="22" cm="1">
        <f t="array" ref="AU80">IF(INDEX(calc_types,1,AU$7)="INDEX",R80/R79-1,IF(INDEX(calc_types,1,AU$7)="CASH", R79/1200,R79/R80-1))</f>
        <v>3.0973639537985598E-3</v>
      </c>
      <c r="AV80" s="22" cm="1">
        <f t="array" ref="AV80">IF(INDEX(calc_types,1,AV$7)="INDEX",S80/S79-1,IF(INDEX(calc_types,1,AV$7)="CASH", S79/1200,S79/S80-1))</f>
        <v>2.3071222495141264E-3</v>
      </c>
      <c r="AW80" s="22" cm="1">
        <f t="array" ref="AW80">IF(INDEX(calc_types,1,AW$7)="INDEX",T80/T79-1,IF(INDEX(calc_types,1,AW$7)="CASH", T79/1200,T79/T80-1))</f>
        <v>-8.0855579005961742E-3</v>
      </c>
      <c r="AX80" s="22" cm="1">
        <f t="array" ref="AX80">IF(INDEX(calc_types,1,AX$7)="INDEX",U80/U79-1,IF(INDEX(calc_types,1,AX$7)="CASH", U79/1200,U79/U80-1))</f>
        <v>7.9517091698317888E-3</v>
      </c>
      <c r="AY80" s="22" cm="1">
        <f t="array" ref="AY80">IF(INDEX(calc_types,1,AY$7)="INDEX",V80/V79-1,IF(INDEX(calc_types,1,AY$7)="CASH", V79/1200,V79/V80-1))</f>
        <v>-1.3999371649340064E-2</v>
      </c>
      <c r="AZ80" s="22" cm="1">
        <f t="array" ref="AZ80">IF(INDEX(calc_types,1,AZ$7)="INDEX",W80/W79-1,IF(INDEX(calc_types,1,AZ$7)="CASH", W79/1200,W79/W80-1))</f>
        <v>1.0263916666666667E-3</v>
      </c>
      <c r="BA80" s="22" cm="1">
        <f t="array" ref="BA80">IF(INDEX(calc_types,1,BA$7)="INDEX",X80/X79-1,IF(INDEX(calc_types,1,BA$7)="CASH", X79/1200,X79/X80-1))</f>
        <v>-4.6200000000000001E-4</v>
      </c>
      <c r="BB80" s="22" cm="1">
        <f t="array" ref="BB80">IF(INDEX(calc_types,1,BB$7)="INDEX",Y80/Y79-1,IF(INDEX(calc_types,1,BB$7)="CASH", Y79/1200,Y79/Y80-1))</f>
        <v>1.1266666666666665E-4</v>
      </c>
      <c r="BC80" s="22" cm="1">
        <f t="array" ref="BC80">IF(INDEX(calc_types,1,BC$7)="INDEX",Z80/Z79-1,IF(INDEX(calc_types,1,BC$7)="CASH", Z79/1200,Z79/Z80-1))</f>
        <v>-1.7158333333333332E-4</v>
      </c>
      <c r="BD80" s="22" cm="1">
        <f t="array" ref="BD80">IF(INDEX(calc_types,1,BD$7)="INDEX",AA80/AA79-1,IF(INDEX(calc_types,1,BD$7)="CASH", AA79/1200,AA79/AA80-1))</f>
        <v>0</v>
      </c>
      <c r="BE80" s="22" cm="1">
        <f t="array" ref="BE80">IF(INDEX(calc_types,1,BE$7)="INDEX",AB80/AB79-1,IF(INDEX(calc_types,1,BE$7)="CASH", AB79/1200,AB79/AB80-1))</f>
        <v>5.7163272597355874E-3</v>
      </c>
      <c r="BF80" s="22" cm="1">
        <f t="array" ref="BF80">IF(INDEX(calc_types,1,BF$7)="INDEX",AC80/AC79-1,IF(INDEX(calc_types,1,BF$7)="CASH", AC79/1200,AC79/AC80-1))</f>
        <v>-2.1845915201654464E-2</v>
      </c>
      <c r="BG80" s="22" cm="1">
        <f t="array" ref="BG80">IF(INDEX(calc_types,1,BG$7)="INDEX",AD80/AD79-1,IF(INDEX(calc_types,1,BG$7)="CASH", AD79/1200,AD79/AD80-1))</f>
        <v>2.545917439534362E-3</v>
      </c>
      <c r="BH80" s="23">
        <f t="shared" si="39"/>
        <v>-3.5325046422705615E-4</v>
      </c>
      <c r="BI80" s="23">
        <f t="shared" si="40"/>
        <v>7.2104396503602352E-4</v>
      </c>
      <c r="BJ80" s="23">
        <f t="shared" si="41"/>
        <v>4.3610506295560774E-3</v>
      </c>
      <c r="BK80" s="23">
        <f t="shared" si="42"/>
        <v>-6.8420781649418394E-5</v>
      </c>
      <c r="BL80" s="23">
        <f t="shared" si="43"/>
        <v>2.0042761898650557E-3</v>
      </c>
      <c r="BM80" s="23">
        <f t="shared" si="44"/>
        <v>-6.5734661222091844E-4</v>
      </c>
      <c r="BN80" s="23">
        <f t="shared" si="45"/>
        <v>5.4413178681136194E-4</v>
      </c>
      <c r="BO80" s="23">
        <f t="shared" si="46"/>
        <v>4.7276351475457491E-3</v>
      </c>
      <c r="BP80" s="23">
        <f t="shared" si="47"/>
        <v>-2.4449424350137102E-4</v>
      </c>
      <c r="BQ80" s="23">
        <f t="shared" si="48"/>
        <v>1.5014420432896407E-3</v>
      </c>
      <c r="BR80" s="23">
        <f t="shared" si="49"/>
        <v>4.4458362838303168E-3</v>
      </c>
      <c r="BS80" s="23">
        <f t="shared" si="50"/>
        <v>-8.2176021901898561E-4</v>
      </c>
      <c r="BT80" s="23">
        <f t="shared" si="51"/>
        <v>1.7514477702490531E-3</v>
      </c>
      <c r="BU80" s="23">
        <f t="shared" si="52"/>
        <v>4.7287906679870251E-5</v>
      </c>
      <c r="BV80" s="23">
        <f t="shared" si="53"/>
        <v>1.0682218501621309E-3</v>
      </c>
      <c r="BW80" s="23">
        <f t="shared" si="54"/>
        <v>3.2313785657424711E-3</v>
      </c>
      <c r="BX80" s="23">
        <f t="shared" si="55"/>
        <v>-1.0261255711298557E-2</v>
      </c>
      <c r="BY80" s="23">
        <f t="shared" si="56"/>
        <v>-1.4991624893392563E-2</v>
      </c>
      <c r="BZ80" s="23">
        <f t="shared" si="57"/>
        <v>3.3360935952750368E-3</v>
      </c>
      <c r="CA80" s="23">
        <f t="shared" si="58"/>
        <v>-2.6723716278463136E-2</v>
      </c>
      <c r="CB80" s="23">
        <f t="shared" si="59"/>
        <v>-4.1309768518518579E-4</v>
      </c>
      <c r="CC80" s="23">
        <f t="shared" si="60"/>
        <v>-8.473476851851852E-4</v>
      </c>
      <c r="CD80" s="23">
        <f t="shared" si="61"/>
        <v>-1.1168013888888887E-3</v>
      </c>
      <c r="CE80" s="23">
        <f t="shared" si="62"/>
        <v>-3.3079629629629643E-5</v>
      </c>
      <c r="CF80" s="23">
        <f t="shared" si="63"/>
        <v>0</v>
      </c>
      <c r="CG80" s="23">
        <f t="shared" si="64"/>
        <v>6.4118175738128204E-3</v>
      </c>
      <c r="CH80" s="23">
        <f t="shared" si="65"/>
        <v>-2.1213249442888341E-2</v>
      </c>
      <c r="CI80" s="23">
        <f t="shared" si="66"/>
        <v>6.1521889567871376E-3</v>
      </c>
    </row>
    <row r="81" spans="1:87" x14ac:dyDescent="0.2">
      <c r="A81" s="20">
        <v>73</v>
      </c>
      <c r="B81" s="21">
        <v>40816</v>
      </c>
      <c r="C81" s="20">
        <v>206.6</v>
      </c>
      <c r="D81" s="20">
        <v>1170.116</v>
      </c>
      <c r="E81" s="20">
        <v>1986.2860000000001</v>
      </c>
      <c r="F81" s="20">
        <v>1693.8510000000001</v>
      </c>
      <c r="G81" s="20">
        <v>2171.674</v>
      </c>
      <c r="H81" s="20">
        <v>142.43600000000001</v>
      </c>
      <c r="I81" s="20">
        <v>366.28399999999999</v>
      </c>
      <c r="J81" s="20">
        <v>502.94799999999998</v>
      </c>
      <c r="K81" s="20">
        <v>107.876</v>
      </c>
      <c r="L81" s="20">
        <v>665.05899999999997</v>
      </c>
      <c r="M81" s="20">
        <v>849.125</v>
      </c>
      <c r="N81" s="20">
        <v>284.05799999999999</v>
      </c>
      <c r="O81" s="20">
        <v>325.43099999999998</v>
      </c>
      <c r="P81" s="20">
        <v>103.419</v>
      </c>
      <c r="Q81" s="20">
        <v>194.523</v>
      </c>
      <c r="R81" s="20">
        <v>258.82</v>
      </c>
      <c r="S81" s="20">
        <v>4387.97</v>
      </c>
      <c r="T81" s="20">
        <v>3594.85</v>
      </c>
      <c r="U81" s="20">
        <v>7372.76</v>
      </c>
      <c r="V81" s="20">
        <v>20356.28</v>
      </c>
      <c r="W81" s="20">
        <v>1.2322200000000001</v>
      </c>
      <c r="X81" s="20">
        <v>-0.58040000000000003</v>
      </c>
      <c r="Y81" s="20">
        <v>0.16309999999999999</v>
      </c>
      <c r="Z81" s="20">
        <v>-0.27879999999999999</v>
      </c>
      <c r="AA81" s="20">
        <v>1</v>
      </c>
      <c r="AB81" s="20">
        <v>0.84640000000000004</v>
      </c>
      <c r="AC81" s="20">
        <v>0.74650000000000005</v>
      </c>
      <c r="AD81" s="20">
        <v>112.51</v>
      </c>
      <c r="AE81" s="21">
        <f t="shared" si="38"/>
        <v>40816</v>
      </c>
      <c r="AF81" s="22" cm="1">
        <f t="array" ref="AF81">IF(INDEX(calc_types,1,AF$7)="INDEX",C81/C80-1,IF(INDEX(calc_types,1,AF$7)="CASH", C80/1200,C80/C81-1))</f>
        <v>7.459577807271689E-4</v>
      </c>
      <c r="AG81" s="22" cm="1">
        <f t="array" ref="AG81">IF(INDEX(calc_types,1,AG$7)="INDEX",D81/D80-1,IF(INDEX(calc_types,1,AG$7)="CASH", D80/1200,D80/D81-1))</f>
        <v>-1.6364712969079154E-3</v>
      </c>
      <c r="AH81" s="22" cm="1">
        <f t="array" ref="AH81">IF(INDEX(calc_types,1,AH$7)="INDEX",E81/E80-1,IF(INDEX(calc_types,1,AH$7)="CASH", E80/1200,E80/E81-1))</f>
        <v>-5.7787670728904894E-3</v>
      </c>
      <c r="AI81" s="22" cm="1">
        <f t="array" ref="AI81">IF(INDEX(calc_types,1,AI$7)="INDEX",F81/F80-1,IF(INDEX(calc_types,1,AI$7)="CASH", F80/1200,F80/F81-1))</f>
        <v>1.1631655580179867E-4</v>
      </c>
      <c r="AJ81" s="22" cm="1">
        <f t="array" ref="AJ81">IF(INDEX(calc_types,1,AJ$7)="INDEX",G81/G80-1,IF(INDEX(calc_types,1,AJ$7)="CASH", G80/1200,G80/G81-1))</f>
        <v>-1.9187912396495532E-3</v>
      </c>
      <c r="AK81" s="22" cm="1">
        <f t="array" ref="AK81">IF(INDEX(calc_types,1,AK$7)="INDEX",H81/H80-1,IF(INDEX(calc_types,1,AK$7)="CASH", H80/1200,H80/H81-1))</f>
        <v>-5.6134048106870615E-4</v>
      </c>
      <c r="AL81" s="22" cm="1">
        <f t="array" ref="AL81">IF(INDEX(calc_types,1,AL$7)="INDEX",I81/I80-1,IF(INDEX(calc_types,1,AL$7)="CASH", I80/1200,I80/I81-1))</f>
        <v>-1.0472689190221818E-3</v>
      </c>
      <c r="AM81" s="22" cm="1">
        <f t="array" ref="AM81">IF(INDEX(calc_types,1,AM$7)="INDEX",J81/J80-1,IF(INDEX(calc_types,1,AM$7)="CASH", J80/1200,J80/J81-1))</f>
        <v>-2.5761184498866996E-3</v>
      </c>
      <c r="AN81" s="22" cm="1">
        <f t="array" ref="AN81">IF(INDEX(calc_types,1,AN$7)="INDEX",K81/K80-1,IF(INDEX(calc_types,1,AN$7)="CASH", K80/1200,K80/K81-1))</f>
        <v>-1.2128843500883724E-3</v>
      </c>
      <c r="AO81" s="22" cm="1">
        <f t="array" ref="AO81">IF(INDEX(calc_types,1,AO$7)="INDEX",L81/L80-1,IF(INDEX(calc_types,1,AO$7)="CASH", L80/1200,L80/L81-1))</f>
        <v>-5.9636887582225073E-3</v>
      </c>
      <c r="AP81" s="22" cm="1">
        <f t="array" ref="AP81">IF(INDEX(calc_types,1,AP$7)="INDEX",M81/M80-1,IF(INDEX(calc_types,1,AP$7)="CASH", M80/1200,M80/M81-1))</f>
        <v>-1.2438649949989555E-2</v>
      </c>
      <c r="AQ81" s="22" cm="1">
        <f t="array" ref="AQ81">IF(INDEX(calc_types,1,AQ$7)="INDEX",N81/N80-1,IF(INDEX(calc_types,1,AQ$7)="CASH", N80/1200,N80/N81-1))</f>
        <v>-2.818918700699613E-3</v>
      </c>
      <c r="AR81" s="22" cm="1">
        <f t="array" ref="AR81">IF(INDEX(calc_types,1,AR$7)="INDEX",O81/O80-1,IF(INDEX(calc_types,1,AR$7)="CASH", O80/1200,O80/O81-1))</f>
        <v>-9.1554570421206183E-3</v>
      </c>
      <c r="AS81" s="22" cm="1">
        <f t="array" ref="AS81">IF(INDEX(calc_types,1,AS$7)="INDEX",P81/P80-1,IF(INDEX(calc_types,1,AS$7)="CASH", P80/1200,P80/P81-1))</f>
        <v>-1.3535332050707005E-4</v>
      </c>
      <c r="AT81" s="22" cm="1">
        <f t="array" ref="AT81">IF(INDEX(calc_types,1,AT$7)="INDEX",Q81/Q80-1,IF(INDEX(calc_types,1,AT$7)="CASH", Q80/1200,Q80/Q81-1))</f>
        <v>-7.6538998931541258E-4</v>
      </c>
      <c r="AU81" s="22" cm="1">
        <f t="array" ref="AU81">IF(INDEX(calc_types,1,AU$7)="INDEX",R81/R80-1,IF(INDEX(calc_types,1,AU$7)="CASH", R80/1200,R80/R81-1))</f>
        <v>-2.2666995620799213E-3</v>
      </c>
      <c r="AV81" s="22" cm="1">
        <f t="array" ref="AV81">IF(INDEX(calc_types,1,AV$7)="INDEX",S81/S80-1,IF(INDEX(calc_types,1,AV$7)="CASH", S80/1200,S80/S81-1))</f>
        <v>2.0230367173840413E-2</v>
      </c>
      <c r="AW81" s="22" cm="1">
        <f t="array" ref="AW81">IF(INDEX(calc_types,1,AW$7)="INDEX",T81/T80-1,IF(INDEX(calc_types,1,AW$7)="CASH", T80/1200,T80/T81-1))</f>
        <v>5.0674125449002849E-2</v>
      </c>
      <c r="AX81" s="22" cm="1">
        <f t="array" ref="AX81">IF(INDEX(calc_types,1,AX$7)="INDEX",U81/U80-1,IF(INDEX(calc_types,1,AX$7)="CASH", U80/1200,U80/U81-1))</f>
        <v>-7.7866988219017497E-3</v>
      </c>
      <c r="AY81" s="22" cm="1">
        <f t="array" ref="AY81">IF(INDEX(calc_types,1,AY$7)="INDEX",V81/V80-1,IF(INDEX(calc_types,1,AY$7)="CASH", V80/1200,V80/V81-1))</f>
        <v>3.6141266725846721E-2</v>
      </c>
      <c r="AZ81" s="22" cm="1">
        <f t="array" ref="AZ81">IF(INDEX(calc_types,1,AZ$7)="INDEX",W81/W80-1,IF(INDEX(calc_types,1,AZ$7)="CASH", W80/1200,W80/W81-1))</f>
        <v>1.0263916666666667E-3</v>
      </c>
      <c r="BA81" s="22" cm="1">
        <f t="array" ref="BA81">IF(INDEX(calc_types,1,BA$7)="INDEX",X81/X80-1,IF(INDEX(calc_types,1,BA$7)="CASH", X80/1200,X80/X81-1))</f>
        <v>-5.0975E-4</v>
      </c>
      <c r="BB81" s="22" cm="1">
        <f t="array" ref="BB81">IF(INDEX(calc_types,1,BB$7)="INDEX",Y81/Y80-1,IF(INDEX(calc_types,1,BB$7)="CASH", Y80/1200,Y80/Y81-1))</f>
        <v>1.1033333333333332E-4</v>
      </c>
      <c r="BC81" s="22" cm="1">
        <f t="array" ref="BC81">IF(INDEX(calc_types,1,BC$7)="INDEX",Z81/Z80-1,IF(INDEX(calc_types,1,BC$7)="CASH", Z80/1200,Z80/Z81-1))</f>
        <v>-3.1125E-4</v>
      </c>
      <c r="BD81" s="22" cm="1">
        <f t="array" ref="BD81">IF(INDEX(calc_types,1,BD$7)="INDEX",AA81/AA80-1,IF(INDEX(calc_types,1,BD$7)="CASH", AA80/1200,AA80/AA81-1))</f>
        <v>0</v>
      </c>
      <c r="BE81" s="22" cm="1">
        <f t="array" ref="BE81">IF(INDEX(calc_types,1,BE$7)="INDEX",AB81/AB80-1,IF(INDEX(calc_types,1,BE$7)="CASH", AB80/1200,AB80/AB81-1))</f>
        <v>-7.9158790170132942E-3</v>
      </c>
      <c r="BF81" s="22" cm="1">
        <f t="array" ref="BF81">IF(INDEX(calc_types,1,BF$7)="INDEX",AC81/AC80-1,IF(INDEX(calc_types,1,BF$7)="CASH", AC80/1200,AC80/AC81-1))</f>
        <v>3.6302746148693776E-2</v>
      </c>
      <c r="BG81" s="22" cm="1">
        <f t="array" ref="BG81">IF(INDEX(calc_types,1,BG$7)="INDEX",AD81/AD80-1,IF(INDEX(calc_types,1,BG$7)="CASH", AD80/1200,AD80/AD81-1))</f>
        <v>-2.2486890054217445E-2</v>
      </c>
      <c r="BH81" s="23">
        <f t="shared" si="39"/>
        <v>-6.4981296415598795E-4</v>
      </c>
      <c r="BI81" s="23">
        <f t="shared" si="40"/>
        <v>-2.8097390966079815E-3</v>
      </c>
      <c r="BJ81" s="23">
        <f t="shared" si="41"/>
        <v>-6.972897302547772E-3</v>
      </c>
      <c r="BK81" s="23">
        <f t="shared" si="42"/>
        <v>-1.9802353751731602E-3</v>
      </c>
      <c r="BL81" s="23">
        <f t="shared" si="43"/>
        <v>-4.5910177017881981E-3</v>
      </c>
      <c r="BM81" s="23">
        <f t="shared" si="44"/>
        <v>-8.3291439056607213E-4</v>
      </c>
      <c r="BN81" s="23">
        <f t="shared" si="45"/>
        <v>-1.128070613636047E-3</v>
      </c>
      <c r="BO81" s="23">
        <f t="shared" si="46"/>
        <v>-2.7609751812845535E-3</v>
      </c>
      <c r="BP81" s="23">
        <f t="shared" si="47"/>
        <v>-2.2913528515843286E-3</v>
      </c>
      <c r="BQ81" s="23">
        <f t="shared" si="48"/>
        <v>-6.8128789436139045E-3</v>
      </c>
      <c r="BR81" s="23">
        <f t="shared" si="49"/>
        <v>-1.3399761313248283E-2</v>
      </c>
      <c r="BS81" s="23">
        <f t="shared" si="50"/>
        <v>-5.2017670403302187E-3</v>
      </c>
      <c r="BT81" s="23">
        <f t="shared" si="51"/>
        <v>-1.2296326284223164E-2</v>
      </c>
      <c r="BU81" s="23">
        <f t="shared" si="52"/>
        <v>-1.3640822235103778E-4</v>
      </c>
      <c r="BV81" s="23">
        <f t="shared" si="53"/>
        <v>-7.0500458169626815E-4</v>
      </c>
      <c r="BW81" s="23">
        <f t="shared" si="54"/>
        <v>-2.1326849501360099E-3</v>
      </c>
      <c r="BX81" s="23">
        <f t="shared" si="55"/>
        <v>7.6619892130277301E-3</v>
      </c>
      <c r="BY81" s="23">
        <f t="shared" si="56"/>
        <v>4.376805845620646E-2</v>
      </c>
      <c r="BZ81" s="23">
        <f t="shared" si="57"/>
        <v>-1.2402314396458503E-2</v>
      </c>
      <c r="CA81" s="23">
        <f t="shared" si="58"/>
        <v>2.341692209672365E-2</v>
      </c>
      <c r="CB81" s="23">
        <f t="shared" si="59"/>
        <v>-4.1309768518518579E-4</v>
      </c>
      <c r="CC81" s="23">
        <f t="shared" si="60"/>
        <v>-8.9509768518518515E-4</v>
      </c>
      <c r="CD81" s="23">
        <f t="shared" si="61"/>
        <v>-1.1191347222222221E-3</v>
      </c>
      <c r="CE81" s="23">
        <f t="shared" si="62"/>
        <v>-1.7274629629629633E-4</v>
      </c>
      <c r="CF81" s="23">
        <f t="shared" si="63"/>
        <v>0</v>
      </c>
      <c r="CG81" s="23">
        <f t="shared" si="64"/>
        <v>-7.2203887029360612E-3</v>
      </c>
      <c r="CH81" s="23">
        <f t="shared" si="65"/>
        <v>3.69354119074599E-2</v>
      </c>
      <c r="CI81" s="23">
        <f t="shared" si="66"/>
        <v>-1.8880618536964669E-2</v>
      </c>
    </row>
    <row r="82" spans="1:87" x14ac:dyDescent="0.2">
      <c r="A82" s="20">
        <v>74</v>
      </c>
      <c r="B82" s="21">
        <v>40847</v>
      </c>
      <c r="C82" s="20">
        <v>206.762</v>
      </c>
      <c r="D82" s="20">
        <v>1169.405</v>
      </c>
      <c r="E82" s="20">
        <v>1983.491</v>
      </c>
      <c r="F82" s="20">
        <v>1695.3389999999999</v>
      </c>
      <c r="G82" s="20">
        <v>2174.6460000000002</v>
      </c>
      <c r="H82" s="20">
        <v>142.35599999999999</v>
      </c>
      <c r="I82" s="20">
        <v>366.42</v>
      </c>
      <c r="J82" s="20">
        <v>504.15899999999999</v>
      </c>
      <c r="K82" s="20">
        <v>107.889</v>
      </c>
      <c r="L82" s="20">
        <v>665.255</v>
      </c>
      <c r="M82" s="20">
        <v>849.63599999999997</v>
      </c>
      <c r="N82" s="20">
        <v>284.726</v>
      </c>
      <c r="O82" s="20">
        <v>326.74400000000003</v>
      </c>
      <c r="P82" s="20">
        <v>103.417</v>
      </c>
      <c r="Q82" s="20">
        <v>194.61500000000001</v>
      </c>
      <c r="R82" s="20">
        <v>258.97300000000001</v>
      </c>
      <c r="S82" s="20">
        <v>4488.8500000000004</v>
      </c>
      <c r="T82" s="20">
        <v>3673.95</v>
      </c>
      <c r="U82" s="20">
        <v>7493.08</v>
      </c>
      <c r="V82" s="20">
        <v>22011.61</v>
      </c>
      <c r="W82" s="20">
        <v>1.24333</v>
      </c>
      <c r="X82" s="20">
        <v>-0.48549999999999999</v>
      </c>
      <c r="Y82" s="20">
        <v>0.40329999999999999</v>
      </c>
      <c r="Z82" s="20">
        <v>-9.1399999999999995E-2</v>
      </c>
      <c r="AA82" s="20">
        <v>1</v>
      </c>
      <c r="AB82" s="20">
        <v>0.85870000000000002</v>
      </c>
      <c r="AC82" s="20">
        <v>0.75280000000000002</v>
      </c>
      <c r="AD82" s="20">
        <v>113.64</v>
      </c>
      <c r="AE82" s="21">
        <f t="shared" si="38"/>
        <v>40847</v>
      </c>
      <c r="AF82" s="22" cm="1">
        <f t="array" ref="AF82">IF(INDEX(calc_types,1,AF$7)="INDEX",C82/C81-1,IF(INDEX(calc_types,1,AF$7)="CASH", C81/1200,C81/C82-1))</f>
        <v>7.8412391093896083E-4</v>
      </c>
      <c r="AG82" s="22" cm="1">
        <f t="array" ref="AG82">IF(INDEX(calc_types,1,AG$7)="INDEX",D82/D81-1,IF(INDEX(calc_types,1,AG$7)="CASH", D81/1200,D81/D82-1))</f>
        <v>-6.0763206382963286E-4</v>
      </c>
      <c r="AH82" s="22" cm="1">
        <f t="array" ref="AH82">IF(INDEX(calc_types,1,AH$7)="INDEX",E82/E81-1,IF(INDEX(calc_types,1,AH$7)="CASH", E81/1200,E81/E82-1))</f>
        <v>-1.4071488194550286E-3</v>
      </c>
      <c r="AI82" s="22" cm="1">
        <f t="array" ref="AI82">IF(INDEX(calc_types,1,AI$7)="INDEX",F82/F81-1,IF(INDEX(calc_types,1,AI$7)="CASH", F81/1200,F81/F82-1))</f>
        <v>8.7847160110299249E-4</v>
      </c>
      <c r="AJ82" s="22" cm="1">
        <f t="array" ref="AJ82">IF(INDEX(calc_types,1,AJ$7)="INDEX",G82/G81-1,IF(INDEX(calc_types,1,AJ$7)="CASH", G81/1200,G81/G82-1))</f>
        <v>1.3685295306755663E-3</v>
      </c>
      <c r="AK82" s="22" cm="1">
        <f t="array" ref="AK82">IF(INDEX(calc_types,1,AK$7)="INDEX",H82/H81-1,IF(INDEX(calc_types,1,AK$7)="CASH", H81/1200,H81/H82-1))</f>
        <v>-5.6165576118405447E-4</v>
      </c>
      <c r="AL82" s="22" cm="1">
        <f t="array" ref="AL82">IF(INDEX(calc_types,1,AL$7)="INDEX",I82/I81-1,IF(INDEX(calc_types,1,AL$7)="CASH", I81/1200,I81/I82-1))</f>
        <v>3.7129658953172218E-4</v>
      </c>
      <c r="AM82" s="22" cm="1">
        <f t="array" ref="AM82">IF(INDEX(calc_types,1,AM$7)="INDEX",J82/J81-1,IF(INDEX(calc_types,1,AM$7)="CASH", J81/1200,J81/J82-1))</f>
        <v>2.4078035900332306E-3</v>
      </c>
      <c r="AN82" s="22" cm="1">
        <f t="array" ref="AN82">IF(INDEX(calc_types,1,AN$7)="INDEX",K82/K81-1,IF(INDEX(calc_types,1,AN$7)="CASH", K81/1200,K81/K82-1))</f>
        <v>1.2050873224800362E-4</v>
      </c>
      <c r="AO82" s="22" cm="1">
        <f t="array" ref="AO82">IF(INDEX(calc_types,1,AO$7)="INDEX",L82/L81-1,IF(INDEX(calc_types,1,AO$7)="CASH", L81/1200,L81/L82-1))</f>
        <v>2.9471069484054979E-4</v>
      </c>
      <c r="AP82" s="22" cm="1">
        <f t="array" ref="AP82">IF(INDEX(calc_types,1,AP$7)="INDEX",M82/M81-1,IF(INDEX(calc_types,1,AP$7)="CASH", M81/1200,M81/M82-1))</f>
        <v>6.0179596643594735E-4</v>
      </c>
      <c r="AQ82" s="22" cm="1">
        <f t="array" ref="AQ82">IF(INDEX(calc_types,1,AQ$7)="INDEX",N82/N81-1,IF(INDEX(calc_types,1,AQ$7)="CASH", N81/1200,N81/N82-1))</f>
        <v>2.3516324130987698E-3</v>
      </c>
      <c r="AR82" s="22" cm="1">
        <f t="array" ref="AR82">IF(INDEX(calc_types,1,AR$7)="INDEX",O82/O81-1,IF(INDEX(calc_types,1,AR$7)="CASH", O81/1200,O81/O82-1))</f>
        <v>4.034649434135229E-3</v>
      </c>
      <c r="AS82" s="22" cm="1">
        <f t="array" ref="AS82">IF(INDEX(calc_types,1,AS$7)="INDEX",P82/P81-1,IF(INDEX(calc_types,1,AS$7)="CASH", P81/1200,P81/P82-1))</f>
        <v>-1.9338806215407622E-5</v>
      </c>
      <c r="AT82" s="22" cm="1">
        <f t="array" ref="AT82">IF(INDEX(calc_types,1,AT$7)="INDEX",Q82/Q81-1,IF(INDEX(calc_types,1,AT$7)="CASH", Q81/1200,Q81/Q82-1))</f>
        <v>4.7295178462203324E-4</v>
      </c>
      <c r="AU82" s="22" cm="1">
        <f t="array" ref="AU82">IF(INDEX(calc_types,1,AU$7)="INDEX",R82/R81-1,IF(INDEX(calc_types,1,AU$7)="CASH", R81/1200,R81/R82-1))</f>
        <v>5.9114442469687667E-4</v>
      </c>
      <c r="AV82" s="22" cm="1">
        <f t="array" ref="AV82">IF(INDEX(calc_types,1,AV$7)="INDEX",S82/S81-1,IF(INDEX(calc_types,1,AV$7)="CASH", S81/1200,S81/S82-1))</f>
        <v>2.2990129832245909E-2</v>
      </c>
      <c r="AW82" s="22" cm="1">
        <f t="array" ref="AW82">IF(INDEX(calc_types,1,AW$7)="INDEX",T82/T81-1,IF(INDEX(calc_types,1,AW$7)="CASH", T81/1200,T81/T82-1))</f>
        <v>2.2003699737124016E-2</v>
      </c>
      <c r="AX82" s="22" cm="1">
        <f t="array" ref="AX82">IF(INDEX(calc_types,1,AX$7)="INDEX",U82/U81-1,IF(INDEX(calc_types,1,AX$7)="CASH", U81/1200,U81/U82-1))</f>
        <v>1.6319532983577245E-2</v>
      </c>
      <c r="AY82" s="22" cm="1">
        <f t="array" ref="AY82">IF(INDEX(calc_types,1,AY$7)="INDEX",V82/V81-1,IF(INDEX(calc_types,1,AY$7)="CASH", V81/1200,V81/V82-1))</f>
        <v>8.1317902878129011E-2</v>
      </c>
      <c r="AZ82" s="22" cm="1">
        <f t="array" ref="AZ82">IF(INDEX(calc_types,1,AZ$7)="INDEX",W82/W81-1,IF(INDEX(calc_types,1,AZ$7)="CASH", W81/1200,W81/W82-1))</f>
        <v>1.0268500000000002E-3</v>
      </c>
      <c r="BA82" s="22" cm="1">
        <f t="array" ref="BA82">IF(INDEX(calc_types,1,BA$7)="INDEX",X82/X81-1,IF(INDEX(calc_types,1,BA$7)="CASH", X81/1200,X81/X82-1))</f>
        <v>-4.836666666666667E-4</v>
      </c>
      <c r="BB82" s="22" cm="1">
        <f t="array" ref="BB82">IF(INDEX(calc_types,1,BB$7)="INDEX",Y82/Y81-1,IF(INDEX(calc_types,1,BB$7)="CASH", Y81/1200,Y81/Y82-1))</f>
        <v>1.3591666666666667E-4</v>
      </c>
      <c r="BC82" s="22" cm="1">
        <f t="array" ref="BC82">IF(INDEX(calc_types,1,BC$7)="INDEX",Z82/Z81-1,IF(INDEX(calc_types,1,BC$7)="CASH", Z81/1200,Z81/Z82-1))</f>
        <v>-2.3233333333333333E-4</v>
      </c>
      <c r="BD82" s="22" cm="1">
        <f t="array" ref="BD82">IF(INDEX(calc_types,1,BD$7)="INDEX",AA82/AA81-1,IF(INDEX(calc_types,1,BD$7)="CASH", AA81/1200,AA81/AA82-1))</f>
        <v>0</v>
      </c>
      <c r="BE82" s="22" cm="1">
        <f t="array" ref="BE82">IF(INDEX(calc_types,1,BE$7)="INDEX",AB82/AB81-1,IF(INDEX(calc_types,1,BE$7)="CASH", AB81/1200,AB81/AB82-1))</f>
        <v>-1.4323978106439927E-2</v>
      </c>
      <c r="BF82" s="22" cm="1">
        <f t="array" ref="BF82">IF(INDEX(calc_types,1,BF$7)="INDEX",AC82/AC81-1,IF(INDEX(calc_types,1,BF$7)="CASH", AC81/1200,AC81/AC82-1))</f>
        <v>-8.3687566418703119E-3</v>
      </c>
      <c r="BG82" s="22" cm="1">
        <f t="array" ref="BG82">IF(INDEX(calc_types,1,BG$7)="INDEX",AD82/AD81-1,IF(INDEX(calc_types,1,BG$7)="CASH", AD81/1200,AD81/AD82-1))</f>
        <v>-9.9436818021823026E-3</v>
      </c>
      <c r="BH82" s="23">
        <f t="shared" si="39"/>
        <v>-6.1164683394419601E-4</v>
      </c>
      <c r="BI82" s="23">
        <f t="shared" si="40"/>
        <v>-1.780899863529699E-3</v>
      </c>
      <c r="BJ82" s="23">
        <f t="shared" si="41"/>
        <v>-2.6012790491123108E-3</v>
      </c>
      <c r="BK82" s="23">
        <f t="shared" si="42"/>
        <v>-1.2180803298719664E-3</v>
      </c>
      <c r="BL82" s="23">
        <f t="shared" si="43"/>
        <v>-1.3036969314630781E-3</v>
      </c>
      <c r="BM82" s="23">
        <f t="shared" si="44"/>
        <v>-8.3322967068142045E-4</v>
      </c>
      <c r="BN82" s="23">
        <f t="shared" si="45"/>
        <v>2.9049489491785692E-4</v>
      </c>
      <c r="BO82" s="23">
        <f t="shared" si="46"/>
        <v>2.2229468586353767E-3</v>
      </c>
      <c r="BP82" s="23">
        <f t="shared" si="47"/>
        <v>-9.5795976924795264E-4</v>
      </c>
      <c r="BQ82" s="23">
        <f t="shared" si="48"/>
        <v>-5.544794905508472E-4</v>
      </c>
      <c r="BR82" s="23">
        <f t="shared" si="49"/>
        <v>-3.5931539682278039E-4</v>
      </c>
      <c r="BS82" s="23">
        <f t="shared" si="50"/>
        <v>-3.1215926531835865E-5</v>
      </c>
      <c r="BT82" s="23">
        <f t="shared" si="51"/>
        <v>8.9378019203268299E-4</v>
      </c>
      <c r="BU82" s="23">
        <f t="shared" si="52"/>
        <v>-2.0393708059375359E-5</v>
      </c>
      <c r="BV82" s="23">
        <f t="shared" si="53"/>
        <v>5.3333719224117767E-4</v>
      </c>
      <c r="BW82" s="23">
        <f t="shared" si="54"/>
        <v>7.251590366407878E-4</v>
      </c>
      <c r="BX82" s="23">
        <f t="shared" si="55"/>
        <v>1.0421751871433226E-2</v>
      </c>
      <c r="BY82" s="23">
        <f t="shared" si="56"/>
        <v>1.5097632744327627E-2</v>
      </c>
      <c r="BZ82" s="23">
        <f t="shared" si="57"/>
        <v>1.1703917409020492E-2</v>
      </c>
      <c r="CA82" s="23">
        <f t="shared" si="58"/>
        <v>6.859355824900594E-2</v>
      </c>
      <c r="CB82" s="23">
        <f t="shared" si="59"/>
        <v>-4.1263935185185236E-4</v>
      </c>
      <c r="CC82" s="23">
        <f t="shared" si="60"/>
        <v>-8.6901435185185189E-4</v>
      </c>
      <c r="CD82" s="23">
        <f t="shared" si="61"/>
        <v>-1.0935513888888889E-3</v>
      </c>
      <c r="CE82" s="23">
        <f t="shared" si="62"/>
        <v>-9.3829629629629656E-5</v>
      </c>
      <c r="CF82" s="23">
        <f t="shared" si="63"/>
        <v>0</v>
      </c>
      <c r="CG82" s="23">
        <f t="shared" si="64"/>
        <v>-1.3628487792362694E-2</v>
      </c>
      <c r="CH82" s="23">
        <f t="shared" si="65"/>
        <v>-7.736090883104188E-3</v>
      </c>
      <c r="CI82" s="23">
        <f t="shared" si="66"/>
        <v>-6.3374102849295269E-3</v>
      </c>
    </row>
    <row r="83" spans="1:87" x14ac:dyDescent="0.2">
      <c r="A83" s="20">
        <v>75</v>
      </c>
      <c r="B83" s="21">
        <v>40877</v>
      </c>
      <c r="C83" s="20">
        <v>206.858</v>
      </c>
      <c r="D83" s="20">
        <v>1167.049</v>
      </c>
      <c r="E83" s="20">
        <v>1975.569</v>
      </c>
      <c r="F83" s="20">
        <v>1691.684</v>
      </c>
      <c r="G83" s="20">
        <v>2166.4870000000001</v>
      </c>
      <c r="H83" s="20">
        <v>142.25</v>
      </c>
      <c r="I83" s="20">
        <v>365.87400000000002</v>
      </c>
      <c r="J83" s="20">
        <v>502.959</v>
      </c>
      <c r="K83" s="20">
        <v>107.90900000000001</v>
      </c>
      <c r="L83" s="20">
        <v>665.05</v>
      </c>
      <c r="M83" s="20">
        <v>849.11300000000006</v>
      </c>
      <c r="N83" s="20">
        <v>284.87599999999998</v>
      </c>
      <c r="O83" s="20">
        <v>326.90800000000002</v>
      </c>
      <c r="P83" s="20">
        <v>103.405</v>
      </c>
      <c r="Q83" s="20">
        <v>194.56299999999999</v>
      </c>
      <c r="R83" s="20">
        <v>259.13200000000001</v>
      </c>
      <c r="S83" s="20">
        <v>4623.04</v>
      </c>
      <c r="T83" s="20">
        <v>3569.93</v>
      </c>
      <c r="U83" s="20">
        <v>7326.67</v>
      </c>
      <c r="V83" s="20">
        <v>22724.959999999999</v>
      </c>
      <c r="W83" s="20">
        <v>1.37188</v>
      </c>
      <c r="X83" s="20">
        <v>-1.1326000000000001</v>
      </c>
      <c r="Y83" s="20">
        <v>0.27200000000000002</v>
      </c>
      <c r="Z83" s="20">
        <v>-0.71430000000000005</v>
      </c>
      <c r="AA83" s="20">
        <v>1</v>
      </c>
      <c r="AB83" s="20">
        <v>0.84009999999999996</v>
      </c>
      <c r="AC83" s="20">
        <v>0.73929999999999996</v>
      </c>
      <c r="AD83" s="20">
        <v>112.54</v>
      </c>
      <c r="AE83" s="21">
        <f t="shared" si="38"/>
        <v>40877</v>
      </c>
      <c r="AF83" s="22" cm="1">
        <f t="array" ref="AF83">IF(INDEX(calc_types,1,AF$7)="INDEX",C83/C82-1,IF(INDEX(calc_types,1,AF$7)="CASH", C82/1200,C82/C83-1))</f>
        <v>4.643019510355284E-4</v>
      </c>
      <c r="AG83" s="22" cm="1">
        <f t="array" ref="AG83">IF(INDEX(calc_types,1,AG$7)="INDEX",D83/D82-1,IF(INDEX(calc_types,1,AG$7)="CASH", D82/1200,D82/D83-1))</f>
        <v>-2.0146997832231062E-3</v>
      </c>
      <c r="AH83" s="22" cm="1">
        <f t="array" ref="AH83">IF(INDEX(calc_types,1,AH$7)="INDEX",E83/E82-1,IF(INDEX(calc_types,1,AH$7)="CASH", E82/1200,E82/E83-1))</f>
        <v>-3.9939682105943897E-3</v>
      </c>
      <c r="AI83" s="22" cm="1">
        <f t="array" ref="AI83">IF(INDEX(calc_types,1,AI$7)="INDEX",F83/F82-1,IF(INDEX(calc_types,1,AI$7)="CASH", F82/1200,F82/F83-1))</f>
        <v>-2.1559110006906801E-3</v>
      </c>
      <c r="AJ83" s="22" cm="1">
        <f t="array" ref="AJ83">IF(INDEX(calc_types,1,AJ$7)="INDEX",G83/G82-1,IF(INDEX(calc_types,1,AJ$7)="CASH", G82/1200,G82/G83-1))</f>
        <v>-3.7518750178190396E-3</v>
      </c>
      <c r="AK83" s="22" cm="1">
        <f t="array" ref="AK83">IF(INDEX(calc_types,1,AK$7)="INDEX",H83/H82-1,IF(INDEX(calc_types,1,AK$7)="CASH", H82/1200,H82/H83-1))</f>
        <v>-7.4461209924414629E-4</v>
      </c>
      <c r="AL83" s="22" cm="1">
        <f t="array" ref="AL83">IF(INDEX(calc_types,1,AL$7)="INDEX",I83/I82-1,IF(INDEX(calc_types,1,AL$7)="CASH", I82/1200,I82/I83-1))</f>
        <v>-1.4900933355166401E-3</v>
      </c>
      <c r="AM83" s="22" cm="1">
        <f t="array" ref="AM83">IF(INDEX(calc_types,1,AM$7)="INDEX",J83/J82-1,IF(INDEX(calc_types,1,AM$7)="CASH", J82/1200,J82/J83-1))</f>
        <v>-2.3802014840555996E-3</v>
      </c>
      <c r="AN83" s="22" cm="1">
        <f t="array" ref="AN83">IF(INDEX(calc_types,1,AN$7)="INDEX",K83/K82-1,IF(INDEX(calc_types,1,AN$7)="CASH", K82/1200,K82/K83-1))</f>
        <v>1.8537571022081423E-4</v>
      </c>
      <c r="AO83" s="22" cm="1">
        <f t="array" ref="AO83">IF(INDEX(calc_types,1,AO$7)="INDEX",L83/L82-1,IF(INDEX(calc_types,1,AO$7)="CASH", L82/1200,L82/L83-1))</f>
        <v>-3.0815251294624701E-4</v>
      </c>
      <c r="AP83" s="22" cm="1">
        <f t="array" ref="AP83">IF(INDEX(calc_types,1,AP$7)="INDEX",M83/M82-1,IF(INDEX(calc_types,1,AP$7)="CASH", M82/1200,M82/M83-1))</f>
        <v>-6.1555772118870866E-4</v>
      </c>
      <c r="AQ83" s="22" cm="1">
        <f t="array" ref="AQ83">IF(INDEX(calc_types,1,AQ$7)="INDEX",N83/N82-1,IF(INDEX(calc_types,1,AQ$7)="CASH", N82/1200,N82/N83-1))</f>
        <v>5.2682227826039707E-4</v>
      </c>
      <c r="AR83" s="22" cm="1">
        <f t="array" ref="AR83">IF(INDEX(calc_types,1,AR$7)="INDEX",O83/O82-1,IF(INDEX(calc_types,1,AR$7)="CASH", O82/1200,O82/O83-1))</f>
        <v>5.0192199397680604E-4</v>
      </c>
      <c r="AS83" s="22" cm="1">
        <f t="array" ref="AS83">IF(INDEX(calc_types,1,AS$7)="INDEX",P83/P82-1,IF(INDEX(calc_types,1,AS$7)="CASH", P82/1200,P82/P83-1))</f>
        <v>-1.1603508127289164E-4</v>
      </c>
      <c r="AT83" s="22" cm="1">
        <f t="array" ref="AT83">IF(INDEX(calc_types,1,AT$7)="INDEX",Q83/Q82-1,IF(INDEX(calc_types,1,AT$7)="CASH", Q82/1200,Q82/Q83-1))</f>
        <v>-2.6719420394116788E-4</v>
      </c>
      <c r="AU83" s="22" cm="1">
        <f t="array" ref="AU83">IF(INDEX(calc_types,1,AU$7)="INDEX",R83/R82-1,IF(INDEX(calc_types,1,AU$7)="CASH", R82/1200,R82/R83-1))</f>
        <v>6.1396361782883879E-4</v>
      </c>
      <c r="AV83" s="22" cm="1">
        <f t="array" ref="AV83">IF(INDEX(calc_types,1,AV$7)="INDEX",S83/S82-1,IF(INDEX(calc_types,1,AV$7)="CASH", S82/1200,S82/S83-1))</f>
        <v>2.9894070864475264E-2</v>
      </c>
      <c r="AW83" s="22" cm="1">
        <f t="array" ref="AW83">IF(INDEX(calc_types,1,AW$7)="INDEX",T83/T82-1,IF(INDEX(calc_types,1,AW$7)="CASH", T82/1200,T82/T83-1))</f>
        <v>-2.8312851290845042E-2</v>
      </c>
      <c r="AX83" s="22" cm="1">
        <f t="array" ref="AX83">IF(INDEX(calc_types,1,AX$7)="INDEX",U83/U82-1,IF(INDEX(calc_types,1,AX$7)="CASH", U82/1200,U82/U83-1))</f>
        <v>-2.2208491034394373E-2</v>
      </c>
      <c r="AY83" s="22" cm="1">
        <f t="array" ref="AY83">IF(INDEX(calc_types,1,AY$7)="INDEX",V83/V82-1,IF(INDEX(calc_types,1,AY$7)="CASH", V82/1200,V82/V83-1))</f>
        <v>3.2407897468653912E-2</v>
      </c>
      <c r="AZ83" s="22" cm="1">
        <f t="array" ref="AZ83">IF(INDEX(calc_types,1,AZ$7)="INDEX",W83/W82-1,IF(INDEX(calc_types,1,AZ$7)="CASH", W82/1200,W82/W83-1))</f>
        <v>1.0361083333333334E-3</v>
      </c>
      <c r="BA83" s="22" cm="1">
        <f t="array" ref="BA83">IF(INDEX(calc_types,1,BA$7)="INDEX",X83/X82-1,IF(INDEX(calc_types,1,BA$7)="CASH", X82/1200,X82/X83-1))</f>
        <v>-4.0458333333333335E-4</v>
      </c>
      <c r="BB83" s="22" cm="1">
        <f t="array" ref="BB83">IF(INDEX(calc_types,1,BB$7)="INDEX",Y83/Y82-1,IF(INDEX(calc_types,1,BB$7)="CASH", Y82/1200,Y82/Y83-1))</f>
        <v>3.3608333333333331E-4</v>
      </c>
      <c r="BC83" s="22" cm="1">
        <f t="array" ref="BC83">IF(INDEX(calc_types,1,BC$7)="INDEX",Z83/Z82-1,IF(INDEX(calc_types,1,BC$7)="CASH", Z82/1200,Z82/Z83-1))</f>
        <v>-7.6166666666666657E-5</v>
      </c>
      <c r="BD83" s="22" cm="1">
        <f t="array" ref="BD83">IF(INDEX(calc_types,1,BD$7)="INDEX",AA83/AA82-1,IF(INDEX(calc_types,1,BD$7)="CASH", AA82/1200,AA82/AA83-1))</f>
        <v>0</v>
      </c>
      <c r="BE83" s="22" cm="1">
        <f t="array" ref="BE83">IF(INDEX(calc_types,1,BE$7)="INDEX",AB83/AB82-1,IF(INDEX(calc_types,1,BE$7)="CASH", AB82/1200,AB82/AB83-1))</f>
        <v>2.2140221402214166E-2</v>
      </c>
      <c r="BF83" s="22" cm="1">
        <f t="array" ref="BF83">IF(INDEX(calc_types,1,BF$7)="INDEX",AC83/AC82-1,IF(INDEX(calc_types,1,BF$7)="CASH", AC82/1200,AC82/AC83-1))</f>
        <v>1.8260516704991403E-2</v>
      </c>
      <c r="BG83" s="22" cm="1">
        <f t="array" ref="BG83">IF(INDEX(calc_types,1,BG$7)="INDEX",AD83/AD82-1,IF(INDEX(calc_types,1,BG$7)="CASH", AD82/1200,AD82/AD83-1))</f>
        <v>9.7743024702328096E-3</v>
      </c>
      <c r="BH83" s="23">
        <f t="shared" si="39"/>
        <v>-9.3146879384762844E-4</v>
      </c>
      <c r="BI83" s="23">
        <f t="shared" si="40"/>
        <v>-3.1879675829231723E-3</v>
      </c>
      <c r="BJ83" s="23">
        <f t="shared" si="41"/>
        <v>-5.1880984402516723E-3</v>
      </c>
      <c r="BK83" s="23">
        <f t="shared" si="42"/>
        <v>-4.252462931665639E-3</v>
      </c>
      <c r="BL83" s="23">
        <f t="shared" si="43"/>
        <v>-6.4241014799576845E-3</v>
      </c>
      <c r="BM83" s="23">
        <f t="shared" si="44"/>
        <v>-1.0161860087415124E-3</v>
      </c>
      <c r="BN83" s="23">
        <f t="shared" si="45"/>
        <v>-1.5708950301305054E-3</v>
      </c>
      <c r="BO83" s="23">
        <f t="shared" si="46"/>
        <v>-2.5650582154534535E-3</v>
      </c>
      <c r="BP83" s="23">
        <f t="shared" si="47"/>
        <v>-8.9309279127514204E-4</v>
      </c>
      <c r="BQ83" s="23">
        <f t="shared" si="48"/>
        <v>-1.157342698337644E-3</v>
      </c>
      <c r="BR83" s="23">
        <f t="shared" si="49"/>
        <v>-1.5766690844474364E-3</v>
      </c>
      <c r="BS83" s="23">
        <f t="shared" si="50"/>
        <v>-1.8560260613702086E-3</v>
      </c>
      <c r="BT83" s="23">
        <f t="shared" si="51"/>
        <v>-2.63894724812574E-3</v>
      </c>
      <c r="BU83" s="23">
        <f t="shared" si="52"/>
        <v>-1.1708998311685938E-4</v>
      </c>
      <c r="BV83" s="23">
        <f t="shared" si="53"/>
        <v>-2.0680879632202343E-4</v>
      </c>
      <c r="BW83" s="23">
        <f t="shared" si="54"/>
        <v>7.4797822977274993E-4</v>
      </c>
      <c r="BX83" s="23">
        <f t="shared" si="55"/>
        <v>1.7325692903662579E-2</v>
      </c>
      <c r="BY83" s="23">
        <f t="shared" si="56"/>
        <v>-3.5218918283641432E-2</v>
      </c>
      <c r="BZ83" s="23">
        <f t="shared" si="57"/>
        <v>-2.6824106608951126E-2</v>
      </c>
      <c r="CA83" s="23">
        <f t="shared" si="58"/>
        <v>1.9683552839530841E-2</v>
      </c>
      <c r="CB83" s="23">
        <f t="shared" si="59"/>
        <v>-4.0338101851851915E-4</v>
      </c>
      <c r="CC83" s="23">
        <f t="shared" si="60"/>
        <v>-7.8993101851851854E-4</v>
      </c>
      <c r="CD83" s="23">
        <f t="shared" si="61"/>
        <v>-8.9338472222222213E-4</v>
      </c>
      <c r="CE83" s="23">
        <f t="shared" si="62"/>
        <v>6.2337037037037021E-5</v>
      </c>
      <c r="CF83" s="23">
        <f t="shared" si="63"/>
        <v>0</v>
      </c>
      <c r="CG83" s="23">
        <f t="shared" si="64"/>
        <v>2.2835711716291399E-2</v>
      </c>
      <c r="CH83" s="23">
        <f t="shared" si="65"/>
        <v>1.8893182463757527E-2</v>
      </c>
      <c r="CI83" s="23">
        <f t="shared" si="66"/>
        <v>1.3380573987485586E-2</v>
      </c>
    </row>
    <row r="84" spans="1:87" x14ac:dyDescent="0.2">
      <c r="A84" s="20">
        <v>76</v>
      </c>
      <c r="B84" s="21">
        <v>40908</v>
      </c>
      <c r="C84" s="20">
        <v>207.065</v>
      </c>
      <c r="D84" s="20">
        <v>1167.1890000000001</v>
      </c>
      <c r="E84" s="20">
        <v>1974.9680000000001</v>
      </c>
      <c r="F84" s="20">
        <v>1693.5070000000001</v>
      </c>
      <c r="G84" s="20">
        <v>2169.6840000000002</v>
      </c>
      <c r="H84" s="20">
        <v>142.136</v>
      </c>
      <c r="I84" s="20">
        <v>365.22199999999998</v>
      </c>
      <c r="J84" s="20">
        <v>500.93200000000002</v>
      </c>
      <c r="K84" s="20">
        <v>107.98</v>
      </c>
      <c r="L84" s="20">
        <v>666.221</v>
      </c>
      <c r="M84" s="20">
        <v>852.18299999999999</v>
      </c>
      <c r="N84" s="20">
        <v>285.77100000000002</v>
      </c>
      <c r="O84" s="20">
        <v>329.06</v>
      </c>
      <c r="P84" s="20">
        <v>103.384</v>
      </c>
      <c r="Q84" s="20">
        <v>194.47900000000001</v>
      </c>
      <c r="R84" s="20">
        <v>258.96199999999999</v>
      </c>
      <c r="S84" s="20">
        <v>4672.6499999999996</v>
      </c>
      <c r="T84" s="20">
        <v>3503.96</v>
      </c>
      <c r="U84" s="20">
        <v>7687.77</v>
      </c>
      <c r="V84" s="20">
        <v>22764.94</v>
      </c>
      <c r="W84" s="20">
        <v>1.5642499999999999</v>
      </c>
      <c r="X84" s="20">
        <v>-0.38450000000000001</v>
      </c>
      <c r="Y84" s="20">
        <v>0.54090000000000005</v>
      </c>
      <c r="Z84" s="20">
        <v>-6.0600000000000001E-2</v>
      </c>
      <c r="AA84" s="20">
        <v>1</v>
      </c>
      <c r="AB84" s="20">
        <v>0.83299999999999996</v>
      </c>
      <c r="AC84" s="20">
        <v>0.74019999999999997</v>
      </c>
      <c r="AD84" s="20">
        <v>112.69</v>
      </c>
      <c r="AE84" s="21">
        <f t="shared" si="38"/>
        <v>40908</v>
      </c>
      <c r="AF84" s="22" cm="1">
        <f t="array" ref="AF84">IF(INDEX(calc_types,1,AF$7)="INDEX",C84/C83-1,IF(INDEX(calc_types,1,AF$7)="CASH", C83/1200,C83/C84-1))</f>
        <v>1.0006864612439603E-3</v>
      </c>
      <c r="AG84" s="22" cm="1">
        <f t="array" ref="AG84">IF(INDEX(calc_types,1,AG$7)="INDEX",D84/D83-1,IF(INDEX(calc_types,1,AG$7)="CASH", D83/1200,D83/D84-1))</f>
        <v>1.1996068716912944E-4</v>
      </c>
      <c r="AH84" s="22" cm="1">
        <f t="array" ref="AH84">IF(INDEX(calc_types,1,AH$7)="INDEX",E84/E83-1,IF(INDEX(calc_types,1,AH$7)="CASH", E83/1200,E83/E84-1))</f>
        <v>-3.0421615240971978E-4</v>
      </c>
      <c r="AI84" s="22" cm="1">
        <f t="array" ref="AI84">IF(INDEX(calc_types,1,AI$7)="INDEX",F84/F83-1,IF(INDEX(calc_types,1,AI$7)="CASH", F83/1200,F83/F84-1))</f>
        <v>1.0776244263113188E-3</v>
      </c>
      <c r="AJ84" s="22" cm="1">
        <f t="array" ref="AJ84">IF(INDEX(calc_types,1,AJ$7)="INDEX",G84/G83-1,IF(INDEX(calc_types,1,AJ$7)="CASH", G83/1200,G83/G84-1))</f>
        <v>1.4756608278747585E-3</v>
      </c>
      <c r="AK84" s="22" cm="1">
        <f t="array" ref="AK84">IF(INDEX(calc_types,1,AK$7)="INDEX",H84/H83-1,IF(INDEX(calc_types,1,AK$7)="CASH", H83/1200,H83/H84-1))</f>
        <v>-8.0140597539546388E-4</v>
      </c>
      <c r="AL84" s="22" cm="1">
        <f t="array" ref="AL84">IF(INDEX(calc_types,1,AL$7)="INDEX",I84/I83-1,IF(INDEX(calc_types,1,AL$7)="CASH", I83/1200,I83/I84-1))</f>
        <v>-1.7820342522290034E-3</v>
      </c>
      <c r="AM84" s="22" cm="1">
        <f t="array" ref="AM84">IF(INDEX(calc_types,1,AM$7)="INDEX",J84/J83-1,IF(INDEX(calc_types,1,AM$7)="CASH", J83/1200,J83/J84-1))</f>
        <v>-4.0301495748161775E-3</v>
      </c>
      <c r="AN84" s="22" cm="1">
        <f t="array" ref="AN84">IF(INDEX(calc_types,1,AN$7)="INDEX",K84/K83-1,IF(INDEX(calc_types,1,AN$7)="CASH", K83/1200,K83/K84-1))</f>
        <v>6.5796180114729985E-4</v>
      </c>
      <c r="AO84" s="22" cm="1">
        <f t="array" ref="AO84">IF(INDEX(calc_types,1,AO$7)="INDEX",L84/L83-1,IF(INDEX(calc_types,1,AO$7)="CASH", L83/1200,L83/L84-1))</f>
        <v>1.7607698669273031E-3</v>
      </c>
      <c r="AP84" s="22" cm="1">
        <f t="array" ref="AP84">IF(INDEX(calc_types,1,AP$7)="INDEX",M84/M83-1,IF(INDEX(calc_types,1,AP$7)="CASH", M83/1200,M83/M84-1))</f>
        <v>3.6155376257340777E-3</v>
      </c>
      <c r="AQ84" s="22" cm="1">
        <f t="array" ref="AQ84">IF(INDEX(calc_types,1,AQ$7)="INDEX",N84/N83-1,IF(INDEX(calc_types,1,AQ$7)="CASH", N83/1200,N83/N84-1))</f>
        <v>3.1417178000254786E-3</v>
      </c>
      <c r="AR84" s="22" cm="1">
        <f t="array" ref="AR84">IF(INDEX(calc_types,1,AR$7)="INDEX",O84/O83-1,IF(INDEX(calc_types,1,AR$7)="CASH", O83/1200,O83/O84-1))</f>
        <v>6.5828918227757161E-3</v>
      </c>
      <c r="AS84" s="22" cm="1">
        <f t="array" ref="AS84">IF(INDEX(calc_types,1,AS$7)="INDEX",P84/P83-1,IF(INDEX(calc_types,1,AS$7)="CASH", P83/1200,P83/P84-1))</f>
        <v>-2.0308495720711139E-4</v>
      </c>
      <c r="AT84" s="22" cm="1">
        <f t="array" ref="AT84">IF(INDEX(calc_types,1,AT$7)="INDEX",Q84/Q83-1,IF(INDEX(calc_types,1,AT$7)="CASH", Q83/1200,Q83/Q84-1))</f>
        <v>-4.3173676392727067E-4</v>
      </c>
      <c r="AU84" s="22" cm="1">
        <f t="array" ref="AU84">IF(INDEX(calc_types,1,AU$7)="INDEX",R84/R83-1,IF(INDEX(calc_types,1,AU$7)="CASH", R83/1200,R83/R84-1))</f>
        <v>-6.5603630582100614E-4</v>
      </c>
      <c r="AV84" s="22" cm="1">
        <f t="array" ref="AV84">IF(INDEX(calc_types,1,AV$7)="INDEX",S84/S83-1,IF(INDEX(calc_types,1,AV$7)="CASH", S83/1200,S83/S84-1))</f>
        <v>1.0731034124731753E-2</v>
      </c>
      <c r="AW84" s="22" cm="1">
        <f t="array" ref="AW84">IF(INDEX(calc_types,1,AW$7)="INDEX",T84/T83-1,IF(INDEX(calc_types,1,AW$7)="CASH", T83/1200,T83/T84-1))</f>
        <v>-1.8479353936911913E-2</v>
      </c>
      <c r="AX84" s="22" cm="1">
        <f t="array" ref="AX84">IF(INDEX(calc_types,1,AX$7)="INDEX",U84/U83-1,IF(INDEX(calc_types,1,AX$7)="CASH", U83/1200,U83/U84-1))</f>
        <v>4.9285691862742675E-2</v>
      </c>
      <c r="AY84" s="22" cm="1">
        <f t="array" ref="AY84">IF(INDEX(calc_types,1,AY$7)="INDEX",V84/V83-1,IF(INDEX(calc_types,1,AY$7)="CASH", V83/1200,V83/V84-1))</f>
        <v>1.7592990262689234E-3</v>
      </c>
      <c r="AZ84" s="22" cm="1">
        <f t="array" ref="AZ84">IF(INDEX(calc_types,1,AZ$7)="INDEX",W84/W83-1,IF(INDEX(calc_types,1,AZ$7)="CASH", W83/1200,W83/W84-1))</f>
        <v>1.1432333333333334E-3</v>
      </c>
      <c r="BA84" s="22" cm="1">
        <f t="array" ref="BA84">IF(INDEX(calc_types,1,BA$7)="INDEX",X84/X83-1,IF(INDEX(calc_types,1,BA$7)="CASH", X83/1200,X83/X84-1))</f>
        <v>-9.4383333333333342E-4</v>
      </c>
      <c r="BB84" s="22" cm="1">
        <f t="array" ref="BB84">IF(INDEX(calc_types,1,BB$7)="INDEX",Y84/Y83-1,IF(INDEX(calc_types,1,BB$7)="CASH", Y83/1200,Y83/Y84-1))</f>
        <v>2.2666666666666668E-4</v>
      </c>
      <c r="BC84" s="22" cm="1">
        <f t="array" ref="BC84">IF(INDEX(calc_types,1,BC$7)="INDEX",Z84/Z83-1,IF(INDEX(calc_types,1,BC$7)="CASH", Z83/1200,Z83/Z84-1))</f>
        <v>-5.9525000000000008E-4</v>
      </c>
      <c r="BD84" s="22" cm="1">
        <f t="array" ref="BD84">IF(INDEX(calc_types,1,BD$7)="INDEX",AA84/AA83-1,IF(INDEX(calc_types,1,BD$7)="CASH", AA83/1200,AA83/AA84-1))</f>
        <v>0</v>
      </c>
      <c r="BE84" s="22" cm="1">
        <f t="array" ref="BE84">IF(INDEX(calc_types,1,BE$7)="INDEX",AB84/AB83-1,IF(INDEX(calc_types,1,BE$7)="CASH", AB83/1200,AB83/AB84-1))</f>
        <v>8.5234093637454045E-3</v>
      </c>
      <c r="BF84" s="22" cm="1">
        <f t="array" ref="BF84">IF(INDEX(calc_types,1,BF$7)="INDEX",AC84/AC83-1,IF(INDEX(calc_types,1,BF$7)="CASH", AC83/1200,AC83/AC84-1))</f>
        <v>-1.2158875979465522E-3</v>
      </c>
      <c r="BG84" s="22" cm="1">
        <f t="array" ref="BG84">IF(INDEX(calc_types,1,BG$7)="INDEX",AD84/AD83-1,IF(INDEX(calc_types,1,BG$7)="CASH", AD83/1200,AD83/AD84-1))</f>
        <v>-1.3310852781966975E-3</v>
      </c>
      <c r="BH84" s="23">
        <f t="shared" si="39"/>
        <v>-3.9508428363919652E-4</v>
      </c>
      <c r="BI84" s="23">
        <f t="shared" si="40"/>
        <v>-1.0533071125309367E-3</v>
      </c>
      <c r="BJ84" s="23">
        <f t="shared" si="41"/>
        <v>-1.498346382067002E-3</v>
      </c>
      <c r="BK84" s="23">
        <f t="shared" si="42"/>
        <v>-1.0189275046636401E-3</v>
      </c>
      <c r="BL84" s="23">
        <f t="shared" si="43"/>
        <v>-1.1965656342638859E-3</v>
      </c>
      <c r="BM84" s="23">
        <f t="shared" si="44"/>
        <v>-1.07297988489283E-3</v>
      </c>
      <c r="BN84" s="23">
        <f t="shared" si="45"/>
        <v>-1.8628359468428686E-3</v>
      </c>
      <c r="BO84" s="23">
        <f t="shared" si="46"/>
        <v>-4.2150063062140319E-3</v>
      </c>
      <c r="BP84" s="23">
        <f t="shared" si="47"/>
        <v>-4.2050670034865642E-4</v>
      </c>
      <c r="BQ84" s="23">
        <f t="shared" si="48"/>
        <v>9.1157968153590609E-4</v>
      </c>
      <c r="BR84" s="23">
        <f t="shared" si="49"/>
        <v>2.6544262624753501E-3</v>
      </c>
      <c r="BS84" s="23">
        <f t="shared" si="50"/>
        <v>7.5886946039487296E-4</v>
      </c>
      <c r="BT84" s="23">
        <f t="shared" si="51"/>
        <v>3.44202258067317E-3</v>
      </c>
      <c r="BU84" s="23">
        <f t="shared" si="52"/>
        <v>-2.0413985905107912E-4</v>
      </c>
      <c r="BV84" s="23">
        <f t="shared" si="53"/>
        <v>-3.7135135630812625E-4</v>
      </c>
      <c r="BW84" s="23">
        <f t="shared" si="54"/>
        <v>-5.22021693877095E-4</v>
      </c>
      <c r="BX84" s="23">
        <f t="shared" si="55"/>
        <v>-1.8373438360809301E-3</v>
      </c>
      <c r="BY84" s="23">
        <f t="shared" si="56"/>
        <v>-2.5385420929708302E-2</v>
      </c>
      <c r="BZ84" s="23">
        <f t="shared" si="57"/>
        <v>4.4670076288185923E-2</v>
      </c>
      <c r="CA84" s="23">
        <f t="shared" si="58"/>
        <v>-1.096504560285415E-2</v>
      </c>
      <c r="CB84" s="23">
        <f t="shared" si="59"/>
        <v>-2.9625601851851913E-4</v>
      </c>
      <c r="CC84" s="23">
        <f t="shared" si="60"/>
        <v>-1.3291810185185186E-3</v>
      </c>
      <c r="CD84" s="23">
        <f t="shared" si="61"/>
        <v>-1.0028013888888888E-3</v>
      </c>
      <c r="CE84" s="23">
        <f t="shared" si="62"/>
        <v>-4.5674629629629637E-4</v>
      </c>
      <c r="CF84" s="23">
        <f t="shared" si="63"/>
        <v>0</v>
      </c>
      <c r="CG84" s="23">
        <f t="shared" si="64"/>
        <v>9.2188996778226374E-3</v>
      </c>
      <c r="CH84" s="23">
        <f t="shared" si="65"/>
        <v>-5.8322183918042803E-4</v>
      </c>
      <c r="CI84" s="23">
        <f t="shared" si="66"/>
        <v>2.2751862390560781E-3</v>
      </c>
    </row>
    <row r="85" spans="1:87" x14ac:dyDescent="0.2">
      <c r="A85" s="20">
        <v>77</v>
      </c>
      <c r="B85" s="21">
        <v>40939</v>
      </c>
      <c r="C85" s="20">
        <v>207.274</v>
      </c>
      <c r="D85" s="20">
        <v>1163.8340000000001</v>
      </c>
      <c r="E85" s="20">
        <v>1955.9010000000001</v>
      </c>
      <c r="F85" s="20">
        <v>1690.5619999999999</v>
      </c>
      <c r="G85" s="20">
        <v>2155.2060000000001</v>
      </c>
      <c r="H85" s="20">
        <v>142.011</v>
      </c>
      <c r="I85" s="20">
        <v>364.435</v>
      </c>
      <c r="J85" s="20">
        <v>497.36500000000001</v>
      </c>
      <c r="K85" s="20">
        <v>107.999</v>
      </c>
      <c r="L85" s="20">
        <v>663.55200000000002</v>
      </c>
      <c r="M85" s="20">
        <v>843.91200000000003</v>
      </c>
      <c r="N85" s="20">
        <v>285.61500000000001</v>
      </c>
      <c r="O85" s="20">
        <v>327.952</v>
      </c>
      <c r="P85" s="20">
        <v>103.35899999999999</v>
      </c>
      <c r="Q85" s="20">
        <v>194.404</v>
      </c>
      <c r="R85" s="20">
        <v>258.73200000000003</v>
      </c>
      <c r="S85" s="20">
        <v>4938.67</v>
      </c>
      <c r="T85" s="20">
        <v>3609.29</v>
      </c>
      <c r="U85" s="20">
        <v>7533.55</v>
      </c>
      <c r="V85" s="20">
        <v>23098.29</v>
      </c>
      <c r="W85" s="20">
        <v>1.5797000000000001</v>
      </c>
      <c r="X85" s="20">
        <v>-0.49390000000000001</v>
      </c>
      <c r="Y85" s="20">
        <v>0.46239999999999998</v>
      </c>
      <c r="Z85" s="20">
        <v>-0.14230000000000001</v>
      </c>
      <c r="AA85" s="20">
        <v>1</v>
      </c>
      <c r="AB85" s="20">
        <v>0.80559999999999998</v>
      </c>
      <c r="AC85" s="20">
        <v>0.7046</v>
      </c>
      <c r="AD85" s="20">
        <v>109.19</v>
      </c>
      <c r="AE85" s="21">
        <f t="shared" si="38"/>
        <v>40939</v>
      </c>
      <c r="AF85" s="22" cm="1">
        <f t="array" ref="AF85">IF(INDEX(calc_types,1,AF$7)="INDEX",C85/C84-1,IF(INDEX(calc_types,1,AF$7)="CASH", C84/1200,C84/C85-1))</f>
        <v>1.0093448917007919E-3</v>
      </c>
      <c r="AG85" s="22" cm="1">
        <f t="array" ref="AG85">IF(INDEX(calc_types,1,AG$7)="INDEX",D85/D84-1,IF(INDEX(calc_types,1,AG$7)="CASH", D84/1200,D84/D85-1))</f>
        <v>-2.8744273635203932E-3</v>
      </c>
      <c r="AH85" s="22" cm="1">
        <f t="array" ref="AH85">IF(INDEX(calc_types,1,AH$7)="INDEX",E85/E84-1,IF(INDEX(calc_types,1,AH$7)="CASH", E84/1200,E84/E85-1))</f>
        <v>-9.6543336398361435E-3</v>
      </c>
      <c r="AI85" s="22" cm="1">
        <f t="array" ref="AI85">IF(INDEX(calc_types,1,AI$7)="INDEX",F85/F84-1,IF(INDEX(calc_types,1,AI$7)="CASH", F84/1200,F84/F85-1))</f>
        <v>-1.7389948786749043E-3</v>
      </c>
      <c r="AJ85" s="22" cm="1">
        <f t="array" ref="AJ85">IF(INDEX(calc_types,1,AJ$7)="INDEX",G85/G84-1,IF(INDEX(calc_types,1,AJ$7)="CASH", G84/1200,G84/G85-1))</f>
        <v>-6.6728611171027463E-3</v>
      </c>
      <c r="AK85" s="22" cm="1">
        <f t="array" ref="AK85">IF(INDEX(calc_types,1,AK$7)="INDEX",H85/H84-1,IF(INDEX(calc_types,1,AK$7)="CASH", H84/1200,H84/H85-1))</f>
        <v>-8.7943941014234639E-4</v>
      </c>
      <c r="AL85" s="22" cm="1">
        <f t="array" ref="AL85">IF(INDEX(calc_types,1,AL$7)="INDEX",I85/I84-1,IF(INDEX(calc_types,1,AL$7)="CASH", I84/1200,I84/I85-1))</f>
        <v>-2.1548537601786544E-3</v>
      </c>
      <c r="AM85" s="22" cm="1">
        <f t="array" ref="AM85">IF(INDEX(calc_types,1,AM$7)="INDEX",J85/J84-1,IF(INDEX(calc_types,1,AM$7)="CASH", J84/1200,J84/J85-1))</f>
        <v>-7.1207269649373739E-3</v>
      </c>
      <c r="AN85" s="22" cm="1">
        <f t="array" ref="AN85">IF(INDEX(calc_types,1,AN$7)="INDEX",K85/K84-1,IF(INDEX(calc_types,1,AN$7)="CASH", K84/1200,K84/K85-1))</f>
        <v>1.7595851083518355E-4</v>
      </c>
      <c r="AO85" s="22" cm="1">
        <f t="array" ref="AO85">IF(INDEX(calc_types,1,AO$7)="INDEX",L85/L84-1,IF(INDEX(calc_types,1,AO$7)="CASH", L84/1200,L84/L85-1))</f>
        <v>-4.0061781300799737E-3</v>
      </c>
      <c r="AP85" s="22" cm="1">
        <f t="array" ref="AP85">IF(INDEX(calc_types,1,AP$7)="INDEX",M85/M84-1,IF(INDEX(calc_types,1,AP$7)="CASH", M84/1200,M84/M85-1))</f>
        <v>-9.70566181207555E-3</v>
      </c>
      <c r="AQ85" s="22" cm="1">
        <f t="array" ref="AQ85">IF(INDEX(calc_types,1,AQ$7)="INDEX",N85/N84-1,IF(INDEX(calc_types,1,AQ$7)="CASH", N84/1200,N84/N85-1))</f>
        <v>-5.4589164050933281E-4</v>
      </c>
      <c r="AR85" s="22" cm="1">
        <f t="array" ref="AR85">IF(INDEX(calc_types,1,AR$7)="INDEX",O85/O84-1,IF(INDEX(calc_types,1,AR$7)="CASH", O84/1200,O84/O85-1))</f>
        <v>-3.3671670819911403E-3</v>
      </c>
      <c r="AS85" s="22" cm="1">
        <f t="array" ref="AS85">IF(INDEX(calc_types,1,AS$7)="INDEX",P85/P84-1,IF(INDEX(calc_types,1,AS$7)="CASH", P84/1200,P84/P85-1))</f>
        <v>-2.4181691557689788E-4</v>
      </c>
      <c r="AT85" s="22" cm="1">
        <f t="array" ref="AT85">IF(INDEX(calc_types,1,AT$7)="INDEX",Q85/Q84-1,IF(INDEX(calc_types,1,AT$7)="CASH", Q84/1200,Q84/Q85-1))</f>
        <v>-3.8564575095523246E-4</v>
      </c>
      <c r="AU85" s="22" cm="1">
        <f t="array" ref="AU85">IF(INDEX(calc_types,1,AU$7)="INDEX",R85/R84-1,IF(INDEX(calc_types,1,AU$7)="CASH", R84/1200,R84/R85-1))</f>
        <v>-8.881611973956538E-4</v>
      </c>
      <c r="AV85" s="22" cm="1">
        <f t="array" ref="AV85">IF(INDEX(calc_types,1,AV$7)="INDEX",S85/S84-1,IF(INDEX(calc_types,1,AV$7)="CASH", S84/1200,S84/S85-1))</f>
        <v>5.6931291665329287E-2</v>
      </c>
      <c r="AW85" s="22" cm="1">
        <f t="array" ref="AW85">IF(INDEX(calc_types,1,AW$7)="INDEX",T85/T84-1,IF(INDEX(calc_types,1,AW$7)="CASH", T84/1200,T84/T85-1))</f>
        <v>3.0060274660669517E-2</v>
      </c>
      <c r="AX85" s="22" cm="1">
        <f t="array" ref="AX85">IF(INDEX(calc_types,1,AX$7)="INDEX",U85/U84-1,IF(INDEX(calc_types,1,AX$7)="CASH", U84/1200,U84/U85-1))</f>
        <v>-2.0060433649810028E-2</v>
      </c>
      <c r="AY85" s="22" cm="1">
        <f t="array" ref="AY85">IF(INDEX(calc_types,1,AY$7)="INDEX",V85/V84-1,IF(INDEX(calc_types,1,AY$7)="CASH", V84/1200,V84/V85-1))</f>
        <v>1.4643131060305903E-2</v>
      </c>
      <c r="AZ85" s="22" cm="1">
        <f t="array" ref="AZ85">IF(INDEX(calc_types,1,AZ$7)="INDEX",W85/W84-1,IF(INDEX(calc_types,1,AZ$7)="CASH", W84/1200,W84/W85-1))</f>
        <v>1.3035416666666666E-3</v>
      </c>
      <c r="BA85" s="22" cm="1">
        <f t="array" ref="BA85">IF(INDEX(calc_types,1,BA$7)="INDEX",X85/X84-1,IF(INDEX(calc_types,1,BA$7)="CASH", X84/1200,X84/X85-1))</f>
        <v>-3.2041666666666666E-4</v>
      </c>
      <c r="BB85" s="22" cm="1">
        <f t="array" ref="BB85">IF(INDEX(calc_types,1,BB$7)="INDEX",Y85/Y84-1,IF(INDEX(calc_types,1,BB$7)="CASH", Y84/1200,Y84/Y85-1))</f>
        <v>4.5075000000000003E-4</v>
      </c>
      <c r="BC85" s="22" cm="1">
        <f t="array" ref="BC85">IF(INDEX(calc_types,1,BC$7)="INDEX",Z85/Z84-1,IF(INDEX(calc_types,1,BC$7)="CASH", Z84/1200,Z84/Z85-1))</f>
        <v>-5.0500000000000001E-5</v>
      </c>
      <c r="BD85" s="22" cm="1">
        <f t="array" ref="BD85">IF(INDEX(calc_types,1,BD$7)="INDEX",AA85/AA84-1,IF(INDEX(calc_types,1,BD$7)="CASH", AA84/1200,AA84/AA85-1))</f>
        <v>0</v>
      </c>
      <c r="BE85" s="22" cm="1">
        <f t="array" ref="BE85">IF(INDEX(calc_types,1,BE$7)="INDEX",AB85/AB84-1,IF(INDEX(calc_types,1,BE$7)="CASH", AB84/1200,AB84/AB85-1))</f>
        <v>3.401191658391256E-2</v>
      </c>
      <c r="BF85" s="22" cm="1">
        <f t="array" ref="BF85">IF(INDEX(calc_types,1,BF$7)="INDEX",AC85/AC84-1,IF(INDEX(calc_types,1,BF$7)="CASH", AC84/1200,AC84/AC85-1))</f>
        <v>5.0525120635821708E-2</v>
      </c>
      <c r="BG85" s="22" cm="1">
        <f t="array" ref="BG85">IF(INDEX(calc_types,1,BG$7)="INDEX",AD85/AD84-1,IF(INDEX(calc_types,1,BG$7)="CASH", AD84/1200,AD84/AD85-1))</f>
        <v>3.2054217419177577E-2</v>
      </c>
      <c r="BH85" s="23">
        <f t="shared" si="39"/>
        <v>-3.8642585318236495E-4</v>
      </c>
      <c r="BI85" s="23">
        <f t="shared" si="40"/>
        <v>-4.0476951632204593E-3</v>
      </c>
      <c r="BJ85" s="23">
        <f t="shared" si="41"/>
        <v>-1.0848463869493426E-2</v>
      </c>
      <c r="BK85" s="23">
        <f t="shared" si="42"/>
        <v>-3.8355468096498632E-3</v>
      </c>
      <c r="BL85" s="23">
        <f t="shared" si="43"/>
        <v>-9.3450875792413911E-3</v>
      </c>
      <c r="BM85" s="23">
        <f t="shared" si="44"/>
        <v>-1.1510133196397125E-3</v>
      </c>
      <c r="BN85" s="23">
        <f t="shared" si="45"/>
        <v>-2.2356554547925196E-3</v>
      </c>
      <c r="BO85" s="23">
        <f t="shared" si="46"/>
        <v>-7.3055836963352282E-3</v>
      </c>
      <c r="BP85" s="23">
        <f t="shared" si="47"/>
        <v>-9.0250999066077272E-4</v>
      </c>
      <c r="BQ85" s="23">
        <f t="shared" si="48"/>
        <v>-4.8553683154713709E-3</v>
      </c>
      <c r="BR85" s="23">
        <f t="shared" si="49"/>
        <v>-1.0666773175334278E-2</v>
      </c>
      <c r="BS85" s="23">
        <f t="shared" si="50"/>
        <v>-2.9287399801399385E-3</v>
      </c>
      <c r="BT85" s="23">
        <f t="shared" si="51"/>
        <v>-6.5080363240936859E-3</v>
      </c>
      <c r="BU85" s="23">
        <f t="shared" si="52"/>
        <v>-2.4287181742086561E-4</v>
      </c>
      <c r="BV85" s="23">
        <f t="shared" si="53"/>
        <v>-3.2526034333608803E-4</v>
      </c>
      <c r="BW85" s="23">
        <f t="shared" si="54"/>
        <v>-7.5414658545174267E-4</v>
      </c>
      <c r="BX85" s="23">
        <f t="shared" si="55"/>
        <v>4.4362913704516602E-2</v>
      </c>
      <c r="BY85" s="23">
        <f t="shared" si="56"/>
        <v>2.3154207667873128E-2</v>
      </c>
      <c r="BZ85" s="23">
        <f t="shared" si="57"/>
        <v>-2.4676049224366781E-2</v>
      </c>
      <c r="CA85" s="23">
        <f t="shared" si="58"/>
        <v>1.9187864311828295E-3</v>
      </c>
      <c r="CB85" s="23">
        <f t="shared" si="59"/>
        <v>-1.3594768518518591E-4</v>
      </c>
      <c r="CC85" s="23">
        <f t="shared" si="60"/>
        <v>-7.0576435185185191E-4</v>
      </c>
      <c r="CD85" s="23">
        <f t="shared" si="61"/>
        <v>-7.7871805555555546E-4</v>
      </c>
      <c r="CE85" s="23">
        <f t="shared" si="62"/>
        <v>8.800370370370367E-5</v>
      </c>
      <c r="CF85" s="23">
        <f t="shared" si="63"/>
        <v>0</v>
      </c>
      <c r="CG85" s="23">
        <f t="shared" si="64"/>
        <v>3.4707406897989797E-2</v>
      </c>
      <c r="CH85" s="23">
        <f t="shared" si="65"/>
        <v>5.1157786394587831E-2</v>
      </c>
      <c r="CI85" s="23">
        <f t="shared" si="66"/>
        <v>3.5660488936430354E-2</v>
      </c>
    </row>
    <row r="86" spans="1:87" x14ac:dyDescent="0.2">
      <c r="A86" s="20">
        <v>78</v>
      </c>
      <c r="B86" s="21">
        <v>40968</v>
      </c>
      <c r="C86" s="20">
        <v>207.41399999999999</v>
      </c>
      <c r="D86" s="20">
        <v>1163.3920000000001</v>
      </c>
      <c r="E86" s="20">
        <v>1951.0029999999999</v>
      </c>
      <c r="F86" s="20">
        <v>1686.7349999999999</v>
      </c>
      <c r="G86" s="20">
        <v>2143.1570000000002</v>
      </c>
      <c r="H86" s="20">
        <v>141.96899999999999</v>
      </c>
      <c r="I86" s="20">
        <v>364.69799999999998</v>
      </c>
      <c r="J86" s="20">
        <v>498.85500000000002</v>
      </c>
      <c r="K86" s="20">
        <v>108.02500000000001</v>
      </c>
      <c r="L86" s="20">
        <v>663.52200000000005</v>
      </c>
      <c r="M86" s="20">
        <v>843.79600000000005</v>
      </c>
      <c r="N86" s="20">
        <v>284.97899999999998</v>
      </c>
      <c r="O86" s="20">
        <v>326.20100000000002</v>
      </c>
      <c r="P86" s="20">
        <v>103.364</v>
      </c>
      <c r="Q86" s="20">
        <v>194.50700000000001</v>
      </c>
      <c r="R86" s="20">
        <v>259.07900000000001</v>
      </c>
      <c r="S86" s="20">
        <v>4753.55</v>
      </c>
      <c r="T86" s="20">
        <v>3438.96</v>
      </c>
      <c r="U86" s="20">
        <v>7231.91</v>
      </c>
      <c r="V86" s="20">
        <v>22068.240000000002</v>
      </c>
      <c r="W86" s="20">
        <v>1.6700699999999999</v>
      </c>
      <c r="X86" s="20">
        <v>-0.79830000000000001</v>
      </c>
      <c r="Y86" s="20">
        <v>0.4778</v>
      </c>
      <c r="Z86" s="20">
        <v>-0.64229999999999998</v>
      </c>
      <c r="AA86" s="20">
        <v>1</v>
      </c>
      <c r="AB86" s="20">
        <v>0.82010000000000005</v>
      </c>
      <c r="AC86" s="20">
        <v>0.7268</v>
      </c>
      <c r="AD86" s="20">
        <v>106.68</v>
      </c>
      <c r="AE86" s="21">
        <f t="shared" si="38"/>
        <v>40968</v>
      </c>
      <c r="AF86" s="22" cm="1">
        <f t="array" ref="AF86">IF(INDEX(calc_types,1,AF$7)="INDEX",C86/C85-1,IF(INDEX(calc_types,1,AF$7)="CASH", C85/1200,C85/C86-1))</f>
        <v>6.7543444908668704E-4</v>
      </c>
      <c r="AG86" s="22" cm="1">
        <f t="array" ref="AG86">IF(INDEX(calc_types,1,AG$7)="INDEX",D86/D85-1,IF(INDEX(calc_types,1,AG$7)="CASH", D85/1200,D85/D86-1))</f>
        <v>-3.7977924686849462E-4</v>
      </c>
      <c r="AH86" s="22" cm="1">
        <f t="array" ref="AH86">IF(INDEX(calc_types,1,AH$7)="INDEX",E86/E85-1,IF(INDEX(calc_types,1,AH$7)="CASH", E85/1200,E85/E86-1))</f>
        <v>-2.5042167267157467E-3</v>
      </c>
      <c r="AI86" s="22" cm="1">
        <f t="array" ref="AI86">IF(INDEX(calc_types,1,AI$7)="INDEX",F86/F85-1,IF(INDEX(calc_types,1,AI$7)="CASH", F85/1200,F85/F86-1))</f>
        <v>-2.2637442459962909E-3</v>
      </c>
      <c r="AJ86" s="22" cm="1">
        <f t="array" ref="AJ86">IF(INDEX(calc_types,1,AJ$7)="INDEX",G86/G85-1,IF(INDEX(calc_types,1,AJ$7)="CASH", G85/1200,G85/G86-1))</f>
        <v>-5.5906488753278971E-3</v>
      </c>
      <c r="AK86" s="22" cm="1">
        <f t="array" ref="AK86">IF(INDEX(calc_types,1,AK$7)="INDEX",H86/H85-1,IF(INDEX(calc_types,1,AK$7)="CASH", H85/1200,H85/H86-1))</f>
        <v>-2.957517375414831E-4</v>
      </c>
      <c r="AL86" s="22" cm="1">
        <f t="array" ref="AL86">IF(INDEX(calc_types,1,AL$7)="INDEX",I86/I85-1,IF(INDEX(calc_types,1,AL$7)="CASH", I85/1200,I85/I86-1))</f>
        <v>7.2166504314896684E-4</v>
      </c>
      <c r="AM86" s="22" cm="1">
        <f t="array" ref="AM86">IF(INDEX(calc_types,1,AM$7)="INDEX",J86/J85-1,IF(INDEX(calc_types,1,AM$7)="CASH", J85/1200,J85/J86-1))</f>
        <v>2.9957878017150552E-3</v>
      </c>
      <c r="AN86" s="22" cm="1">
        <f t="array" ref="AN86">IF(INDEX(calc_types,1,AN$7)="INDEX",K86/K85-1,IF(INDEX(calc_types,1,AN$7)="CASH", K85/1200,K85/K86-1))</f>
        <v>2.4074296984233357E-4</v>
      </c>
      <c r="AO86" s="22" cm="1">
        <f t="array" ref="AO86">IF(INDEX(calc_types,1,AO$7)="INDEX",L86/L85-1,IF(INDEX(calc_types,1,AO$7)="CASH", L85/1200,L85/L86-1))</f>
        <v>-4.5211226851860076E-5</v>
      </c>
      <c r="AP86" s="22" cm="1">
        <f t="array" ref="AP86">IF(INDEX(calc_types,1,AP$7)="INDEX",M86/M85-1,IF(INDEX(calc_types,1,AP$7)="CASH", M85/1200,M85/M86-1))</f>
        <v>-1.3745509010421042E-4</v>
      </c>
      <c r="AQ86" s="22" cm="1">
        <f t="array" ref="AQ86">IF(INDEX(calc_types,1,AQ$7)="INDEX",N86/N85-1,IF(INDEX(calc_types,1,AQ$7)="CASH", N85/1200,N85/N86-1))</f>
        <v>-2.2267738038969087E-3</v>
      </c>
      <c r="AR86" s="22" cm="1">
        <f t="array" ref="AR86">IF(INDEX(calc_types,1,AR$7)="INDEX",O86/O85-1,IF(INDEX(calc_types,1,AR$7)="CASH", O85/1200,O85/O86-1))</f>
        <v>-5.3391959798994026E-3</v>
      </c>
      <c r="AS86" s="22" cm="1">
        <f t="array" ref="AS86">IF(INDEX(calc_types,1,AS$7)="INDEX",P86/P85-1,IF(INDEX(calc_types,1,AS$7)="CASH", P85/1200,P85/P86-1))</f>
        <v>4.8375081028284583E-5</v>
      </c>
      <c r="AT86" s="22" cm="1">
        <f t="array" ref="AT86">IF(INDEX(calc_types,1,AT$7)="INDEX",Q86/Q85-1,IF(INDEX(calc_types,1,AT$7)="CASH", Q85/1200,Q85/Q86-1))</f>
        <v>5.298244892080195E-4</v>
      </c>
      <c r="AU86" s="22" cm="1">
        <f t="array" ref="AU86">IF(INDEX(calc_types,1,AU$7)="INDEX",R86/R85-1,IF(INDEX(calc_types,1,AU$7)="CASH", R85/1200,R85/R86-1))</f>
        <v>1.3411560997478311E-3</v>
      </c>
      <c r="AV86" s="22" cm="1">
        <f t="array" ref="AV86">IF(INDEX(calc_types,1,AV$7)="INDEX",S86/S85-1,IF(INDEX(calc_types,1,AV$7)="CASH", S85/1200,S85/S86-1))</f>
        <v>-3.7483775996371427E-2</v>
      </c>
      <c r="AW86" s="22" cm="1">
        <f t="array" ref="AW86">IF(INDEX(calc_types,1,AW$7)="INDEX",T86/T85-1,IF(INDEX(calc_types,1,AW$7)="CASH", T85/1200,T85/T86-1))</f>
        <v>-4.719210703490162E-2</v>
      </c>
      <c r="AX86" s="22" cm="1">
        <f t="array" ref="AX86">IF(INDEX(calc_types,1,AX$7)="INDEX",U86/U85-1,IF(INDEX(calc_types,1,AX$7)="CASH", U85/1200,U85/U86-1))</f>
        <v>-4.0039556384440345E-2</v>
      </c>
      <c r="AY86" s="22" cm="1">
        <f t="array" ref="AY86">IF(INDEX(calc_types,1,AY$7)="INDEX",V86/V85-1,IF(INDEX(calc_types,1,AY$7)="CASH", V85/1200,V85/V86-1))</f>
        <v>-4.4594210220756603E-2</v>
      </c>
      <c r="AZ86" s="22" cm="1">
        <f t="array" ref="AZ86">IF(INDEX(calc_types,1,AZ$7)="INDEX",W86/W85-1,IF(INDEX(calc_types,1,AZ$7)="CASH", W85/1200,W85/W86-1))</f>
        <v>1.3164166666666667E-3</v>
      </c>
      <c r="BA86" s="22" cm="1">
        <f t="array" ref="BA86">IF(INDEX(calc_types,1,BA$7)="INDEX",X86/X85-1,IF(INDEX(calc_types,1,BA$7)="CASH", X85/1200,X85/X86-1))</f>
        <v>-4.1158333333333335E-4</v>
      </c>
      <c r="BB86" s="22" cm="1">
        <f t="array" ref="BB86">IF(INDEX(calc_types,1,BB$7)="INDEX",Y86/Y85-1,IF(INDEX(calc_types,1,BB$7)="CASH", Y85/1200,Y85/Y86-1))</f>
        <v>3.8533333333333334E-4</v>
      </c>
      <c r="BC86" s="22" cm="1">
        <f t="array" ref="BC86">IF(INDEX(calc_types,1,BC$7)="INDEX",Z86/Z85-1,IF(INDEX(calc_types,1,BC$7)="CASH", Z85/1200,Z85/Z86-1))</f>
        <v>-1.1858333333333335E-4</v>
      </c>
      <c r="BD86" s="22" cm="1">
        <f t="array" ref="BD86">IF(INDEX(calc_types,1,BD$7)="INDEX",AA86/AA85-1,IF(INDEX(calc_types,1,BD$7)="CASH", AA85/1200,AA85/AA86-1))</f>
        <v>0</v>
      </c>
      <c r="BE86" s="22" cm="1">
        <f t="array" ref="BE86">IF(INDEX(calc_types,1,BE$7)="INDEX",AB86/AB85-1,IF(INDEX(calc_types,1,BE$7)="CASH", AB85/1200,AB85/AB86-1))</f>
        <v>-1.7680770637727217E-2</v>
      </c>
      <c r="BF86" s="22" cm="1">
        <f t="array" ref="BF86">IF(INDEX(calc_types,1,BF$7)="INDEX",AC86/AC85-1,IF(INDEX(calc_types,1,BF$7)="CASH", AC85/1200,AC85/AC86-1))</f>
        <v>-3.0544854155200918E-2</v>
      </c>
      <c r="BG86" s="22" cm="1">
        <f t="array" ref="BG86">IF(INDEX(calc_types,1,BG$7)="INDEX",AD86/AD85-1,IF(INDEX(calc_types,1,BG$7)="CASH", AD85/1200,AD85/AD86-1))</f>
        <v>2.3528308961379807E-2</v>
      </c>
      <c r="BH86" s="23">
        <f t="shared" si="39"/>
        <v>-7.2033629579646981E-4</v>
      </c>
      <c r="BI86" s="23">
        <f t="shared" si="40"/>
        <v>-1.5530470465685607E-3</v>
      </c>
      <c r="BJ86" s="23">
        <f t="shared" si="41"/>
        <v>-3.6983469563730289E-3</v>
      </c>
      <c r="BK86" s="23">
        <f t="shared" si="42"/>
        <v>-4.3602961769712498E-3</v>
      </c>
      <c r="BL86" s="23">
        <f t="shared" si="43"/>
        <v>-8.2628753374665419E-3</v>
      </c>
      <c r="BM86" s="23">
        <f t="shared" si="44"/>
        <v>-5.6732564703884907E-4</v>
      </c>
      <c r="BN86" s="23">
        <f t="shared" si="45"/>
        <v>6.4086334853510158E-4</v>
      </c>
      <c r="BO86" s="23">
        <f t="shared" si="46"/>
        <v>2.8109310703172013E-3</v>
      </c>
      <c r="BP86" s="23">
        <f t="shared" si="47"/>
        <v>-8.377255316536227E-4</v>
      </c>
      <c r="BQ86" s="23">
        <f t="shared" si="48"/>
        <v>-8.9440141224325707E-4</v>
      </c>
      <c r="BR86" s="23">
        <f t="shared" si="49"/>
        <v>-1.0985664533629382E-3</v>
      </c>
      <c r="BS86" s="23">
        <f t="shared" si="50"/>
        <v>-4.6096221435275144E-3</v>
      </c>
      <c r="BT86" s="23">
        <f t="shared" si="51"/>
        <v>-8.4800652220019482E-3</v>
      </c>
      <c r="BU86" s="23">
        <f t="shared" si="52"/>
        <v>4.7320179184316847E-5</v>
      </c>
      <c r="BV86" s="23">
        <f t="shared" si="53"/>
        <v>5.9020989682716392E-4</v>
      </c>
      <c r="BW86" s="23">
        <f t="shared" si="54"/>
        <v>1.4751707116917423E-3</v>
      </c>
      <c r="BX86" s="23">
        <f t="shared" si="55"/>
        <v>-5.0052153957184112E-2</v>
      </c>
      <c r="BY86" s="23">
        <f t="shared" si="56"/>
        <v>-5.4098174027698009E-2</v>
      </c>
      <c r="BZ86" s="23">
        <f t="shared" si="57"/>
        <v>-4.4655171958997097E-2</v>
      </c>
      <c r="CA86" s="23">
        <f t="shared" si="58"/>
        <v>-5.7318554849879674E-2</v>
      </c>
      <c r="CB86" s="23">
        <f t="shared" si="59"/>
        <v>-1.2307268518518583E-4</v>
      </c>
      <c r="CC86" s="23">
        <f t="shared" si="60"/>
        <v>-7.969310185185186E-4</v>
      </c>
      <c r="CD86" s="23">
        <f t="shared" si="61"/>
        <v>-8.441347222222221E-4</v>
      </c>
      <c r="CE86" s="23">
        <f t="shared" si="62"/>
        <v>1.9920370370370331E-5</v>
      </c>
      <c r="CF86" s="23">
        <f t="shared" si="63"/>
        <v>0</v>
      </c>
      <c r="CG86" s="23">
        <f t="shared" si="64"/>
        <v>-1.6985280323649984E-2</v>
      </c>
      <c r="CH86" s="23">
        <f t="shared" si="65"/>
        <v>-2.9912188396434794E-2</v>
      </c>
      <c r="CI86" s="23">
        <f t="shared" si="66"/>
        <v>2.7134580478632583E-2</v>
      </c>
    </row>
    <row r="87" spans="1:87" x14ac:dyDescent="0.2">
      <c r="A87" s="20">
        <v>79</v>
      </c>
      <c r="B87" s="21">
        <v>40999</v>
      </c>
      <c r="C87" s="20">
        <v>207.72800000000001</v>
      </c>
      <c r="D87" s="20">
        <v>1165.673</v>
      </c>
      <c r="E87" s="20">
        <v>1960.72</v>
      </c>
      <c r="F87" s="20">
        <v>1687.0519999999999</v>
      </c>
      <c r="G87" s="20">
        <v>2143.6390000000001</v>
      </c>
      <c r="H87" s="20">
        <v>141.88</v>
      </c>
      <c r="I87" s="20">
        <v>364.79700000000003</v>
      </c>
      <c r="J87" s="20">
        <v>500.80799999999999</v>
      </c>
      <c r="K87" s="20">
        <v>107.985</v>
      </c>
      <c r="L87" s="20">
        <v>663.44100000000003</v>
      </c>
      <c r="M87" s="20">
        <v>845</v>
      </c>
      <c r="N87" s="20">
        <v>284.74200000000002</v>
      </c>
      <c r="O87" s="20">
        <v>326.10500000000002</v>
      </c>
      <c r="P87" s="20">
        <v>103.337</v>
      </c>
      <c r="Q87" s="20">
        <v>194.429</v>
      </c>
      <c r="R87" s="20">
        <v>258.97800000000001</v>
      </c>
      <c r="S87" s="20">
        <v>4630.6400000000003</v>
      </c>
      <c r="T87" s="20">
        <v>3361.5</v>
      </c>
      <c r="U87" s="20">
        <v>7056.61</v>
      </c>
      <c r="V87" s="20">
        <v>21454.3</v>
      </c>
      <c r="W87" s="20">
        <v>1.88313</v>
      </c>
      <c r="X87" s="20">
        <v>-0.253</v>
      </c>
      <c r="Y87" s="20">
        <v>0.79039999999999999</v>
      </c>
      <c r="Z87" s="20">
        <v>2.0500000000000001E-2</v>
      </c>
      <c r="AA87" s="20">
        <v>1</v>
      </c>
      <c r="AB87" s="20">
        <v>0.81140000000000001</v>
      </c>
      <c r="AC87" s="20">
        <v>0.71340000000000003</v>
      </c>
      <c r="AD87" s="20">
        <v>106.28</v>
      </c>
      <c r="AE87" s="21">
        <f t="shared" si="38"/>
        <v>40999</v>
      </c>
      <c r="AF87" s="22" cm="1">
        <f t="array" ref="AF87">IF(INDEX(calc_types,1,AF$7)="INDEX",C87/C86-1,IF(INDEX(calc_types,1,AF$7)="CASH", C86/1200,C86/C87-1))</f>
        <v>1.5138804516572346E-3</v>
      </c>
      <c r="AG87" s="22" cm="1">
        <f t="array" ref="AG87">IF(INDEX(calc_types,1,AG$7)="INDEX",D87/D86-1,IF(INDEX(calc_types,1,AG$7)="CASH", D86/1200,D86/D87-1))</f>
        <v>1.9606461106831397E-3</v>
      </c>
      <c r="AH87" s="22" cm="1">
        <f t="array" ref="AH87">IF(INDEX(calc_types,1,AH$7)="INDEX",E87/E86-1,IF(INDEX(calc_types,1,AH$7)="CASH", E86/1200,E86/E87-1))</f>
        <v>4.9805151504125345E-3</v>
      </c>
      <c r="AI87" s="22" cm="1">
        <f t="array" ref="AI87">IF(INDEX(calc_types,1,AI$7)="INDEX",F87/F86-1,IF(INDEX(calc_types,1,AI$7)="CASH", F86/1200,F86/F87-1))</f>
        <v>1.8793704998110172E-4</v>
      </c>
      <c r="AJ87" s="22" cm="1">
        <f t="array" ref="AJ87">IF(INDEX(calc_types,1,AJ$7)="INDEX",G87/G86-1,IF(INDEX(calc_types,1,AJ$7)="CASH", G86/1200,G86/G87-1))</f>
        <v>2.2490186206614027E-4</v>
      </c>
      <c r="AK87" s="22" cm="1">
        <f t="array" ref="AK87">IF(INDEX(calc_types,1,AK$7)="INDEX",H87/H86-1,IF(INDEX(calc_types,1,AK$7)="CASH", H86/1200,H86/H87-1))</f>
        <v>-6.2689742126798009E-4</v>
      </c>
      <c r="AL87" s="22" cm="1">
        <f t="array" ref="AL87">IF(INDEX(calc_types,1,AL$7)="INDEX",I87/I86-1,IF(INDEX(calc_types,1,AL$7)="CASH", I86/1200,I86/I87-1))</f>
        <v>2.7145747988766011E-4</v>
      </c>
      <c r="AM87" s="22" cm="1">
        <f t="array" ref="AM87">IF(INDEX(calc_types,1,AM$7)="INDEX",J87/J86-1,IF(INDEX(calc_types,1,AM$7)="CASH", J86/1200,J86/J87-1))</f>
        <v>3.9149652704693061E-3</v>
      </c>
      <c r="AN87" s="22" cm="1">
        <f t="array" ref="AN87">IF(INDEX(calc_types,1,AN$7)="INDEX",K87/K86-1,IF(INDEX(calc_types,1,AN$7)="CASH", K86/1200,K86/K87-1))</f>
        <v>-3.7028465632960028E-4</v>
      </c>
      <c r="AO87" s="22" cm="1">
        <f t="array" ref="AO87">IF(INDEX(calc_types,1,AO$7)="INDEX",L87/L86-1,IF(INDEX(calc_types,1,AO$7)="CASH", L86/1200,L86/L87-1))</f>
        <v>-1.2207583169809855E-4</v>
      </c>
      <c r="AP87" s="22" cm="1">
        <f t="array" ref="AP87">IF(INDEX(calc_types,1,AP$7)="INDEX",M87/M86-1,IF(INDEX(calc_types,1,AP$7)="CASH", M86/1200,M86/M87-1))</f>
        <v>1.4268851712972985E-3</v>
      </c>
      <c r="AQ87" s="22" cm="1">
        <f t="array" ref="AQ87">IF(INDEX(calc_types,1,AQ$7)="INDEX",N87/N86-1,IF(INDEX(calc_types,1,AQ$7)="CASH", N86/1200,N86/N87-1))</f>
        <v>-8.3164022612181032E-4</v>
      </c>
      <c r="AR87" s="22" cm="1">
        <f t="array" ref="AR87">IF(INDEX(calc_types,1,AR$7)="INDEX",O87/O86-1,IF(INDEX(calc_types,1,AR$7)="CASH", O86/1200,O86/O87-1))</f>
        <v>-2.9429707450312481E-4</v>
      </c>
      <c r="AS87" s="22" cm="1">
        <f t="array" ref="AS87">IF(INDEX(calc_types,1,AS$7)="INDEX",P87/P86-1,IF(INDEX(calc_types,1,AS$7)="CASH", P86/1200,P86/P87-1))</f>
        <v>-2.6121280136215397E-4</v>
      </c>
      <c r="AT87" s="22" cm="1">
        <f t="array" ref="AT87">IF(INDEX(calc_types,1,AT$7)="INDEX",Q87/Q86-1,IF(INDEX(calc_types,1,AT$7)="CASH", Q86/1200,Q86/Q87-1))</f>
        <v>-4.0101384526003425E-4</v>
      </c>
      <c r="AU87" s="22" cm="1">
        <f t="array" ref="AU87">IF(INDEX(calc_types,1,AU$7)="INDEX",R87/R86-1,IF(INDEX(calc_types,1,AU$7)="CASH", R86/1200,R86/R87-1))</f>
        <v>-3.8984248047890802E-4</v>
      </c>
      <c r="AV87" s="22" cm="1">
        <f t="array" ref="AV87">IF(INDEX(calc_types,1,AV$7)="INDEX",S87/S86-1,IF(INDEX(calc_types,1,AV$7)="CASH", S86/1200,S86/S87-1))</f>
        <v>-2.5856465168137444E-2</v>
      </c>
      <c r="AW87" s="22" cm="1">
        <f t="array" ref="AW87">IF(INDEX(calc_types,1,AW$7)="INDEX",T87/T86-1,IF(INDEX(calc_types,1,AW$7)="CASH", T86/1200,T86/T87-1))</f>
        <v>-2.2524251517900717E-2</v>
      </c>
      <c r="AX87" s="22" cm="1">
        <f t="array" ref="AX87">IF(INDEX(calc_types,1,AX$7)="INDEX",U87/U86-1,IF(INDEX(calc_types,1,AX$7)="CASH", U86/1200,U86/U87-1))</f>
        <v>-2.4239792807156046E-2</v>
      </c>
      <c r="AY87" s="22" cm="1">
        <f t="array" ref="AY87">IF(INDEX(calc_types,1,AY$7)="INDEX",V87/V86-1,IF(INDEX(calc_types,1,AY$7)="CASH", V86/1200,V86/V87-1))</f>
        <v>-2.7820070834828847E-2</v>
      </c>
      <c r="AZ87" s="22" cm="1">
        <f t="array" ref="AZ87">IF(INDEX(calc_types,1,AZ$7)="INDEX",W87/W86-1,IF(INDEX(calc_types,1,AZ$7)="CASH", W86/1200,W86/W87-1))</f>
        <v>1.3917249999999999E-3</v>
      </c>
      <c r="BA87" s="22" cm="1">
        <f t="array" ref="BA87">IF(INDEX(calc_types,1,BA$7)="INDEX",X87/X86-1,IF(INDEX(calc_types,1,BA$7)="CASH", X86/1200,X86/X87-1))</f>
        <v>-6.6525000000000004E-4</v>
      </c>
      <c r="BB87" s="22" cm="1">
        <f t="array" ref="BB87">IF(INDEX(calc_types,1,BB$7)="INDEX",Y87/Y86-1,IF(INDEX(calc_types,1,BB$7)="CASH", Y86/1200,Y86/Y87-1))</f>
        <v>3.9816666666666668E-4</v>
      </c>
      <c r="BC87" s="22" cm="1">
        <f t="array" ref="BC87">IF(INDEX(calc_types,1,BC$7)="INDEX",Z87/Z86-1,IF(INDEX(calc_types,1,BC$7)="CASH", Z86/1200,Z86/Z87-1))</f>
        <v>-5.3525000000000003E-4</v>
      </c>
      <c r="BD87" s="22" cm="1">
        <f t="array" ref="BD87">IF(INDEX(calc_types,1,BD$7)="INDEX",AA87/AA86-1,IF(INDEX(calc_types,1,BD$7)="CASH", AA86/1200,AA86/AA87-1))</f>
        <v>0</v>
      </c>
      <c r="BE87" s="22" cm="1">
        <f t="array" ref="BE87">IF(INDEX(calc_types,1,BE$7)="INDEX",AB87/AB86-1,IF(INDEX(calc_types,1,BE$7)="CASH", AB86/1200,AB86/AB87-1))</f>
        <v>1.0722208528469279E-2</v>
      </c>
      <c r="BF87" s="22" cm="1">
        <f t="array" ref="BF87">IF(INDEX(calc_types,1,BF$7)="INDEX",AC87/AC86-1,IF(INDEX(calc_types,1,BF$7)="CASH", AC86/1200,AC86/AC87-1))</f>
        <v>1.8783291281188719E-2</v>
      </c>
      <c r="BG87" s="22" cm="1">
        <f t="array" ref="BG87">IF(INDEX(calc_types,1,BG$7)="INDEX",AD87/AD86-1,IF(INDEX(calc_types,1,BG$7)="CASH", AD86/1200,AD86/AD87-1))</f>
        <v>3.7636432066241454E-3</v>
      </c>
      <c r="BH87" s="23">
        <f t="shared" si="39"/>
        <v>1.1810970677407777E-4</v>
      </c>
      <c r="BI87" s="23">
        <f t="shared" si="40"/>
        <v>7.8737831098307353E-4</v>
      </c>
      <c r="BJ87" s="23">
        <f t="shared" si="41"/>
        <v>3.7863849207552523E-3</v>
      </c>
      <c r="BK87" s="23">
        <f t="shared" si="42"/>
        <v>-1.9086148809938572E-3</v>
      </c>
      <c r="BL87" s="23">
        <f t="shared" si="43"/>
        <v>-2.4473246000725041E-3</v>
      </c>
      <c r="BM87" s="23">
        <f t="shared" si="44"/>
        <v>-8.9847133076534607E-4</v>
      </c>
      <c r="BN87" s="23">
        <f t="shared" si="45"/>
        <v>1.9065578527379483E-4</v>
      </c>
      <c r="BO87" s="23">
        <f t="shared" si="46"/>
        <v>3.7301085390714522E-3</v>
      </c>
      <c r="BP87" s="23">
        <f t="shared" si="47"/>
        <v>-1.4487531578255565E-3</v>
      </c>
      <c r="BQ87" s="23">
        <f t="shared" si="48"/>
        <v>-9.7126601708949554E-4</v>
      </c>
      <c r="BR87" s="23">
        <f t="shared" si="49"/>
        <v>4.6577380803857079E-4</v>
      </c>
      <c r="BS87" s="23">
        <f t="shared" si="50"/>
        <v>-3.214488565752416E-3</v>
      </c>
      <c r="BT87" s="23">
        <f t="shared" si="51"/>
        <v>-3.4351663166056708E-3</v>
      </c>
      <c r="BU87" s="23">
        <f t="shared" si="52"/>
        <v>-2.622677032061217E-4</v>
      </c>
      <c r="BV87" s="23">
        <f t="shared" si="53"/>
        <v>-3.4062843764088983E-4</v>
      </c>
      <c r="BW87" s="23">
        <f t="shared" si="54"/>
        <v>-2.5582786853499683E-4</v>
      </c>
      <c r="BX87" s="23">
        <f t="shared" si="55"/>
        <v>-3.8424843128950129E-2</v>
      </c>
      <c r="BY87" s="23">
        <f t="shared" si="56"/>
        <v>-2.9430318510697107E-2</v>
      </c>
      <c r="BZ87" s="23">
        <f t="shared" si="57"/>
        <v>-2.8855408381712799E-2</v>
      </c>
      <c r="CA87" s="23">
        <f t="shared" si="58"/>
        <v>-4.0544415463951919E-2</v>
      </c>
      <c r="CB87" s="23">
        <f t="shared" si="59"/>
        <v>-4.7764351851852611E-5</v>
      </c>
      <c r="CC87" s="23">
        <f t="shared" si="60"/>
        <v>-1.0505976851851852E-3</v>
      </c>
      <c r="CD87" s="23">
        <f t="shared" si="61"/>
        <v>-8.3130138888888876E-4</v>
      </c>
      <c r="CE87" s="23">
        <f t="shared" si="62"/>
        <v>-3.9674629629629632E-4</v>
      </c>
      <c r="CF87" s="23">
        <f t="shared" si="63"/>
        <v>0</v>
      </c>
      <c r="CG87" s="23">
        <f t="shared" si="64"/>
        <v>1.1417698842546512E-2</v>
      </c>
      <c r="CH87" s="23">
        <f t="shared" si="65"/>
        <v>1.9415957039954843E-2</v>
      </c>
      <c r="CI87" s="23">
        <f t="shared" si="66"/>
        <v>7.3699147238769211E-3</v>
      </c>
    </row>
    <row r="88" spans="1:87" x14ac:dyDescent="0.2">
      <c r="A88" s="20">
        <v>80</v>
      </c>
      <c r="B88" s="21">
        <v>41029</v>
      </c>
      <c r="C88" s="20">
        <v>207.97900000000001</v>
      </c>
      <c r="D88" s="20">
        <v>1163.8620000000001</v>
      </c>
      <c r="E88" s="20">
        <v>1948.703</v>
      </c>
      <c r="F88" s="20">
        <v>1688.623</v>
      </c>
      <c r="G88" s="20">
        <v>2137.4960000000001</v>
      </c>
      <c r="H88" s="20">
        <v>141.78299999999999</v>
      </c>
      <c r="I88" s="20">
        <v>364.464</v>
      </c>
      <c r="J88" s="20">
        <v>499.96199999999999</v>
      </c>
      <c r="K88" s="20">
        <v>108.08499999999999</v>
      </c>
      <c r="L88" s="20">
        <v>664.56700000000001</v>
      </c>
      <c r="M88" s="20">
        <v>846.07600000000002</v>
      </c>
      <c r="N88" s="20">
        <v>285.79000000000002</v>
      </c>
      <c r="O88" s="20">
        <v>327.54399999999998</v>
      </c>
      <c r="P88" s="20">
        <v>103.334</v>
      </c>
      <c r="Q88" s="20">
        <v>194.41200000000001</v>
      </c>
      <c r="R88" s="20">
        <v>258.94200000000001</v>
      </c>
      <c r="S88" s="20">
        <v>4646.8599999999997</v>
      </c>
      <c r="T88" s="20">
        <v>3536.52</v>
      </c>
      <c r="U88" s="20">
        <v>7509.3</v>
      </c>
      <c r="V88" s="20">
        <v>22467.87</v>
      </c>
      <c r="W88" s="20">
        <v>1.9093199999999999</v>
      </c>
      <c r="X88" s="20">
        <v>-0.20780000000000001</v>
      </c>
      <c r="Y88" s="20">
        <v>0.78859999999999997</v>
      </c>
      <c r="Z88" s="20">
        <v>9.3100000000000002E-2</v>
      </c>
      <c r="AA88" s="20">
        <v>1</v>
      </c>
      <c r="AB88" s="20">
        <v>0.82789999999999997</v>
      </c>
      <c r="AC88" s="20">
        <v>0.72650000000000003</v>
      </c>
      <c r="AD88" s="20">
        <v>109.34</v>
      </c>
      <c r="AE88" s="21">
        <f t="shared" si="38"/>
        <v>41029</v>
      </c>
      <c r="AF88" s="22" cm="1">
        <f t="array" ref="AF88">IF(INDEX(calc_types,1,AF$7)="INDEX",C88/C87-1,IF(INDEX(calc_types,1,AF$7)="CASH", C87/1200,C87/C88-1))</f>
        <v>1.2083108680582821E-3</v>
      </c>
      <c r="AG88" s="22" cm="1">
        <f t="array" ref="AG88">IF(INDEX(calc_types,1,AG$7)="INDEX",D88/D87-1,IF(INDEX(calc_types,1,AG$7)="CASH", D87/1200,D87/D88-1))</f>
        <v>-1.5536089452187207E-3</v>
      </c>
      <c r="AH88" s="22" cm="1">
        <f t="array" ref="AH88">IF(INDEX(calc_types,1,AH$7)="INDEX",E88/E87-1,IF(INDEX(calc_types,1,AH$7)="CASH", E87/1200,E87/E88-1))</f>
        <v>-6.1288710269696844E-3</v>
      </c>
      <c r="AI88" s="22" cm="1">
        <f t="array" ref="AI88">IF(INDEX(calc_types,1,AI$7)="INDEX",F88/F87-1,IF(INDEX(calc_types,1,AI$7)="CASH", F87/1200,F87/F88-1))</f>
        <v>9.3121018202180217E-4</v>
      </c>
      <c r="AJ88" s="22" cm="1">
        <f t="array" ref="AJ88">IF(INDEX(calc_types,1,AJ$7)="INDEX",G88/G87-1,IF(INDEX(calc_types,1,AJ$7)="CASH", G87/1200,G87/G88-1))</f>
        <v>-2.8656877394002134E-3</v>
      </c>
      <c r="AK88" s="22" cm="1">
        <f t="array" ref="AK88">IF(INDEX(calc_types,1,AK$7)="INDEX",H88/H87-1,IF(INDEX(calc_types,1,AK$7)="CASH", H87/1200,H87/H88-1))</f>
        <v>-6.8367634620813966E-4</v>
      </c>
      <c r="AL88" s="22" cm="1">
        <f t="array" ref="AL88">IF(INDEX(calc_types,1,AL$7)="INDEX",I88/I87-1,IF(INDEX(calc_types,1,AL$7)="CASH", I87/1200,I87/I88-1))</f>
        <v>-9.1283645424722337E-4</v>
      </c>
      <c r="AM88" s="22" cm="1">
        <f t="array" ref="AM88">IF(INDEX(calc_types,1,AM$7)="INDEX",J88/J87-1,IF(INDEX(calc_types,1,AM$7)="CASH", J87/1200,J87/J88-1))</f>
        <v>-1.689270139454635E-3</v>
      </c>
      <c r="AN88" s="22" cm="1">
        <f t="array" ref="AN88">IF(INDEX(calc_types,1,AN$7)="INDEX",K88/K87-1,IF(INDEX(calc_types,1,AN$7)="CASH", K87/1200,K87/K88-1))</f>
        <v>9.2605454461258674E-4</v>
      </c>
      <c r="AO88" s="22" cm="1">
        <f t="array" ref="AO88">IF(INDEX(calc_types,1,AO$7)="INDEX",L88/L87-1,IF(INDEX(calc_types,1,AO$7)="CASH", L87/1200,L87/L88-1))</f>
        <v>1.6972119600686675E-3</v>
      </c>
      <c r="AP88" s="22" cm="1">
        <f t="array" ref="AP88">IF(INDEX(calc_types,1,AP$7)="INDEX",M88/M87-1,IF(INDEX(calc_types,1,AP$7)="CASH", M87/1200,M87/M88-1))</f>
        <v>1.2733727810652073E-3</v>
      </c>
      <c r="AQ88" s="22" cm="1">
        <f t="array" ref="AQ88">IF(INDEX(calc_types,1,AQ$7)="INDEX",N88/N87-1,IF(INDEX(calc_types,1,AQ$7)="CASH", N87/1200,N87/N88-1))</f>
        <v>3.6805248259828005E-3</v>
      </c>
      <c r="AR88" s="22" cm="1">
        <f t="array" ref="AR88">IF(INDEX(calc_types,1,AR$7)="INDEX",O88/O87-1,IF(INDEX(calc_types,1,AR$7)="CASH", O87/1200,O87/O88-1))</f>
        <v>4.412689164532857E-3</v>
      </c>
      <c r="AS88" s="22" cm="1">
        <f t="array" ref="AS88">IF(INDEX(calc_types,1,AS$7)="INDEX",P88/P87-1,IF(INDEX(calc_types,1,AS$7)="CASH", P87/1200,P87/P88-1))</f>
        <v>-2.9031227924192216E-5</v>
      </c>
      <c r="AT88" s="22" cm="1">
        <f t="array" ref="AT88">IF(INDEX(calc_types,1,AT$7)="INDEX",Q88/Q87-1,IF(INDEX(calc_types,1,AT$7)="CASH", Q87/1200,Q87/Q88-1))</f>
        <v>-8.7435516306744177E-5</v>
      </c>
      <c r="AU88" s="22" cm="1">
        <f t="array" ref="AU88">IF(INDEX(calc_types,1,AU$7)="INDEX",R88/R87-1,IF(INDEX(calc_types,1,AU$7)="CASH", R87/1200,R87/R88-1))</f>
        <v>-1.3900794662091709E-4</v>
      </c>
      <c r="AV88" s="22" cm="1">
        <f t="array" ref="AV88">IF(INDEX(calc_types,1,AV$7)="INDEX",S88/S87-1,IF(INDEX(calc_types,1,AV$7)="CASH", S87/1200,S87/S88-1))</f>
        <v>3.502755558626669E-3</v>
      </c>
      <c r="AW88" s="22" cm="1">
        <f t="array" ref="AW88">IF(INDEX(calc_types,1,AW$7)="INDEX",T88/T87-1,IF(INDEX(calc_types,1,AW$7)="CASH", T87/1200,T87/T88-1))</f>
        <v>5.2066041945560082E-2</v>
      </c>
      <c r="AX88" s="22" cm="1">
        <f t="array" ref="AX88">IF(INDEX(calc_types,1,AX$7)="INDEX",U88/U87-1,IF(INDEX(calc_types,1,AX$7)="CASH", U87/1200,U87/U88-1))</f>
        <v>6.4151200080492021E-2</v>
      </c>
      <c r="AY88" s="22" cm="1">
        <f t="array" ref="AY88">IF(INDEX(calc_types,1,AY$7)="INDEX",V88/V87-1,IF(INDEX(calc_types,1,AY$7)="CASH", V87/1200,V87/V88-1))</f>
        <v>4.7243209985877055E-2</v>
      </c>
      <c r="AZ88" s="22" cm="1">
        <f t="array" ref="AZ88">IF(INDEX(calc_types,1,AZ$7)="INDEX",W88/W87-1,IF(INDEX(calc_types,1,AZ$7)="CASH", W87/1200,W87/W88-1))</f>
        <v>1.569275E-3</v>
      </c>
      <c r="BA88" s="22" cm="1">
        <f t="array" ref="BA88">IF(INDEX(calc_types,1,BA$7)="INDEX",X88/X87-1,IF(INDEX(calc_types,1,BA$7)="CASH", X87/1200,X87/X88-1))</f>
        <v>-2.1083333333333333E-4</v>
      </c>
      <c r="BB88" s="22" cm="1">
        <f t="array" ref="BB88">IF(INDEX(calc_types,1,BB$7)="INDEX",Y88/Y87-1,IF(INDEX(calc_types,1,BB$7)="CASH", Y87/1200,Y87/Y88-1))</f>
        <v>6.5866666666666667E-4</v>
      </c>
      <c r="BC88" s="22" cm="1">
        <f t="array" ref="BC88">IF(INDEX(calc_types,1,BC$7)="INDEX",Z88/Z87-1,IF(INDEX(calc_types,1,BC$7)="CASH", Z87/1200,Z87/Z88-1))</f>
        <v>1.7083333333333333E-5</v>
      </c>
      <c r="BD88" s="22" cm="1">
        <f t="array" ref="BD88">IF(INDEX(calc_types,1,BD$7)="INDEX",AA88/AA87-1,IF(INDEX(calc_types,1,BD$7)="CASH", AA87/1200,AA87/AA88-1))</f>
        <v>0</v>
      </c>
      <c r="BE88" s="22" cm="1">
        <f t="array" ref="BE88">IF(INDEX(calc_types,1,BE$7)="INDEX",AB88/AB87-1,IF(INDEX(calc_types,1,BE$7)="CASH", AB87/1200,AB87/AB88-1))</f>
        <v>-1.9929943229858638E-2</v>
      </c>
      <c r="BF88" s="22" cm="1">
        <f t="array" ref="BF88">IF(INDEX(calc_types,1,BF$7)="INDEX",AC88/AC87-1,IF(INDEX(calc_types,1,BF$7)="CASH", AC87/1200,AC87/AC88-1))</f>
        <v>-1.8031658637302161E-2</v>
      </c>
      <c r="BG88" s="22" cm="1">
        <f t="array" ref="BG88">IF(INDEX(calc_types,1,BG$7)="INDEX",AD88/AD87-1,IF(INDEX(calc_types,1,BG$7)="CASH", AD87/1200,AD87/AD88-1))</f>
        <v>-2.7986098408633642E-2</v>
      </c>
      <c r="BH88" s="23">
        <f t="shared" si="39"/>
        <v>-1.8745987682487471E-4</v>
      </c>
      <c r="BI88" s="23">
        <f t="shared" si="40"/>
        <v>-2.7268767449187869E-3</v>
      </c>
      <c r="BJ88" s="23">
        <f t="shared" si="41"/>
        <v>-7.3230012566269671E-3</v>
      </c>
      <c r="BK88" s="23">
        <f t="shared" si="42"/>
        <v>-1.1653417489531567E-3</v>
      </c>
      <c r="BL88" s="23">
        <f t="shared" si="43"/>
        <v>-5.5379142015388582E-3</v>
      </c>
      <c r="BM88" s="23">
        <f t="shared" si="44"/>
        <v>-9.5525025570550564E-4</v>
      </c>
      <c r="BN88" s="23">
        <f t="shared" si="45"/>
        <v>-9.9363814886108863E-4</v>
      </c>
      <c r="BO88" s="23">
        <f t="shared" si="46"/>
        <v>-1.8741268708524889E-3</v>
      </c>
      <c r="BP88" s="23">
        <f t="shared" si="47"/>
        <v>-1.5241395688336953E-4</v>
      </c>
      <c r="BQ88" s="23">
        <f t="shared" si="48"/>
        <v>8.4802177467727048E-4</v>
      </c>
      <c r="BR88" s="23">
        <f t="shared" si="49"/>
        <v>3.1226141780647961E-4</v>
      </c>
      <c r="BS88" s="23">
        <f t="shared" si="50"/>
        <v>1.2976764863521948E-3</v>
      </c>
      <c r="BT88" s="23">
        <f t="shared" si="51"/>
        <v>1.2718199224303109E-3</v>
      </c>
      <c r="BU88" s="23">
        <f t="shared" si="52"/>
        <v>-3.0086129768159952E-5</v>
      </c>
      <c r="BV88" s="23">
        <f t="shared" si="53"/>
        <v>-2.7050108687599726E-5</v>
      </c>
      <c r="BW88" s="23">
        <f t="shared" si="54"/>
        <v>-4.9933346770059009E-6</v>
      </c>
      <c r="BX88" s="23">
        <f t="shared" si="55"/>
        <v>-9.0656224021860143E-3</v>
      </c>
      <c r="BY88" s="23">
        <f t="shared" si="56"/>
        <v>4.5159974952763693E-2</v>
      </c>
      <c r="BZ88" s="23">
        <f t="shared" si="57"/>
        <v>5.9535584505935268E-2</v>
      </c>
      <c r="CA88" s="23">
        <f t="shared" si="58"/>
        <v>3.4518865356753983E-2</v>
      </c>
      <c r="CB88" s="23">
        <f t="shared" si="59"/>
        <v>1.2978564814814745E-4</v>
      </c>
      <c r="CC88" s="23">
        <f t="shared" si="60"/>
        <v>-5.9618101851851852E-4</v>
      </c>
      <c r="CD88" s="23">
        <f t="shared" si="61"/>
        <v>-5.7080138888888877E-4</v>
      </c>
      <c r="CE88" s="23">
        <f t="shared" si="62"/>
        <v>1.5558703703703701E-4</v>
      </c>
      <c r="CF88" s="23">
        <f t="shared" si="63"/>
        <v>0</v>
      </c>
      <c r="CG88" s="23">
        <f t="shared" si="64"/>
        <v>-1.9234452915781405E-2</v>
      </c>
      <c r="CH88" s="23">
        <f t="shared" si="65"/>
        <v>-1.7398992878536038E-2</v>
      </c>
      <c r="CI88" s="23">
        <f t="shared" si="66"/>
        <v>-2.4379826891380865E-2</v>
      </c>
    </row>
    <row r="89" spans="1:87" x14ac:dyDescent="0.2">
      <c r="A89" s="20">
        <v>81</v>
      </c>
      <c r="B89" s="21">
        <v>41060</v>
      </c>
      <c r="C89" s="20">
        <v>208.357</v>
      </c>
      <c r="D89" s="20">
        <v>1168.078</v>
      </c>
      <c r="E89" s="20">
        <v>1961.366</v>
      </c>
      <c r="F89" s="20">
        <v>1695.002</v>
      </c>
      <c r="G89" s="20">
        <v>2148.116</v>
      </c>
      <c r="H89" s="20">
        <v>141.70500000000001</v>
      </c>
      <c r="I89" s="20">
        <v>365.11700000000002</v>
      </c>
      <c r="J89" s="20">
        <v>503.95499999999998</v>
      </c>
      <c r="K89" s="20">
        <v>108.22</v>
      </c>
      <c r="L89" s="20">
        <v>667.07899999999995</v>
      </c>
      <c r="M89" s="20">
        <v>852.072</v>
      </c>
      <c r="N89" s="20">
        <v>286.43599999999998</v>
      </c>
      <c r="O89" s="20">
        <v>328.1</v>
      </c>
      <c r="P89" s="20">
        <v>103.31699999999999</v>
      </c>
      <c r="Q89" s="20">
        <v>194.43</v>
      </c>
      <c r="R89" s="20">
        <v>259.04300000000001</v>
      </c>
      <c r="S89" s="20">
        <v>4755.32</v>
      </c>
      <c r="T89" s="20">
        <v>3406.65</v>
      </c>
      <c r="U89" s="20">
        <v>7678.2</v>
      </c>
      <c r="V89" s="20">
        <v>22201.82</v>
      </c>
      <c r="W89" s="20">
        <v>2.0007000000000001</v>
      </c>
      <c r="X89" s="20">
        <v>-0.49320000000000003</v>
      </c>
      <c r="Y89" s="20">
        <v>0.62019999999999997</v>
      </c>
      <c r="Z89" s="20">
        <v>-0.19309999999999999</v>
      </c>
      <c r="AA89" s="20">
        <v>1</v>
      </c>
      <c r="AB89" s="20">
        <v>0.85529999999999995</v>
      </c>
      <c r="AC89" s="20">
        <v>0.75209999999999999</v>
      </c>
      <c r="AD89" s="20">
        <v>108.82</v>
      </c>
      <c r="AE89" s="21">
        <f t="shared" si="38"/>
        <v>41060</v>
      </c>
      <c r="AF89" s="22" cm="1">
        <f t="array" ref="AF89">IF(INDEX(calc_types,1,AF$7)="INDEX",C89/C88-1,IF(INDEX(calc_types,1,AF$7)="CASH", C88/1200,C88/C89-1))</f>
        <v>1.8174911890143086E-3</v>
      </c>
      <c r="AG89" s="22" cm="1">
        <f t="array" ref="AG89">IF(INDEX(calc_types,1,AG$7)="INDEX",D89/D88-1,IF(INDEX(calc_types,1,AG$7)="CASH", D88/1200,D88/D89-1))</f>
        <v>3.6224225896195339E-3</v>
      </c>
      <c r="AH89" s="22" cm="1">
        <f t="array" ref="AH89">IF(INDEX(calc_types,1,AH$7)="INDEX",E89/E88-1,IF(INDEX(calc_types,1,AH$7)="CASH", E88/1200,E88/E89-1))</f>
        <v>6.4981682688434184E-3</v>
      </c>
      <c r="AI89" s="22" cm="1">
        <f t="array" ref="AI89">IF(INDEX(calc_types,1,AI$7)="INDEX",F89/F88-1,IF(INDEX(calc_types,1,AI$7)="CASH", F88/1200,F88/F89-1))</f>
        <v>3.7776342025424015E-3</v>
      </c>
      <c r="AJ89" s="22" cm="1">
        <f t="array" ref="AJ89">IF(INDEX(calc_types,1,AJ$7)="INDEX",G89/G88-1,IF(INDEX(calc_types,1,AJ$7)="CASH", G88/1200,G88/G89-1))</f>
        <v>4.9684303502790517E-3</v>
      </c>
      <c r="AK89" s="22" cm="1">
        <f t="array" ref="AK89">IF(INDEX(calc_types,1,AK$7)="INDEX",H89/H88-1,IF(INDEX(calc_types,1,AK$7)="CASH", H88/1200,H88/H89-1))</f>
        <v>-5.5013647616408701E-4</v>
      </c>
      <c r="AL89" s="22" cm="1">
        <f t="array" ref="AL89">IF(INDEX(calc_types,1,AL$7)="INDEX",I89/I88-1,IF(INDEX(calc_types,1,AL$7)="CASH", I88/1200,I88/I89-1))</f>
        <v>1.7916721541770819E-3</v>
      </c>
      <c r="AM89" s="22" cm="1">
        <f t="array" ref="AM89">IF(INDEX(calc_types,1,AM$7)="INDEX",J89/J88-1,IF(INDEX(calc_types,1,AM$7)="CASH", J88/1200,J88/J89-1))</f>
        <v>7.9866069821306063E-3</v>
      </c>
      <c r="AN89" s="22" cm="1">
        <f t="array" ref="AN89">IF(INDEX(calc_types,1,AN$7)="INDEX",K89/K88-1,IF(INDEX(calc_types,1,AN$7)="CASH", K88/1200,K88/K89-1))</f>
        <v>1.2490169773788917E-3</v>
      </c>
      <c r="AO89" s="22" cm="1">
        <f t="array" ref="AO89">IF(INDEX(calc_types,1,AO$7)="INDEX",L89/L88-1,IF(INDEX(calc_types,1,AO$7)="CASH", L88/1200,L88/L89-1))</f>
        <v>3.7799048101996302E-3</v>
      </c>
      <c r="AP89" s="22" cm="1">
        <f t="array" ref="AP89">IF(INDEX(calc_types,1,AP$7)="INDEX",M89/M88-1,IF(INDEX(calc_types,1,AP$7)="CASH", M88/1200,M88/M89-1))</f>
        <v>7.0868338068921233E-3</v>
      </c>
      <c r="AQ89" s="22" cm="1">
        <f t="array" ref="AQ89">IF(INDEX(calc_types,1,AQ$7)="INDEX",N89/N88-1,IF(INDEX(calc_types,1,AQ$7)="CASH", N88/1200,N88/N89-1))</f>
        <v>2.2604009937365888E-3</v>
      </c>
      <c r="AR89" s="22" cm="1">
        <f t="array" ref="AR89">IF(INDEX(calc_types,1,AR$7)="INDEX",O89/O88-1,IF(INDEX(calc_types,1,AR$7)="CASH", O88/1200,O88/O89-1))</f>
        <v>1.6974818650319357E-3</v>
      </c>
      <c r="AS89" s="22" cm="1">
        <f t="array" ref="AS89">IF(INDEX(calc_types,1,AS$7)="INDEX",P89/P88-1,IF(INDEX(calc_types,1,AS$7)="CASH", P88/1200,P88/P89-1))</f>
        <v>-1.6451506764481039E-4</v>
      </c>
      <c r="AT89" s="22" cm="1">
        <f t="array" ref="AT89">IF(INDEX(calc_types,1,AT$7)="INDEX",Q89/Q88-1,IF(INDEX(calc_types,1,AT$7)="CASH", Q88/1200,Q88/Q89-1))</f>
        <v>9.258687735336224E-5</v>
      </c>
      <c r="AU89" s="22" cm="1">
        <f t="array" ref="AU89">IF(INDEX(calc_types,1,AU$7)="INDEX",R89/R88-1,IF(INDEX(calc_types,1,AU$7)="CASH", R88/1200,R88/R89-1))</f>
        <v>3.9004873678272212E-4</v>
      </c>
      <c r="AV89" s="22" cm="1">
        <f t="array" ref="AV89">IF(INDEX(calc_types,1,AV$7)="INDEX",S89/S88-1,IF(INDEX(calc_types,1,AV$7)="CASH", S88/1200,S88/S89-1))</f>
        <v>2.3340492289416925E-2</v>
      </c>
      <c r="AW89" s="22" cm="1">
        <f t="array" ref="AW89">IF(INDEX(calc_types,1,AW$7)="INDEX",T89/T88-1,IF(INDEX(calc_types,1,AW$7)="CASH", T88/1200,T88/T89-1))</f>
        <v>-3.6722540802823112E-2</v>
      </c>
      <c r="AX89" s="22" cm="1">
        <f t="array" ref="AX89">IF(INDEX(calc_types,1,AX$7)="INDEX",U89/U88-1,IF(INDEX(calc_types,1,AX$7)="CASH", U88/1200,U88/U89-1))</f>
        <v>2.2492109783867953E-2</v>
      </c>
      <c r="AY89" s="22" cm="1">
        <f t="array" ref="AY89">IF(INDEX(calc_types,1,AY$7)="INDEX",V89/V88-1,IF(INDEX(calc_types,1,AY$7)="CASH", V88/1200,V88/V89-1))</f>
        <v>-1.1841353897810492E-2</v>
      </c>
      <c r="AZ89" s="22" cm="1">
        <f t="array" ref="AZ89">IF(INDEX(calc_types,1,AZ$7)="INDEX",W89/W88-1,IF(INDEX(calc_types,1,AZ$7)="CASH", W88/1200,W88/W89-1))</f>
        <v>1.5911E-3</v>
      </c>
      <c r="BA89" s="22" cm="1">
        <f t="array" ref="BA89">IF(INDEX(calc_types,1,BA$7)="INDEX",X89/X88-1,IF(INDEX(calc_types,1,BA$7)="CASH", X88/1200,X88/X89-1))</f>
        <v>-1.7316666666666668E-4</v>
      </c>
      <c r="BB89" s="22" cm="1">
        <f t="array" ref="BB89">IF(INDEX(calc_types,1,BB$7)="INDEX",Y89/Y88-1,IF(INDEX(calc_types,1,BB$7)="CASH", Y88/1200,Y88/Y89-1))</f>
        <v>6.5716666666666668E-4</v>
      </c>
      <c r="BC89" s="22" cm="1">
        <f t="array" ref="BC89">IF(INDEX(calc_types,1,BC$7)="INDEX",Z89/Z88-1,IF(INDEX(calc_types,1,BC$7)="CASH", Z88/1200,Z88/Z89-1))</f>
        <v>7.758333333333334E-5</v>
      </c>
      <c r="BD89" s="22" cm="1">
        <f t="array" ref="BD89">IF(INDEX(calc_types,1,BD$7)="INDEX",AA89/AA88-1,IF(INDEX(calc_types,1,BD$7)="CASH", AA88/1200,AA88/AA89-1))</f>
        <v>0</v>
      </c>
      <c r="BE89" s="22" cm="1">
        <f t="array" ref="BE89">IF(INDEX(calc_types,1,BE$7)="INDEX",AB89/AB88-1,IF(INDEX(calc_types,1,BE$7)="CASH", AB88/1200,AB88/AB89-1))</f>
        <v>-3.2035543084297902E-2</v>
      </c>
      <c r="BF89" s="22" cm="1">
        <f t="array" ref="BF89">IF(INDEX(calc_types,1,BF$7)="INDEX",AC89/AC88-1,IF(INDEX(calc_types,1,BF$7)="CASH", AC88/1200,AC88/AC89-1))</f>
        <v>-3.403802685813051E-2</v>
      </c>
      <c r="BG89" s="22" cm="1">
        <f t="array" ref="BG89">IF(INDEX(calc_types,1,BG$7)="INDEX",AD89/AD88-1,IF(INDEX(calc_types,1,BG$7)="CASH", AD88/1200,AD88/AD89-1))</f>
        <v>4.7785333578387323E-3</v>
      </c>
      <c r="BH89" s="23">
        <f t="shared" si="39"/>
        <v>4.2172044413115177E-4</v>
      </c>
      <c r="BI89" s="23">
        <f t="shared" si="40"/>
        <v>2.4491547899194678E-3</v>
      </c>
      <c r="BJ89" s="23">
        <f t="shared" si="41"/>
        <v>5.3040380391861357E-3</v>
      </c>
      <c r="BK89" s="23">
        <f t="shared" si="42"/>
        <v>1.6810822715674426E-3</v>
      </c>
      <c r="BL89" s="23">
        <f t="shared" si="43"/>
        <v>2.2962038881404073E-3</v>
      </c>
      <c r="BM89" s="23">
        <f t="shared" si="44"/>
        <v>-8.2171038566145299E-4</v>
      </c>
      <c r="BN89" s="23">
        <f t="shared" si="45"/>
        <v>1.7108704595632167E-3</v>
      </c>
      <c r="BO89" s="23">
        <f t="shared" si="46"/>
        <v>7.8017502507327519E-3</v>
      </c>
      <c r="BP89" s="23">
        <f t="shared" si="47"/>
        <v>1.7054847588293546E-4</v>
      </c>
      <c r="BQ89" s="23">
        <f t="shared" si="48"/>
        <v>2.930714624808233E-3</v>
      </c>
      <c r="BR89" s="23">
        <f t="shared" si="49"/>
        <v>6.1257224436333958E-3</v>
      </c>
      <c r="BS89" s="23">
        <f t="shared" si="50"/>
        <v>-1.2244734589401691E-4</v>
      </c>
      <c r="BT89" s="23">
        <f t="shared" si="51"/>
        <v>-1.4433873770706104E-3</v>
      </c>
      <c r="BU89" s="23">
        <f t="shared" si="52"/>
        <v>-1.6556996948877812E-4</v>
      </c>
      <c r="BV89" s="23">
        <f t="shared" si="53"/>
        <v>1.5297228497250669E-4</v>
      </c>
      <c r="BW89" s="23">
        <f t="shared" si="54"/>
        <v>5.2406334872663325E-4</v>
      </c>
      <c r="BX89" s="23">
        <f t="shared" si="55"/>
        <v>1.0772114328604242E-2</v>
      </c>
      <c r="BY89" s="23">
        <f t="shared" si="56"/>
        <v>-4.3628607795619501E-2</v>
      </c>
      <c r="BZ89" s="23">
        <f t="shared" si="57"/>
        <v>1.78764942093112E-2</v>
      </c>
      <c r="CA89" s="23">
        <f t="shared" si="58"/>
        <v>-2.4565698526933563E-2</v>
      </c>
      <c r="CB89" s="23">
        <f t="shared" si="59"/>
        <v>1.5161064814814751E-4</v>
      </c>
      <c r="CC89" s="23">
        <f t="shared" si="60"/>
        <v>-5.5851435185185188E-4</v>
      </c>
      <c r="CD89" s="23">
        <f t="shared" si="61"/>
        <v>-5.7230138888888875E-4</v>
      </c>
      <c r="CE89" s="23">
        <f t="shared" si="62"/>
        <v>2.1608703703703702E-4</v>
      </c>
      <c r="CF89" s="23">
        <f t="shared" si="63"/>
        <v>0</v>
      </c>
      <c r="CG89" s="23">
        <f t="shared" si="64"/>
        <v>-3.1340052770220665E-2</v>
      </c>
      <c r="CH89" s="23">
        <f t="shared" si="65"/>
        <v>-3.3405361099364386E-2</v>
      </c>
      <c r="CI89" s="23">
        <f t="shared" si="66"/>
        <v>8.3848048750915088E-3</v>
      </c>
    </row>
    <row r="90" spans="1:87" x14ac:dyDescent="0.2">
      <c r="A90" s="20">
        <v>82</v>
      </c>
      <c r="B90" s="21">
        <v>41090</v>
      </c>
      <c r="C90" s="20">
        <v>208.68700000000001</v>
      </c>
      <c r="D90" s="20">
        <v>1168.259</v>
      </c>
      <c r="E90" s="20">
        <v>1960.595</v>
      </c>
      <c r="F90" s="20">
        <v>1694.9749999999999</v>
      </c>
      <c r="G90" s="20">
        <v>2144.2550000000001</v>
      </c>
      <c r="H90" s="20">
        <v>141.636</v>
      </c>
      <c r="I90" s="20">
        <v>364.846</v>
      </c>
      <c r="J90" s="20">
        <v>503.78300000000002</v>
      </c>
      <c r="K90" s="20">
        <v>108.22</v>
      </c>
      <c r="L90" s="20">
        <v>665.91600000000005</v>
      </c>
      <c r="M90" s="20">
        <v>849.80799999999999</v>
      </c>
      <c r="N90" s="20">
        <v>286.11200000000002</v>
      </c>
      <c r="O90" s="20">
        <v>326.96199999999999</v>
      </c>
      <c r="P90" s="20">
        <v>103.3</v>
      </c>
      <c r="Q90" s="20">
        <v>194.36699999999999</v>
      </c>
      <c r="R90" s="20">
        <v>258.93400000000003</v>
      </c>
      <c r="S90" s="20">
        <v>4782.71</v>
      </c>
      <c r="T90" s="20">
        <v>3395.6</v>
      </c>
      <c r="U90" s="20">
        <v>7636.93</v>
      </c>
      <c r="V90" s="20">
        <v>22304.51</v>
      </c>
      <c r="W90" s="20">
        <v>2.0902500000000002</v>
      </c>
      <c r="X90" s="20">
        <v>-0.26879999999999998</v>
      </c>
      <c r="Y90" s="20">
        <v>0.71440000000000003</v>
      </c>
      <c r="Z90" s="20">
        <v>-4.9099999999999998E-2</v>
      </c>
      <c r="AA90" s="20">
        <v>1</v>
      </c>
      <c r="AB90" s="20">
        <v>0.85580000000000001</v>
      </c>
      <c r="AC90" s="20">
        <v>0.75719999999999998</v>
      </c>
      <c r="AD90" s="20">
        <v>110.76</v>
      </c>
      <c r="AE90" s="21">
        <f t="shared" si="38"/>
        <v>41090</v>
      </c>
      <c r="AF90" s="22" cm="1">
        <f t="array" ref="AF90">IF(INDEX(calc_types,1,AF$7)="INDEX",C90/C89-1,IF(INDEX(calc_types,1,AF$7)="CASH", C89/1200,C89/C90-1))</f>
        <v>1.5838200780391443E-3</v>
      </c>
      <c r="AG90" s="22" cm="1">
        <f t="array" ref="AG90">IF(INDEX(calc_types,1,AG$7)="INDEX",D90/D89-1,IF(INDEX(calc_types,1,AG$7)="CASH", D89/1200,D89/D90-1))</f>
        <v>1.5495540537546759E-4</v>
      </c>
      <c r="AH90" s="22" cm="1">
        <f t="array" ref="AH90">IF(INDEX(calc_types,1,AH$7)="INDEX",E90/E89-1,IF(INDEX(calc_types,1,AH$7)="CASH", E89/1200,E89/E90-1))</f>
        <v>-3.9309338491644308E-4</v>
      </c>
      <c r="AI90" s="22" cm="1">
        <f t="array" ref="AI90">IF(INDEX(calc_types,1,AI$7)="INDEX",F90/F89-1,IF(INDEX(calc_types,1,AI$7)="CASH", F89/1200,F89/F90-1))</f>
        <v>-1.5929184744356562E-5</v>
      </c>
      <c r="AJ90" s="22" cm="1">
        <f t="array" ref="AJ90">IF(INDEX(calc_types,1,AJ$7)="INDEX",G90/G89-1,IF(INDEX(calc_types,1,AJ$7)="CASH", G89/1200,G89/G90-1))</f>
        <v>-1.7973889678210009E-3</v>
      </c>
      <c r="AK90" s="22" cm="1">
        <f t="array" ref="AK90">IF(INDEX(calc_types,1,AK$7)="INDEX",H90/H89-1,IF(INDEX(calc_types,1,AK$7)="CASH", H89/1200,H89/H90-1))</f>
        <v>-4.8692706679376307E-4</v>
      </c>
      <c r="AL90" s="22" cm="1">
        <f t="array" ref="AL90">IF(INDEX(calc_types,1,AL$7)="INDEX",I90/I89-1,IF(INDEX(calc_types,1,AL$7)="CASH", I89/1200,I89/I90-1))</f>
        <v>-7.4222783381772128E-4</v>
      </c>
      <c r="AM90" s="22" cm="1">
        <f t="array" ref="AM90">IF(INDEX(calc_types,1,AM$7)="INDEX",J90/J89-1,IF(INDEX(calc_types,1,AM$7)="CASH", J89/1200,J89/J90-1))</f>
        <v>-3.413003145121829E-4</v>
      </c>
      <c r="AN90" s="22" cm="1">
        <f t="array" ref="AN90">IF(INDEX(calc_types,1,AN$7)="INDEX",K90/K89-1,IF(INDEX(calc_types,1,AN$7)="CASH", K89/1200,K89/K90-1))</f>
        <v>0</v>
      </c>
      <c r="AO90" s="22" cm="1">
        <f t="array" ref="AO90">IF(INDEX(calc_types,1,AO$7)="INDEX",L90/L89-1,IF(INDEX(calc_types,1,AO$7)="CASH", L89/1200,L89/L90-1))</f>
        <v>-1.7434216936823566E-3</v>
      </c>
      <c r="AP90" s="22" cm="1">
        <f t="array" ref="AP90">IF(INDEX(calc_types,1,AP$7)="INDEX",M90/M89-1,IF(INDEX(calc_types,1,AP$7)="CASH", M89/1200,M89/M90-1))</f>
        <v>-2.6570524556610575E-3</v>
      </c>
      <c r="AQ90" s="22" cm="1">
        <f t="array" ref="AQ90">IF(INDEX(calc_types,1,AQ$7)="INDEX",N90/N89-1,IF(INDEX(calc_types,1,AQ$7)="CASH", N89/1200,N89/N90-1))</f>
        <v>-1.1311427334551594E-3</v>
      </c>
      <c r="AR90" s="22" cm="1">
        <f t="array" ref="AR90">IF(INDEX(calc_types,1,AR$7)="INDEX",O90/O89-1,IF(INDEX(calc_types,1,AR$7)="CASH", O89/1200,O89/O90-1))</f>
        <v>-3.4684547394088217E-3</v>
      </c>
      <c r="AS90" s="22" cm="1">
        <f t="array" ref="AS90">IF(INDEX(calc_types,1,AS$7)="INDEX",P90/P89-1,IF(INDEX(calc_types,1,AS$7)="CASH", P89/1200,P89/P90-1))</f>
        <v>-1.6454213730554557E-4</v>
      </c>
      <c r="AT90" s="22" cm="1">
        <f t="array" ref="AT90">IF(INDEX(calc_types,1,AT$7)="INDEX",Q90/Q89-1,IF(INDEX(calc_types,1,AT$7)="CASH", Q89/1200,Q89/Q90-1))</f>
        <v>-3.2402407035958536E-4</v>
      </c>
      <c r="AU90" s="22" cm="1">
        <f t="array" ref="AU90">IF(INDEX(calc_types,1,AU$7)="INDEX",R90/R89-1,IF(INDEX(calc_types,1,AU$7)="CASH", R89/1200,R89/R90-1))</f>
        <v>-4.2077956169428443E-4</v>
      </c>
      <c r="AV90" s="22" cm="1">
        <f t="array" ref="AV90">IF(INDEX(calc_types,1,AV$7)="INDEX",S90/S89-1,IF(INDEX(calc_types,1,AV$7)="CASH", S89/1200,S89/S90-1))</f>
        <v>5.7598647409637937E-3</v>
      </c>
      <c r="AW90" s="22" cm="1">
        <f t="array" ref="AW90">IF(INDEX(calc_types,1,AW$7)="INDEX",T90/T89-1,IF(INDEX(calc_types,1,AW$7)="CASH", T89/1200,T89/T90-1))</f>
        <v>-3.243655790879707E-3</v>
      </c>
      <c r="AX90" s="22" cm="1">
        <f t="array" ref="AX90">IF(INDEX(calc_types,1,AX$7)="INDEX",U90/U89-1,IF(INDEX(calc_types,1,AX$7)="CASH", U89/1200,U89/U90-1))</f>
        <v>-5.3749576723710613E-3</v>
      </c>
      <c r="AY90" s="22" cm="1">
        <f t="array" ref="AY90">IF(INDEX(calc_types,1,AY$7)="INDEX",V90/V89-1,IF(INDEX(calc_types,1,AY$7)="CASH", V89/1200,V89/V90-1))</f>
        <v>4.6252964847024458E-3</v>
      </c>
      <c r="AZ90" s="22" cm="1">
        <f t="array" ref="AZ90">IF(INDEX(calc_types,1,AZ$7)="INDEX",W90/W89-1,IF(INDEX(calc_types,1,AZ$7)="CASH", W89/1200,W89/W90-1))</f>
        <v>1.6672500000000001E-3</v>
      </c>
      <c r="BA90" s="22" cm="1">
        <f t="array" ref="BA90">IF(INDEX(calc_types,1,BA$7)="INDEX",X90/X89-1,IF(INDEX(calc_types,1,BA$7)="CASH", X89/1200,X89/X90-1))</f>
        <v>-4.1100000000000002E-4</v>
      </c>
      <c r="BB90" s="22" cm="1">
        <f t="array" ref="BB90">IF(INDEX(calc_types,1,BB$7)="INDEX",Y90/Y89-1,IF(INDEX(calc_types,1,BB$7)="CASH", Y89/1200,Y89/Y90-1))</f>
        <v>5.1683333333333334E-4</v>
      </c>
      <c r="BC90" s="22" cm="1">
        <f t="array" ref="BC90">IF(INDEX(calc_types,1,BC$7)="INDEX",Z90/Z89-1,IF(INDEX(calc_types,1,BC$7)="CASH", Z89/1200,Z89/Z90-1))</f>
        <v>-1.6091666666666666E-4</v>
      </c>
      <c r="BD90" s="22" cm="1">
        <f t="array" ref="BD90">IF(INDEX(calc_types,1,BD$7)="INDEX",AA90/AA89-1,IF(INDEX(calc_types,1,BD$7)="CASH", AA89/1200,AA89/AA90-1))</f>
        <v>0</v>
      </c>
      <c r="BE90" s="22" cm="1">
        <f t="array" ref="BE90">IF(INDEX(calc_types,1,BE$7)="INDEX",AB90/AB89-1,IF(INDEX(calc_types,1,BE$7)="CASH", AB89/1200,AB89/AB90-1))</f>
        <v>-5.8424865622819233E-4</v>
      </c>
      <c r="BF90" s="22" cm="1">
        <f t="array" ref="BF90">IF(INDEX(calc_types,1,BF$7)="INDEX",AC90/AC89-1,IF(INDEX(calc_types,1,BF$7)="CASH", AC89/1200,AC89/AC90-1))</f>
        <v>-6.7353407290016154E-3</v>
      </c>
      <c r="BG90" s="22" cm="1">
        <f t="array" ref="BG90">IF(INDEX(calc_types,1,BG$7)="INDEX",AD90/AD89-1,IF(INDEX(calc_types,1,BG$7)="CASH", AD89/1200,AD89/AD90-1))</f>
        <v>-1.7515348501264127E-2</v>
      </c>
      <c r="BH90" s="23">
        <f t="shared" si="39"/>
        <v>1.8804933315598742E-4</v>
      </c>
      <c r="BI90" s="23">
        <f t="shared" si="40"/>
        <v>-1.0183123943245985E-3</v>
      </c>
      <c r="BJ90" s="23">
        <f t="shared" si="41"/>
        <v>-1.5872236145737253E-3</v>
      </c>
      <c r="BK90" s="23">
        <f t="shared" si="42"/>
        <v>-2.1124811157193155E-3</v>
      </c>
      <c r="BL90" s="23">
        <f t="shared" si="43"/>
        <v>-4.4696154299596457E-3</v>
      </c>
      <c r="BM90" s="23">
        <f t="shared" si="44"/>
        <v>-7.5850097629112905E-4</v>
      </c>
      <c r="BN90" s="23">
        <f t="shared" si="45"/>
        <v>-8.2302952843158654E-4</v>
      </c>
      <c r="BO90" s="23">
        <f t="shared" si="46"/>
        <v>-5.2615704591003681E-4</v>
      </c>
      <c r="BP90" s="23">
        <f t="shared" si="47"/>
        <v>-1.0784685014959563E-3</v>
      </c>
      <c r="BQ90" s="23">
        <f t="shared" si="48"/>
        <v>-2.5926118790737538E-3</v>
      </c>
      <c r="BR90" s="23">
        <f t="shared" si="49"/>
        <v>-3.618163818919785E-3</v>
      </c>
      <c r="BS90" s="23">
        <f t="shared" si="50"/>
        <v>-3.513991073085765E-3</v>
      </c>
      <c r="BT90" s="23">
        <f t="shared" si="51"/>
        <v>-6.6093239815113673E-3</v>
      </c>
      <c r="BU90" s="23">
        <f t="shared" si="52"/>
        <v>-1.655970391495133E-4</v>
      </c>
      <c r="BV90" s="23">
        <f t="shared" si="53"/>
        <v>-2.6363866274044094E-4</v>
      </c>
      <c r="BW90" s="23">
        <f t="shared" si="54"/>
        <v>-2.8676494975037324E-4</v>
      </c>
      <c r="BX90" s="23">
        <f t="shared" si="55"/>
        <v>-6.8085132198488895E-3</v>
      </c>
      <c r="BY90" s="23">
        <f t="shared" si="56"/>
        <v>-1.0149722783676096E-2</v>
      </c>
      <c r="BZ90" s="23">
        <f t="shared" si="57"/>
        <v>-9.9905732469278141E-3</v>
      </c>
      <c r="CA90" s="23">
        <f t="shared" si="58"/>
        <v>-8.0990481444206276E-3</v>
      </c>
      <c r="CB90" s="23">
        <f t="shared" si="59"/>
        <v>2.2776064814814759E-4</v>
      </c>
      <c r="CC90" s="23">
        <f t="shared" si="60"/>
        <v>-7.9634768518518527E-4</v>
      </c>
      <c r="CD90" s="23">
        <f t="shared" si="61"/>
        <v>-7.126347222222221E-4</v>
      </c>
      <c r="CE90" s="23">
        <f t="shared" si="62"/>
        <v>-2.2412962962962979E-5</v>
      </c>
      <c r="CF90" s="23">
        <f t="shared" si="63"/>
        <v>0</v>
      </c>
      <c r="CG90" s="23">
        <f t="shared" si="64"/>
        <v>1.1124165784904085E-4</v>
      </c>
      <c r="CH90" s="23">
        <f t="shared" si="65"/>
        <v>-6.1026749702354915E-3</v>
      </c>
      <c r="CI90" s="23">
        <f t="shared" si="66"/>
        <v>-1.3909076984011351E-2</v>
      </c>
    </row>
    <row r="91" spans="1:87" x14ac:dyDescent="0.2">
      <c r="A91" s="20">
        <v>83</v>
      </c>
      <c r="B91" s="21">
        <v>41121</v>
      </c>
      <c r="C91" s="20">
        <v>209.04</v>
      </c>
      <c r="D91" s="20">
        <v>1168.2049999999999</v>
      </c>
      <c r="E91" s="20">
        <v>1956.2929999999999</v>
      </c>
      <c r="F91" s="20">
        <v>1698.9159999999999</v>
      </c>
      <c r="G91" s="20">
        <v>2151.4360000000001</v>
      </c>
      <c r="H91" s="20">
        <v>141.554</v>
      </c>
      <c r="I91" s="20">
        <v>364.173</v>
      </c>
      <c r="J91" s="20">
        <v>501.83800000000002</v>
      </c>
      <c r="K91" s="20">
        <v>108.22199999999999</v>
      </c>
      <c r="L91" s="20">
        <v>665.73800000000006</v>
      </c>
      <c r="M91" s="20">
        <v>848.94200000000001</v>
      </c>
      <c r="N91" s="20">
        <v>286.66000000000003</v>
      </c>
      <c r="O91" s="20">
        <v>327.80500000000001</v>
      </c>
      <c r="P91" s="20">
        <v>103.28100000000001</v>
      </c>
      <c r="Q91" s="20">
        <v>194.315</v>
      </c>
      <c r="R91" s="20">
        <v>258.77800000000002</v>
      </c>
      <c r="S91" s="20">
        <v>4958.9799999999996</v>
      </c>
      <c r="T91" s="20">
        <v>3525.49</v>
      </c>
      <c r="U91" s="20">
        <v>7748.76</v>
      </c>
      <c r="V91" s="20">
        <v>22553.72</v>
      </c>
      <c r="W91" s="20">
        <v>2.0813799999999998</v>
      </c>
      <c r="X91" s="20">
        <v>-0.24460000000000001</v>
      </c>
      <c r="Y91" s="20">
        <v>0.90600000000000003</v>
      </c>
      <c r="Z91" s="20">
        <v>2.1700000000000001E-2</v>
      </c>
      <c r="AA91" s="20">
        <v>1</v>
      </c>
      <c r="AB91" s="20">
        <v>0.85540000000000005</v>
      </c>
      <c r="AC91" s="20">
        <v>0.76190000000000002</v>
      </c>
      <c r="AD91" s="20">
        <v>111.86</v>
      </c>
      <c r="AE91" s="21">
        <f t="shared" si="38"/>
        <v>41121</v>
      </c>
      <c r="AF91" s="22" cm="1">
        <f t="array" ref="AF91">IF(INDEX(calc_types,1,AF$7)="INDEX",C91/C90-1,IF(INDEX(calc_types,1,AF$7)="CASH", C90/1200,C90/C91-1))</f>
        <v>1.6915284612839532E-3</v>
      </c>
      <c r="AG91" s="22" cm="1">
        <f t="array" ref="AG91">IF(INDEX(calc_types,1,AG$7)="INDEX",D91/D90-1,IF(INDEX(calc_types,1,AG$7)="CASH", D90/1200,D90/D91-1))</f>
        <v>-4.6222627003156269E-5</v>
      </c>
      <c r="AH91" s="22" cm="1">
        <f t="array" ref="AH91">IF(INDEX(calc_types,1,AH$7)="INDEX",E91/E90-1,IF(INDEX(calc_types,1,AH$7)="CASH", E90/1200,E90/E91-1))</f>
        <v>-2.1942318530855376E-3</v>
      </c>
      <c r="AI91" s="22" cm="1">
        <f t="array" ref="AI91">IF(INDEX(calc_types,1,AI$7)="INDEX",F91/F90-1,IF(INDEX(calc_types,1,AI$7)="CASH", F90/1200,F90/F91-1))</f>
        <v>2.3251080399415702E-3</v>
      </c>
      <c r="AJ91" s="22" cm="1">
        <f t="array" ref="AJ91">IF(INDEX(calc_types,1,AJ$7)="INDEX",G91/G90-1,IF(INDEX(calc_types,1,AJ$7)="CASH", G90/1200,G90/G91-1))</f>
        <v>3.3489487024631615E-3</v>
      </c>
      <c r="AK91" s="22" cm="1">
        <f t="array" ref="AK91">IF(INDEX(calc_types,1,AK$7)="INDEX",H91/H90-1,IF(INDEX(calc_types,1,AK$7)="CASH", H90/1200,H90/H91-1))</f>
        <v>-5.7894885481091229E-4</v>
      </c>
      <c r="AL91" s="22" cm="1">
        <f t="array" ref="AL91">IF(INDEX(calc_types,1,AL$7)="INDEX",I91/I90-1,IF(INDEX(calc_types,1,AL$7)="CASH", I90/1200,I90/I91-1))</f>
        <v>-1.8446138918886135E-3</v>
      </c>
      <c r="AM91" s="22" cm="1">
        <f t="array" ref="AM91">IF(INDEX(calc_types,1,AM$7)="INDEX",J91/J90-1,IF(INDEX(calc_types,1,AM$7)="CASH", J90/1200,J90/J91-1))</f>
        <v>-3.8607892683952816E-3</v>
      </c>
      <c r="AN91" s="22" cm="1">
        <f t="array" ref="AN91">IF(INDEX(calc_types,1,AN$7)="INDEX",K91/K90-1,IF(INDEX(calc_types,1,AN$7)="CASH", K90/1200,K90/K91-1))</f>
        <v>1.8480872297166329E-5</v>
      </c>
      <c r="AO91" s="22" cm="1">
        <f t="array" ref="AO91">IF(INDEX(calc_types,1,AO$7)="INDEX",L91/L90-1,IF(INDEX(calc_types,1,AO$7)="CASH", L90/1200,L90/L91-1))</f>
        <v>-2.673009809044391E-4</v>
      </c>
      <c r="AP91" s="22" cm="1">
        <f t="array" ref="AP91">IF(INDEX(calc_types,1,AP$7)="INDEX",M91/M90-1,IF(INDEX(calc_types,1,AP$7)="CASH", M90/1200,M90/M91-1))</f>
        <v>-1.0190537156627988E-3</v>
      </c>
      <c r="AQ91" s="22" cm="1">
        <f t="array" ref="AQ91">IF(INDEX(calc_types,1,AQ$7)="INDEX",N91/N90-1,IF(INDEX(calc_types,1,AQ$7)="CASH", N90/1200,N90/N91-1))</f>
        <v>1.9153338552735377E-3</v>
      </c>
      <c r="AR91" s="22" cm="1">
        <f t="array" ref="AR91">IF(INDEX(calc_types,1,AR$7)="INDEX",O91/O90-1,IF(INDEX(calc_types,1,AR$7)="CASH", O90/1200,O90/O91-1))</f>
        <v>2.5782812681596212E-3</v>
      </c>
      <c r="AS91" s="22" cm="1">
        <f t="array" ref="AS91">IF(INDEX(calc_types,1,AS$7)="INDEX",P91/P90-1,IF(INDEX(calc_types,1,AS$7)="CASH", P90/1200,P90/P91-1))</f>
        <v>-1.8393030009666855E-4</v>
      </c>
      <c r="AT91" s="22" cm="1">
        <f t="array" ref="AT91">IF(INDEX(calc_types,1,AT$7)="INDEX",Q91/Q90-1,IF(INDEX(calc_types,1,AT$7)="CASH", Q90/1200,Q90/Q91-1))</f>
        <v>-2.6753512684762892E-4</v>
      </c>
      <c r="AU91" s="22" cm="1">
        <f t="array" ref="AU91">IF(INDEX(calc_types,1,AU$7)="INDEX",R91/R90-1,IF(INDEX(calc_types,1,AU$7)="CASH", R90/1200,R90/R91-1))</f>
        <v>-6.0247012752290274E-4</v>
      </c>
      <c r="AV91" s="22" cm="1">
        <f t="array" ref="AV91">IF(INDEX(calc_types,1,AV$7)="INDEX",S91/S90-1,IF(INDEX(calc_types,1,AV$7)="CASH", S90/1200,S90/S91-1))</f>
        <v>3.6855673875271444E-2</v>
      </c>
      <c r="AW91" s="22" cm="1">
        <f t="array" ref="AW91">IF(INDEX(calc_types,1,AW$7)="INDEX",T91/T90-1,IF(INDEX(calc_types,1,AW$7)="CASH", T90/1200,T90/T91-1))</f>
        <v>3.8252444339733627E-2</v>
      </c>
      <c r="AX91" s="22" cm="1">
        <f t="array" ref="AX91">IF(INDEX(calc_types,1,AX$7)="INDEX",U91/U90-1,IF(INDEX(calc_types,1,AX$7)="CASH", U90/1200,U90/U91-1))</f>
        <v>1.4643318715766629E-2</v>
      </c>
      <c r="AY91" s="22" cm="1">
        <f t="array" ref="AY91">IF(INDEX(calc_types,1,AY$7)="INDEX",V91/V90-1,IF(INDEX(calc_types,1,AY$7)="CASH", V90/1200,V90/V91-1))</f>
        <v>1.1173076655797587E-2</v>
      </c>
      <c r="AZ91" s="22" cm="1">
        <f t="array" ref="AZ91">IF(INDEX(calc_types,1,AZ$7)="INDEX",W91/W90-1,IF(INDEX(calc_types,1,AZ$7)="CASH", W90/1200,W90/W91-1))</f>
        <v>1.7418750000000002E-3</v>
      </c>
      <c r="BA91" s="22" cm="1">
        <f t="array" ref="BA91">IF(INDEX(calc_types,1,BA$7)="INDEX",X91/X90-1,IF(INDEX(calc_types,1,BA$7)="CASH", X90/1200,X90/X91-1))</f>
        <v>-2.24E-4</v>
      </c>
      <c r="BB91" s="22" cm="1">
        <f t="array" ref="BB91">IF(INDEX(calc_types,1,BB$7)="INDEX",Y91/Y90-1,IF(INDEX(calc_types,1,BB$7)="CASH", Y90/1200,Y90/Y91-1))</f>
        <v>5.9533333333333335E-4</v>
      </c>
      <c r="BC91" s="22" cm="1">
        <f t="array" ref="BC91">IF(INDEX(calc_types,1,BC$7)="INDEX",Z91/Z90-1,IF(INDEX(calc_types,1,BC$7)="CASH", Z90/1200,Z90/Z91-1))</f>
        <v>-4.0916666666666667E-5</v>
      </c>
      <c r="BD91" s="22" cm="1">
        <f t="array" ref="BD91">IF(INDEX(calc_types,1,BD$7)="INDEX",AA91/AA90-1,IF(INDEX(calc_types,1,BD$7)="CASH", AA90/1200,AA90/AA91-1))</f>
        <v>0</v>
      </c>
      <c r="BE91" s="22" cm="1">
        <f t="array" ref="BE91">IF(INDEX(calc_types,1,BE$7)="INDEX",AB91/AB90-1,IF(INDEX(calc_types,1,BE$7)="CASH", AB90/1200,AB90/AB91-1))</f>
        <v>4.6761748889401211E-4</v>
      </c>
      <c r="BF91" s="22" cm="1">
        <f t="array" ref="BF91">IF(INDEX(calc_types,1,BF$7)="INDEX",AC91/AC90-1,IF(INDEX(calc_types,1,BF$7)="CASH", AC90/1200,AC90/AC91-1))</f>
        <v>-6.1687885549285282E-3</v>
      </c>
      <c r="BG91" s="22" cm="1">
        <f t="array" ref="BG91">IF(INDEX(calc_types,1,BG$7)="INDEX",AD91/AD90-1,IF(INDEX(calc_types,1,BG$7)="CASH", AD90/1200,AD90/AD91-1))</f>
        <v>-9.8337207223314627E-3</v>
      </c>
      <c r="BH91" s="23">
        <f t="shared" si="39"/>
        <v>2.9575771640079633E-4</v>
      </c>
      <c r="BI91" s="23">
        <f t="shared" si="40"/>
        <v>-1.2194904267032224E-3</v>
      </c>
      <c r="BJ91" s="23">
        <f t="shared" si="41"/>
        <v>-3.3883620827428198E-3</v>
      </c>
      <c r="BK91" s="23">
        <f t="shared" si="42"/>
        <v>2.2855610896661133E-4</v>
      </c>
      <c r="BL91" s="23">
        <f t="shared" si="43"/>
        <v>6.7672224032451706E-4</v>
      </c>
      <c r="BM91" s="23">
        <f t="shared" si="44"/>
        <v>-8.5052276430827827E-4</v>
      </c>
      <c r="BN91" s="23">
        <f t="shared" si="45"/>
        <v>-1.9254155865024787E-3</v>
      </c>
      <c r="BO91" s="23">
        <f t="shared" si="46"/>
        <v>-4.0456459997931359E-3</v>
      </c>
      <c r="BP91" s="23">
        <f t="shared" si="47"/>
        <v>-1.0599876291987899E-3</v>
      </c>
      <c r="BQ91" s="23">
        <f t="shared" si="48"/>
        <v>-1.1164911662958361E-3</v>
      </c>
      <c r="BR91" s="23">
        <f t="shared" si="49"/>
        <v>-1.9801650789215263E-3</v>
      </c>
      <c r="BS91" s="23">
        <f t="shared" si="50"/>
        <v>-4.6751448435706795E-4</v>
      </c>
      <c r="BT91" s="23">
        <f t="shared" si="51"/>
        <v>-5.6258797394292482E-4</v>
      </c>
      <c r="BU91" s="23">
        <f t="shared" si="52"/>
        <v>-1.8498520194063628E-4</v>
      </c>
      <c r="BV91" s="23">
        <f t="shared" si="53"/>
        <v>-2.0714971922848447E-4</v>
      </c>
      <c r="BW91" s="23">
        <f t="shared" si="54"/>
        <v>-4.6845551557899156E-4</v>
      </c>
      <c r="BX91" s="23">
        <f t="shared" si="55"/>
        <v>2.4287295914458759E-2</v>
      </c>
      <c r="BY91" s="23">
        <f t="shared" si="56"/>
        <v>3.1346377346937238E-2</v>
      </c>
      <c r="BZ91" s="23">
        <f t="shared" si="57"/>
        <v>1.0027703141209876E-2</v>
      </c>
      <c r="CA91" s="23">
        <f t="shared" si="58"/>
        <v>-1.5512679733254865E-3</v>
      </c>
      <c r="CB91" s="23">
        <f t="shared" si="59"/>
        <v>3.0238564814814763E-4</v>
      </c>
      <c r="CC91" s="23">
        <f t="shared" si="60"/>
        <v>-6.0934768518518517E-4</v>
      </c>
      <c r="CD91" s="23">
        <f t="shared" si="61"/>
        <v>-6.3413472222222209E-4</v>
      </c>
      <c r="CE91" s="23">
        <f t="shared" si="62"/>
        <v>9.7587037037037011E-5</v>
      </c>
      <c r="CF91" s="23">
        <f t="shared" si="63"/>
        <v>0</v>
      </c>
      <c r="CG91" s="23">
        <f t="shared" si="64"/>
        <v>1.1631078029712453E-3</v>
      </c>
      <c r="CH91" s="23">
        <f t="shared" si="65"/>
        <v>-5.5361227961624043E-3</v>
      </c>
      <c r="CI91" s="23">
        <f t="shared" si="66"/>
        <v>-6.227449205078687E-3</v>
      </c>
    </row>
    <row r="92" spans="1:87" x14ac:dyDescent="0.2">
      <c r="A92" s="20">
        <v>84</v>
      </c>
      <c r="B92" s="21">
        <v>41152</v>
      </c>
      <c r="C92" s="20">
        <v>209.43899999999999</v>
      </c>
      <c r="D92" s="20">
        <v>1171.922</v>
      </c>
      <c r="E92" s="20">
        <v>1967.6590000000001</v>
      </c>
      <c r="F92" s="20">
        <v>1705.952</v>
      </c>
      <c r="G92" s="20">
        <v>2164.7330000000002</v>
      </c>
      <c r="H92" s="20">
        <v>141.45699999999999</v>
      </c>
      <c r="I92" s="20">
        <v>364.27100000000002</v>
      </c>
      <c r="J92" s="20">
        <v>503.18700000000001</v>
      </c>
      <c r="K92" s="20">
        <v>108.258</v>
      </c>
      <c r="L92" s="20">
        <v>666.23500000000001</v>
      </c>
      <c r="M92" s="20">
        <v>850.08199999999999</v>
      </c>
      <c r="N92" s="20">
        <v>287.113</v>
      </c>
      <c r="O92" s="20">
        <v>328.38799999999998</v>
      </c>
      <c r="P92" s="20">
        <v>103.27</v>
      </c>
      <c r="Q92" s="20">
        <v>194.27</v>
      </c>
      <c r="R92" s="20">
        <v>258.57600000000002</v>
      </c>
      <c r="S92" s="20">
        <v>5117.1099999999997</v>
      </c>
      <c r="T92" s="20">
        <v>3392.9</v>
      </c>
      <c r="U92" s="20">
        <v>7432.42</v>
      </c>
      <c r="V92" s="20">
        <v>22865.15</v>
      </c>
      <c r="W92" s="20">
        <v>2.11375</v>
      </c>
      <c r="X92" s="20">
        <v>-0.35470000000000002</v>
      </c>
      <c r="Y92" s="20">
        <v>0.93479999999999996</v>
      </c>
      <c r="Z92" s="20">
        <v>-0.21360000000000001</v>
      </c>
      <c r="AA92" s="20">
        <v>1</v>
      </c>
      <c r="AB92" s="20">
        <v>0.86199999999999999</v>
      </c>
      <c r="AC92" s="20">
        <v>0.77159999999999995</v>
      </c>
      <c r="AD92" s="20">
        <v>111.03</v>
      </c>
      <c r="AE92" s="21">
        <f t="shared" si="38"/>
        <v>41152</v>
      </c>
      <c r="AF92" s="22" cm="1">
        <f t="array" ref="AF92">IF(INDEX(calc_types,1,AF$7)="INDEX",C92/C91-1,IF(INDEX(calc_types,1,AF$7)="CASH", C91/1200,C91/C92-1))</f>
        <v>1.9087256027554567E-3</v>
      </c>
      <c r="AG92" s="22" cm="1">
        <f t="array" ref="AG92">IF(INDEX(calc_types,1,AG$7)="INDEX",D92/D91-1,IF(INDEX(calc_types,1,AG$7)="CASH", D91/1200,D91/D92-1))</f>
        <v>3.1818045634115499E-3</v>
      </c>
      <c r="AH92" s="22" cm="1">
        <f t="array" ref="AH92">IF(INDEX(calc_types,1,AH$7)="INDEX",E92/E91-1,IF(INDEX(calc_types,1,AH$7)="CASH", E91/1200,E91/E92-1))</f>
        <v>5.8099681387195901E-3</v>
      </c>
      <c r="AI92" s="22" cm="1">
        <f t="array" ref="AI92">IF(INDEX(calc_types,1,AI$7)="INDEX",F92/F91-1,IF(INDEX(calc_types,1,AI$7)="CASH", F91/1200,F91/F92-1))</f>
        <v>4.1414643219559455E-3</v>
      </c>
      <c r="AJ92" s="22" cm="1">
        <f t="array" ref="AJ92">IF(INDEX(calc_types,1,AJ$7)="INDEX",G92/G91-1,IF(INDEX(calc_types,1,AJ$7)="CASH", G91/1200,G91/G92-1))</f>
        <v>6.1805231482601197E-3</v>
      </c>
      <c r="AK92" s="22" cm="1">
        <f t="array" ref="AK92">IF(INDEX(calc_types,1,AK$7)="INDEX",H92/H91-1,IF(INDEX(calc_types,1,AK$7)="CASH", H91/1200,H91/H92-1))</f>
        <v>-6.8525085832971122E-4</v>
      </c>
      <c r="AL92" s="22" cm="1">
        <f t="array" ref="AL92">IF(INDEX(calc_types,1,AL$7)="INDEX",I92/I91-1,IF(INDEX(calc_types,1,AL$7)="CASH", I91/1200,I91/I92-1))</f>
        <v>2.6910287143744327E-4</v>
      </c>
      <c r="AM92" s="22" cm="1">
        <f t="array" ref="AM92">IF(INDEX(calc_types,1,AM$7)="INDEX",J92/J91-1,IF(INDEX(calc_types,1,AM$7)="CASH", J91/1200,J91/J92-1))</f>
        <v>2.6881184764804278E-3</v>
      </c>
      <c r="AN92" s="22" cm="1">
        <f t="array" ref="AN92">IF(INDEX(calc_types,1,AN$7)="INDEX",K92/K91-1,IF(INDEX(calc_types,1,AN$7)="CASH", K91/1200,K91/K92-1))</f>
        <v>3.3264955369527449E-4</v>
      </c>
      <c r="AO92" s="22" cm="1">
        <f t="array" ref="AO92">IF(INDEX(calc_types,1,AO$7)="INDEX",L92/L91-1,IF(INDEX(calc_types,1,AO$7)="CASH", L91/1200,L91/L92-1))</f>
        <v>7.4653993012252506E-4</v>
      </c>
      <c r="AP92" s="22" cm="1">
        <f t="array" ref="AP92">IF(INDEX(calc_types,1,AP$7)="INDEX",M92/M91-1,IF(INDEX(calc_types,1,AP$7)="CASH", M91/1200,M91/M92-1))</f>
        <v>1.3428479212949096E-3</v>
      </c>
      <c r="AQ92" s="22" cm="1">
        <f t="array" ref="AQ92">IF(INDEX(calc_types,1,AQ$7)="INDEX",N92/N91-1,IF(INDEX(calc_types,1,AQ$7)="CASH", N91/1200,N91/N92-1))</f>
        <v>1.5802693085884556E-3</v>
      </c>
      <c r="AR92" s="22" cm="1">
        <f t="array" ref="AR92">IF(INDEX(calc_types,1,AR$7)="INDEX",O92/O91-1,IF(INDEX(calc_types,1,AR$7)="CASH", O91/1200,O91/O92-1))</f>
        <v>1.7784963621665373E-3</v>
      </c>
      <c r="AS92" s="22" cm="1">
        <f t="array" ref="AS92">IF(INDEX(calc_types,1,AS$7)="INDEX",P92/P91-1,IF(INDEX(calc_types,1,AS$7)="CASH", P91/1200,P91/P92-1))</f>
        <v>-1.0650555281233043E-4</v>
      </c>
      <c r="AT92" s="22" cm="1">
        <f t="array" ref="AT92">IF(INDEX(calc_types,1,AT$7)="INDEX",Q92/Q91-1,IF(INDEX(calc_types,1,AT$7)="CASH", Q91/1200,Q91/Q92-1))</f>
        <v>-2.3158273936640938E-4</v>
      </c>
      <c r="AU92" s="22" cm="1">
        <f t="array" ref="AU92">IF(INDEX(calc_types,1,AU$7)="INDEX",R92/R91-1,IF(INDEX(calc_types,1,AU$7)="CASH", R91/1200,R91/R92-1))</f>
        <v>-7.8059185865875236E-4</v>
      </c>
      <c r="AV92" s="22" cm="1">
        <f t="array" ref="AV92">IF(INDEX(calc_types,1,AV$7)="INDEX",S92/S91-1,IF(INDEX(calc_types,1,AV$7)="CASH", S91/1200,S91/S92-1))</f>
        <v>3.1887605918959228E-2</v>
      </c>
      <c r="AW92" s="22" cm="1">
        <f t="array" ref="AW92">IF(INDEX(calc_types,1,AW$7)="INDEX",T92/T91-1,IF(INDEX(calc_types,1,AW$7)="CASH", T91/1200,T91/T92-1))</f>
        <v>-3.7608956485481349E-2</v>
      </c>
      <c r="AX92" s="22" cm="1">
        <f t="array" ref="AX92">IF(INDEX(calc_types,1,AX$7)="INDEX",U92/U91-1,IF(INDEX(calc_types,1,AX$7)="CASH", U91/1200,U91/U92-1))</f>
        <v>-4.0824596451561335E-2</v>
      </c>
      <c r="AY92" s="22" cm="1">
        <f t="array" ref="AY92">IF(INDEX(calc_types,1,AY$7)="INDEX",V92/V91-1,IF(INDEX(calc_types,1,AY$7)="CASH", V91/1200,V91/V92-1))</f>
        <v>1.3808365094538644E-2</v>
      </c>
      <c r="AZ92" s="22" cm="1">
        <f t="array" ref="AZ92">IF(INDEX(calc_types,1,AZ$7)="INDEX",W92/W91-1,IF(INDEX(calc_types,1,AZ$7)="CASH", W91/1200,W91/W92-1))</f>
        <v>1.7344833333333331E-3</v>
      </c>
      <c r="BA92" s="22" cm="1">
        <f t="array" ref="BA92">IF(INDEX(calc_types,1,BA$7)="INDEX",X92/X91-1,IF(INDEX(calc_types,1,BA$7)="CASH", X91/1200,X91/X92-1))</f>
        <v>-2.0383333333333335E-4</v>
      </c>
      <c r="BB92" s="22" cm="1">
        <f t="array" ref="BB92">IF(INDEX(calc_types,1,BB$7)="INDEX",Y92/Y91-1,IF(INDEX(calc_types,1,BB$7)="CASH", Y91/1200,Y91/Y92-1))</f>
        <v>7.5500000000000003E-4</v>
      </c>
      <c r="BC92" s="22" cm="1">
        <f t="array" ref="BC92">IF(INDEX(calc_types,1,BC$7)="INDEX",Z92/Z91-1,IF(INDEX(calc_types,1,BC$7)="CASH", Z91/1200,Z91/Z92-1))</f>
        <v>1.8083333333333334E-5</v>
      </c>
      <c r="BD92" s="22" cm="1">
        <f t="array" ref="BD92">IF(INDEX(calc_types,1,BD$7)="INDEX",AA92/AA91-1,IF(INDEX(calc_types,1,BD$7)="CASH", AA91/1200,AA91/AA92-1))</f>
        <v>0</v>
      </c>
      <c r="BE92" s="22" cm="1">
        <f t="array" ref="BE92">IF(INDEX(calc_types,1,BE$7)="INDEX",AB92/AB91-1,IF(INDEX(calc_types,1,BE$7)="CASH", AB91/1200,AB91/AB92-1))</f>
        <v>-7.6566125290022935E-3</v>
      </c>
      <c r="BF92" s="22" cm="1">
        <f t="array" ref="BF92">IF(INDEX(calc_types,1,BF$7)="INDEX",AC92/AC91-1,IF(INDEX(calc_types,1,BF$7)="CASH", AC91/1200,AC91/AC92-1))</f>
        <v>-1.2571280456194822E-2</v>
      </c>
      <c r="BG92" s="22" cm="1">
        <f t="array" ref="BG92">IF(INDEX(calc_types,1,BG$7)="INDEX",AD92/AD91-1,IF(INDEX(calc_types,1,BG$7)="CASH", AD91/1200,AD91/AD92-1))</f>
        <v>7.4754570836710332E-3</v>
      </c>
      <c r="BH92" s="23">
        <f t="shared" si="39"/>
        <v>5.1295485787229982E-4</v>
      </c>
      <c r="BI92" s="23">
        <f t="shared" si="40"/>
        <v>2.0085367637114838E-3</v>
      </c>
      <c r="BJ92" s="23">
        <f t="shared" si="41"/>
        <v>4.6158379090623074E-3</v>
      </c>
      <c r="BK92" s="23">
        <f t="shared" si="42"/>
        <v>2.0449123909809866E-3</v>
      </c>
      <c r="BL92" s="23">
        <f t="shared" si="43"/>
        <v>3.5082966861214753E-3</v>
      </c>
      <c r="BM92" s="23">
        <f t="shared" si="44"/>
        <v>-9.568247678270772E-4</v>
      </c>
      <c r="BN92" s="23">
        <f t="shared" si="45"/>
        <v>1.8830117682357798E-4</v>
      </c>
      <c r="BO92" s="23">
        <f t="shared" si="46"/>
        <v>2.5032617450825739E-3</v>
      </c>
      <c r="BP92" s="23">
        <f t="shared" si="47"/>
        <v>-7.4581894780068178E-4</v>
      </c>
      <c r="BQ92" s="23">
        <f t="shared" si="48"/>
        <v>-1.0265025526887193E-4</v>
      </c>
      <c r="BR92" s="23">
        <f t="shared" si="49"/>
        <v>3.8173655803618186E-4</v>
      </c>
      <c r="BS92" s="23">
        <f t="shared" si="50"/>
        <v>-8.0257903104215007E-4</v>
      </c>
      <c r="BT92" s="23">
        <f t="shared" si="51"/>
        <v>-1.3623728799360088E-3</v>
      </c>
      <c r="BU92" s="23">
        <f t="shared" si="52"/>
        <v>-1.0756045465629817E-4</v>
      </c>
      <c r="BV92" s="23">
        <f t="shared" si="53"/>
        <v>-1.7119733174726493E-4</v>
      </c>
      <c r="BW92" s="23">
        <f t="shared" si="54"/>
        <v>-6.4657724671484122E-4</v>
      </c>
      <c r="BX92" s="23">
        <f t="shared" si="55"/>
        <v>1.9319227958146543E-2</v>
      </c>
      <c r="BY92" s="23">
        <f t="shared" si="56"/>
        <v>-4.4515023478277738E-2</v>
      </c>
      <c r="BZ92" s="23">
        <f t="shared" si="57"/>
        <v>-4.5440212026118088E-2</v>
      </c>
      <c r="CA92" s="23">
        <f t="shared" si="58"/>
        <v>1.0840204654155704E-3</v>
      </c>
      <c r="CB92" s="23">
        <f t="shared" si="59"/>
        <v>2.9499398148148063E-4</v>
      </c>
      <c r="CC92" s="23">
        <f t="shared" si="60"/>
        <v>-5.8918101851851857E-4</v>
      </c>
      <c r="CD92" s="23">
        <f t="shared" si="61"/>
        <v>-4.7446805555555541E-4</v>
      </c>
      <c r="CE92" s="23">
        <f t="shared" si="62"/>
        <v>1.5658703703703701E-4</v>
      </c>
      <c r="CF92" s="23">
        <f t="shared" si="63"/>
        <v>0</v>
      </c>
      <c r="CG92" s="23">
        <f t="shared" si="64"/>
        <v>-6.9611222149250605E-3</v>
      </c>
      <c r="CH92" s="23">
        <f t="shared" si="65"/>
        <v>-1.1938614697428698E-2</v>
      </c>
      <c r="CI92" s="23">
        <f t="shared" si="66"/>
        <v>1.108172860092381E-2</v>
      </c>
    </row>
    <row r="93" spans="1:87" x14ac:dyDescent="0.2">
      <c r="A93" s="20">
        <v>85</v>
      </c>
      <c r="B93" s="21">
        <v>41182</v>
      </c>
      <c r="C93" s="20">
        <v>209.71199999999999</v>
      </c>
      <c r="D93" s="20">
        <v>1170.5350000000001</v>
      </c>
      <c r="E93" s="20">
        <v>1957.5039999999999</v>
      </c>
      <c r="F93" s="20">
        <v>1707.202</v>
      </c>
      <c r="G93" s="20">
        <v>2161.0419999999999</v>
      </c>
      <c r="H93" s="20">
        <v>141.38800000000001</v>
      </c>
      <c r="I93" s="20">
        <v>363.64800000000002</v>
      </c>
      <c r="J93" s="20">
        <v>500.60700000000003</v>
      </c>
      <c r="K93" s="20">
        <v>108.28</v>
      </c>
      <c r="L93" s="20">
        <v>665.55399999999997</v>
      </c>
      <c r="M93" s="20">
        <v>847.19399999999996</v>
      </c>
      <c r="N93" s="20">
        <v>287.012</v>
      </c>
      <c r="O93" s="20">
        <v>327.35300000000001</v>
      </c>
      <c r="P93" s="20">
        <v>103.265</v>
      </c>
      <c r="Q93" s="20">
        <v>194.26</v>
      </c>
      <c r="R93" s="20">
        <v>258.53899999999999</v>
      </c>
      <c r="S93" s="20">
        <v>5144.09</v>
      </c>
      <c r="T93" s="20">
        <v>3399.2</v>
      </c>
      <c r="U93" s="20">
        <v>7510.2</v>
      </c>
      <c r="V93" s="20">
        <v>24120.04</v>
      </c>
      <c r="W93" s="20">
        <v>2.2605599999999999</v>
      </c>
      <c r="X93" s="20">
        <v>-0.41560000000000002</v>
      </c>
      <c r="Y93" s="20">
        <v>0.82369999999999999</v>
      </c>
      <c r="Z93" s="20">
        <v>-0.20119999999999999</v>
      </c>
      <c r="AA93" s="20">
        <v>1</v>
      </c>
      <c r="AB93" s="20">
        <v>0.86170000000000002</v>
      </c>
      <c r="AC93" s="20">
        <v>0.76759999999999995</v>
      </c>
      <c r="AD93" s="20">
        <v>113.7</v>
      </c>
      <c r="AE93" s="21">
        <f t="shared" si="38"/>
        <v>41182</v>
      </c>
      <c r="AF93" s="22" cm="1">
        <f t="array" ref="AF93">IF(INDEX(calc_types,1,AF$7)="INDEX",C93/C92-1,IF(INDEX(calc_types,1,AF$7)="CASH", C92/1200,C92/C93-1))</f>
        <v>1.3034821594832824E-3</v>
      </c>
      <c r="AG93" s="22" cm="1">
        <f t="array" ref="AG93">IF(INDEX(calc_types,1,AG$7)="INDEX",D93/D92-1,IF(INDEX(calc_types,1,AG$7)="CASH", D92/1200,D92/D93-1))</f>
        <v>-1.1835258660558567E-3</v>
      </c>
      <c r="AH93" s="22" cm="1">
        <f t="array" ref="AH93">IF(INDEX(calc_types,1,AH$7)="INDEX",E93/E92-1,IF(INDEX(calc_types,1,AH$7)="CASH", E92/1200,E92/E93-1))</f>
        <v>-5.1609552264900715E-3</v>
      </c>
      <c r="AI93" s="22" cm="1">
        <f t="array" ref="AI93">IF(INDEX(calc_types,1,AI$7)="INDEX",F93/F92-1,IF(INDEX(calc_types,1,AI$7)="CASH", F92/1200,F92/F93-1))</f>
        <v>7.3272870514529131E-4</v>
      </c>
      <c r="AJ93" s="22" cm="1">
        <f t="array" ref="AJ93">IF(INDEX(calc_types,1,AJ$7)="INDEX",G93/G92-1,IF(INDEX(calc_types,1,AJ$7)="CASH", G92/1200,G92/G93-1))</f>
        <v>-1.7050601621541039E-3</v>
      </c>
      <c r="AK93" s="22" cm="1">
        <f t="array" ref="AK93">IF(INDEX(calc_types,1,AK$7)="INDEX",H93/H92-1,IF(INDEX(calc_types,1,AK$7)="CASH", H92/1200,H92/H93-1))</f>
        <v>-4.877807390231137E-4</v>
      </c>
      <c r="AL93" s="22" cm="1">
        <f t="array" ref="AL93">IF(INDEX(calc_types,1,AL$7)="INDEX",I93/I92-1,IF(INDEX(calc_types,1,AL$7)="CASH", I92/1200,I92/I93-1))</f>
        <v>-1.7102651597299401E-3</v>
      </c>
      <c r="AM93" s="22" cm="1">
        <f t="array" ref="AM93">IF(INDEX(calc_types,1,AM$7)="INDEX",J93/J92-1,IF(INDEX(calc_types,1,AM$7)="CASH", J92/1200,J92/J93-1))</f>
        <v>-5.1273184720590503E-3</v>
      </c>
      <c r="AN93" s="22" cm="1">
        <f t="array" ref="AN93">IF(INDEX(calc_types,1,AN$7)="INDEX",K93/K92-1,IF(INDEX(calc_types,1,AN$7)="CASH", K92/1200,K92/K93-1))</f>
        <v>2.0321823791324967E-4</v>
      </c>
      <c r="AO93" s="22" cm="1">
        <f t="array" ref="AO93">IF(INDEX(calc_types,1,AO$7)="INDEX",L93/L92-1,IF(INDEX(calc_types,1,AO$7)="CASH", L92/1200,L92/L93-1))</f>
        <v>-1.0221618497977536E-3</v>
      </c>
      <c r="AP93" s="22" cm="1">
        <f t="array" ref="AP93">IF(INDEX(calc_types,1,AP$7)="INDEX",M93/M92-1,IF(INDEX(calc_types,1,AP$7)="CASH", M92/1200,M92/M93-1))</f>
        <v>-3.3973193174305916E-3</v>
      </c>
      <c r="AQ93" s="22" cm="1">
        <f t="array" ref="AQ93">IF(INDEX(calc_types,1,AQ$7)="INDEX",N93/N92-1,IF(INDEX(calc_types,1,AQ$7)="CASH", N92/1200,N92/N93-1))</f>
        <v>-3.5177787143036987E-4</v>
      </c>
      <c r="AR93" s="22" cm="1">
        <f t="array" ref="AR93">IF(INDEX(calc_types,1,AR$7)="INDEX",O93/O92-1,IF(INDEX(calc_types,1,AR$7)="CASH", O92/1200,O92/O93-1))</f>
        <v>-3.1517595040012614E-3</v>
      </c>
      <c r="AS93" s="22" cm="1">
        <f t="array" ref="AS93">IF(INDEX(calc_types,1,AS$7)="INDEX",P93/P92-1,IF(INDEX(calc_types,1,AS$7)="CASH", P92/1200,P92/P93-1))</f>
        <v>-4.8416771569637085E-5</v>
      </c>
      <c r="AT93" s="22" cm="1">
        <f t="array" ref="AT93">IF(INDEX(calc_types,1,AT$7)="INDEX",Q93/Q92-1,IF(INDEX(calc_types,1,AT$7)="CASH", Q92/1200,Q92/Q93-1))</f>
        <v>-5.1474751634472682E-5</v>
      </c>
      <c r="AU93" s="22" cm="1">
        <f t="array" ref="AU93">IF(INDEX(calc_types,1,AU$7)="INDEX",R93/R92-1,IF(INDEX(calc_types,1,AU$7)="CASH", R92/1200,R92/R93-1))</f>
        <v>-1.4309139285950678E-4</v>
      </c>
      <c r="AV93" s="22" cm="1">
        <f t="array" ref="AV93">IF(INDEX(calc_types,1,AV$7)="INDEX",S93/S92-1,IF(INDEX(calc_types,1,AV$7)="CASH", S92/1200,S92/S93-1))</f>
        <v>5.2725073332409167E-3</v>
      </c>
      <c r="AW93" s="22" cm="1">
        <f t="array" ref="AW93">IF(INDEX(calc_types,1,AW$7)="INDEX",T93/T92-1,IF(INDEX(calc_types,1,AW$7)="CASH", T92/1200,T92/T93-1))</f>
        <v>1.8568186507117446E-3</v>
      </c>
      <c r="AX93" s="22" cm="1">
        <f t="array" ref="AX93">IF(INDEX(calc_types,1,AX$7)="INDEX",U93/U92-1,IF(INDEX(calc_types,1,AX$7)="CASH", U92/1200,U92/U93-1))</f>
        <v>1.0464962959574331E-2</v>
      </c>
      <c r="AY93" s="22" cm="1">
        <f t="array" ref="AY93">IF(INDEX(calc_types,1,AY$7)="INDEX",V93/V92-1,IF(INDEX(calc_types,1,AY$7)="CASH", V92/1200,V92/V93-1))</f>
        <v>5.4882211575257411E-2</v>
      </c>
      <c r="AZ93" s="22" cm="1">
        <f t="array" ref="AZ93">IF(INDEX(calc_types,1,AZ$7)="INDEX",W93/W92-1,IF(INDEX(calc_types,1,AZ$7)="CASH", W92/1200,W92/W93-1))</f>
        <v>1.7614583333333334E-3</v>
      </c>
      <c r="BA93" s="22" cm="1">
        <f t="array" ref="BA93">IF(INDEX(calc_types,1,BA$7)="INDEX",X93/X92-1,IF(INDEX(calc_types,1,BA$7)="CASH", X92/1200,X92/X93-1))</f>
        <v>-2.9558333333333335E-4</v>
      </c>
      <c r="BB93" s="22" cm="1">
        <f t="array" ref="BB93">IF(INDEX(calc_types,1,BB$7)="INDEX",Y93/Y92-1,IF(INDEX(calc_types,1,BB$7)="CASH", Y92/1200,Y92/Y93-1))</f>
        <v>7.7899999999999996E-4</v>
      </c>
      <c r="BC93" s="22" cm="1">
        <f t="array" ref="BC93">IF(INDEX(calc_types,1,BC$7)="INDEX",Z93/Z92-1,IF(INDEX(calc_types,1,BC$7)="CASH", Z92/1200,Z92/Z93-1))</f>
        <v>-1.7800000000000002E-4</v>
      </c>
      <c r="BD93" s="22" cm="1">
        <f t="array" ref="BD93">IF(INDEX(calc_types,1,BD$7)="INDEX",AA93/AA92-1,IF(INDEX(calc_types,1,BD$7)="CASH", AA92/1200,AA92/AA93-1))</f>
        <v>0</v>
      </c>
      <c r="BE93" s="22" cm="1">
        <f t="array" ref="BE93">IF(INDEX(calc_types,1,BE$7)="INDEX",AB93/AB92-1,IF(INDEX(calc_types,1,BE$7)="CASH", AB92/1200,AB92/AB93-1))</f>
        <v>3.4814900777524471E-4</v>
      </c>
      <c r="BF93" s="22" cm="1">
        <f t="array" ref="BF93">IF(INDEX(calc_types,1,BF$7)="INDEX",AC93/AC92-1,IF(INDEX(calc_types,1,BF$7)="CASH", AC92/1200,AC92/AC93-1))</f>
        <v>5.2110474205315782E-3</v>
      </c>
      <c r="BG93" s="22" cm="1">
        <f t="array" ref="BG93">IF(INDEX(calc_types,1,BG$7)="INDEX",AD93/AD92-1,IF(INDEX(calc_types,1,BG$7)="CASH", AD92/1200,AD92/AD93-1))</f>
        <v>-2.3482849604221645E-2</v>
      </c>
      <c r="BH93" s="23">
        <f t="shared" si="39"/>
        <v>-9.2288585399874458E-5</v>
      </c>
      <c r="BI93" s="23">
        <f t="shared" si="40"/>
        <v>-2.3567936657559229E-3</v>
      </c>
      <c r="BJ93" s="23">
        <f t="shared" si="41"/>
        <v>-6.3550854561473542E-3</v>
      </c>
      <c r="BK93" s="23">
        <f t="shared" si="42"/>
        <v>-1.3638232258296676E-3</v>
      </c>
      <c r="BL93" s="23">
        <f t="shared" si="43"/>
        <v>-4.3772866242927488E-3</v>
      </c>
      <c r="BM93" s="23">
        <f t="shared" si="44"/>
        <v>-7.5935464852047968E-4</v>
      </c>
      <c r="BN93" s="23">
        <f t="shared" si="45"/>
        <v>-1.7910668543438053E-3</v>
      </c>
      <c r="BO93" s="23">
        <f t="shared" si="46"/>
        <v>-5.3121752034569047E-3</v>
      </c>
      <c r="BP93" s="23">
        <f t="shared" si="47"/>
        <v>-8.752502635827066E-4</v>
      </c>
      <c r="BQ93" s="23">
        <f t="shared" si="48"/>
        <v>-1.8713520351891506E-3</v>
      </c>
      <c r="BR93" s="23">
        <f t="shared" si="49"/>
        <v>-4.3584306806893191E-3</v>
      </c>
      <c r="BS93" s="23">
        <f t="shared" si="50"/>
        <v>-2.7346262110609755E-3</v>
      </c>
      <c r="BT93" s="23">
        <f t="shared" si="51"/>
        <v>-6.292628746103807E-3</v>
      </c>
      <c r="BU93" s="23">
        <f t="shared" si="52"/>
        <v>-4.9471673413604822E-5</v>
      </c>
      <c r="BV93" s="23">
        <f t="shared" si="53"/>
        <v>8.9106559846717688E-6</v>
      </c>
      <c r="BW93" s="23">
        <f t="shared" si="54"/>
        <v>-9.076780915595595E-6</v>
      </c>
      <c r="BX93" s="23">
        <f t="shared" si="55"/>
        <v>-7.2958706275717666E-3</v>
      </c>
      <c r="BY93" s="23">
        <f t="shared" si="56"/>
        <v>-5.0492483420846446E-3</v>
      </c>
      <c r="BZ93" s="23">
        <f t="shared" si="57"/>
        <v>5.849347385017579E-3</v>
      </c>
      <c r="CA93" s="23">
        <f t="shared" si="58"/>
        <v>4.215786694613434E-2</v>
      </c>
      <c r="CB93" s="23">
        <f t="shared" si="59"/>
        <v>3.2196898148148089E-4</v>
      </c>
      <c r="CC93" s="23">
        <f t="shared" si="60"/>
        <v>-6.809310185185186E-4</v>
      </c>
      <c r="CD93" s="23">
        <f t="shared" si="61"/>
        <v>-4.5046805555555547E-4</v>
      </c>
      <c r="CE93" s="23">
        <f t="shared" si="62"/>
        <v>-3.9496296296296339E-5</v>
      </c>
      <c r="CF93" s="23">
        <f t="shared" si="63"/>
        <v>0</v>
      </c>
      <c r="CG93" s="23">
        <f t="shared" si="64"/>
        <v>1.0436393218524779E-3</v>
      </c>
      <c r="CH93" s="23">
        <f t="shared" si="65"/>
        <v>5.8437131792977021E-3</v>
      </c>
      <c r="CI93" s="23">
        <f t="shared" si="66"/>
        <v>-1.9876578086968869E-2</v>
      </c>
    </row>
    <row r="94" spans="1:87" x14ac:dyDescent="0.2">
      <c r="A94" s="20">
        <v>86</v>
      </c>
      <c r="B94" s="21">
        <v>41213</v>
      </c>
      <c r="C94" s="20">
        <v>210.108</v>
      </c>
      <c r="D94" s="20">
        <v>1172.31</v>
      </c>
      <c r="E94" s="20">
        <v>1959.3610000000001</v>
      </c>
      <c r="F94" s="20">
        <v>1707.567</v>
      </c>
      <c r="G94" s="20">
        <v>2155.7179999999998</v>
      </c>
      <c r="H94" s="20">
        <v>141.36099999999999</v>
      </c>
      <c r="I94" s="20">
        <v>364.16899999999998</v>
      </c>
      <c r="J94" s="20">
        <v>502.54</v>
      </c>
      <c r="K94" s="20">
        <v>108.377</v>
      </c>
      <c r="L94" s="20">
        <v>667.33399999999995</v>
      </c>
      <c r="M94" s="20">
        <v>852.60500000000002</v>
      </c>
      <c r="N94" s="20">
        <v>287.35599999999999</v>
      </c>
      <c r="O94" s="20">
        <v>328.07900000000001</v>
      </c>
      <c r="P94" s="20">
        <v>103.268</v>
      </c>
      <c r="Q94" s="20">
        <v>194.30799999999999</v>
      </c>
      <c r="R94" s="20">
        <v>258.74799999999999</v>
      </c>
      <c r="S94" s="20">
        <v>4790.87</v>
      </c>
      <c r="T94" s="20">
        <v>3197.51</v>
      </c>
      <c r="U94" s="20">
        <v>7128.1</v>
      </c>
      <c r="V94" s="20">
        <v>21920.46</v>
      </c>
      <c r="W94" s="20">
        <v>2.30688</v>
      </c>
      <c r="X94" s="20">
        <v>-0.2185</v>
      </c>
      <c r="Y94" s="20">
        <v>1.0347</v>
      </c>
      <c r="Z94" s="20">
        <v>1.6400000000000001E-2</v>
      </c>
      <c r="AA94" s="20">
        <v>1</v>
      </c>
      <c r="AB94" s="20">
        <v>0.88400000000000001</v>
      </c>
      <c r="AC94" s="20">
        <v>0.78339999999999999</v>
      </c>
      <c r="AD94" s="20">
        <v>112.94</v>
      </c>
      <c r="AE94" s="21">
        <f t="shared" si="38"/>
        <v>41213</v>
      </c>
      <c r="AF94" s="22" cm="1">
        <f t="array" ref="AF94">IF(INDEX(calc_types,1,AF$7)="INDEX",C94/C93-1,IF(INDEX(calc_types,1,AF$7)="CASH", C93/1200,C93/C94-1))</f>
        <v>1.8883039597161755E-3</v>
      </c>
      <c r="AG94" s="22" cm="1">
        <f t="array" ref="AG94">IF(INDEX(calc_types,1,AG$7)="INDEX",D94/D93-1,IF(INDEX(calc_types,1,AG$7)="CASH", D93/1200,D93/D94-1))</f>
        <v>1.5164006202290636E-3</v>
      </c>
      <c r="AH94" s="22" cm="1">
        <f t="array" ref="AH94">IF(INDEX(calc_types,1,AH$7)="INDEX",E94/E93-1,IF(INDEX(calc_types,1,AH$7)="CASH", E93/1200,E93/E94-1))</f>
        <v>9.4865706532409888E-4</v>
      </c>
      <c r="AI94" s="22" cm="1">
        <f t="array" ref="AI94">IF(INDEX(calc_types,1,AI$7)="INDEX",F94/F93-1,IF(INDEX(calc_types,1,AI$7)="CASH", F93/1200,F93/F94-1))</f>
        <v>2.1380012441407636E-4</v>
      </c>
      <c r="AJ94" s="22" cm="1">
        <f t="array" ref="AJ94">IF(INDEX(calc_types,1,AJ$7)="INDEX",G94/G93-1,IF(INDEX(calc_types,1,AJ$7)="CASH", G93/1200,G93/G94-1))</f>
        <v>-2.4636263432178396E-3</v>
      </c>
      <c r="AK94" s="22" cm="1">
        <f t="array" ref="AK94">IF(INDEX(calc_types,1,AK$7)="INDEX",H94/H93-1,IF(INDEX(calc_types,1,AK$7)="CASH", H93/1200,H93/H94-1))</f>
        <v>-1.909638724645335E-4</v>
      </c>
      <c r="AL94" s="22" cm="1">
        <f t="array" ref="AL94">IF(INDEX(calc_types,1,AL$7)="INDEX",I94/I93-1,IF(INDEX(calc_types,1,AL$7)="CASH", I93/1200,I93/I94-1))</f>
        <v>1.4327041534669682E-3</v>
      </c>
      <c r="AM94" s="22" cm="1">
        <f t="array" ref="AM94">IF(INDEX(calc_types,1,AM$7)="INDEX",J94/J93-1,IF(INDEX(calc_types,1,AM$7)="CASH", J93/1200,J93/J94-1))</f>
        <v>3.8613123667867733E-3</v>
      </c>
      <c r="AN94" s="22" cm="1">
        <f t="array" ref="AN94">IF(INDEX(calc_types,1,AN$7)="INDEX",K94/K93-1,IF(INDEX(calc_types,1,AN$7)="CASH", K93/1200,K93/K94-1))</f>
        <v>8.9582563723666908E-4</v>
      </c>
      <c r="AO94" s="22" cm="1">
        <f t="array" ref="AO94">IF(INDEX(calc_types,1,AO$7)="INDEX",L94/L93-1,IF(INDEX(calc_types,1,AO$7)="CASH", L93/1200,L93/L94-1))</f>
        <v>2.6744636798816668E-3</v>
      </c>
      <c r="AP94" s="22" cm="1">
        <f t="array" ref="AP94">IF(INDEX(calc_types,1,AP$7)="INDEX",M94/M93-1,IF(INDEX(calc_types,1,AP$7)="CASH", M93/1200,M93/M94-1))</f>
        <v>6.386966857650167E-3</v>
      </c>
      <c r="AQ94" s="22" cm="1">
        <f t="array" ref="AQ94">IF(INDEX(calc_types,1,AQ$7)="INDEX",N94/N93-1,IF(INDEX(calc_types,1,AQ$7)="CASH", N93/1200,N93/N94-1))</f>
        <v>1.1985561579306303E-3</v>
      </c>
      <c r="AR94" s="22" cm="1">
        <f t="array" ref="AR94">IF(INDEX(calc_types,1,AR$7)="INDEX",O94/O93-1,IF(INDEX(calc_types,1,AR$7)="CASH", O93/1200,O93/O94-1))</f>
        <v>2.2177893588877229E-3</v>
      </c>
      <c r="AS94" s="22" cm="1">
        <f t="array" ref="AS94">IF(INDEX(calc_types,1,AS$7)="INDEX",P94/P93-1,IF(INDEX(calc_types,1,AS$7)="CASH", P93/1200,P93/P94-1))</f>
        <v>2.9051469520258166E-5</v>
      </c>
      <c r="AT94" s="22" cm="1">
        <f t="array" ref="AT94">IF(INDEX(calc_types,1,AT$7)="INDEX",Q94/Q93-1,IF(INDEX(calc_types,1,AT$7)="CASH", Q93/1200,Q93/Q94-1))</f>
        <v>2.4709152681978708E-4</v>
      </c>
      <c r="AU94" s="22" cm="1">
        <f t="array" ref="AU94">IF(INDEX(calc_types,1,AU$7)="INDEX",R94/R93-1,IF(INDEX(calc_types,1,AU$7)="CASH", R93/1200,R93/R94-1))</f>
        <v>8.0838867636989775E-4</v>
      </c>
      <c r="AV94" s="22" cm="1">
        <f t="array" ref="AV94">IF(INDEX(calc_types,1,AV$7)="INDEX",S94/S93-1,IF(INDEX(calc_types,1,AV$7)="CASH", S93/1200,S93/S94-1))</f>
        <v>-6.8665206090873232E-2</v>
      </c>
      <c r="AW94" s="22" cm="1">
        <f t="array" ref="AW94">IF(INDEX(calc_types,1,AW$7)="INDEX",T94/T93-1,IF(INDEX(calc_types,1,AW$7)="CASH", T93/1200,T93/T94-1))</f>
        <v>-5.9334549305718909E-2</v>
      </c>
      <c r="AX94" s="22" cm="1">
        <f t="array" ref="AX94">IF(INDEX(calc_types,1,AX$7)="INDEX",U94/U93-1,IF(INDEX(calc_types,1,AX$7)="CASH", U93/1200,U93/U94-1))</f>
        <v>-5.0877473302974541E-2</v>
      </c>
      <c r="AY94" s="22" cm="1">
        <f t="array" ref="AY94">IF(INDEX(calc_types,1,AY$7)="INDEX",V94/V93-1,IF(INDEX(calc_types,1,AY$7)="CASH", V93/1200,V93/V94-1))</f>
        <v>-9.1193049431095519E-2</v>
      </c>
      <c r="AZ94" s="22" cm="1">
        <f t="array" ref="AZ94">IF(INDEX(calc_types,1,AZ$7)="INDEX",W94/W93-1,IF(INDEX(calc_types,1,AZ$7)="CASH", W93/1200,W93/W94-1))</f>
        <v>1.8837999999999999E-3</v>
      </c>
      <c r="BA94" s="22" cm="1">
        <f t="array" ref="BA94">IF(INDEX(calc_types,1,BA$7)="INDEX",X94/X93-1,IF(INDEX(calc_types,1,BA$7)="CASH", X93/1200,X93/X94-1))</f>
        <v>-3.4633333333333337E-4</v>
      </c>
      <c r="BB94" s="22" cm="1">
        <f t="array" ref="BB94">IF(INDEX(calc_types,1,BB$7)="INDEX",Y94/Y93-1,IF(INDEX(calc_types,1,BB$7)="CASH", Y93/1200,Y93/Y94-1))</f>
        <v>6.8641666666666666E-4</v>
      </c>
      <c r="BC94" s="22" cm="1">
        <f t="array" ref="BC94">IF(INDEX(calc_types,1,BC$7)="INDEX",Z94/Z93-1,IF(INDEX(calc_types,1,BC$7)="CASH", Z93/1200,Z93/Z94-1))</f>
        <v>-1.6766666666666666E-4</v>
      </c>
      <c r="BD94" s="22" cm="1">
        <f t="array" ref="BD94">IF(INDEX(calc_types,1,BD$7)="INDEX",AA94/AA93-1,IF(INDEX(calc_types,1,BD$7)="CASH", AA93/1200,AA93/AA94-1))</f>
        <v>0</v>
      </c>
      <c r="BE94" s="22" cm="1">
        <f t="array" ref="BE94">IF(INDEX(calc_types,1,BE$7)="INDEX",AB94/AB93-1,IF(INDEX(calc_types,1,BE$7)="CASH", AB93/1200,AB93/AB94-1))</f>
        <v>-2.5226244343891424E-2</v>
      </c>
      <c r="BF94" s="22" cm="1">
        <f t="array" ref="BF94">IF(INDEX(calc_types,1,BF$7)="INDEX",AC94/AC93-1,IF(INDEX(calc_types,1,BF$7)="CASH", AC93/1200,AC93/AC94-1))</f>
        <v>-2.0168496298187399E-2</v>
      </c>
      <c r="BG94" s="22" cm="1">
        <f t="array" ref="BG94">IF(INDEX(calc_types,1,BG$7)="INDEX",AD94/AD93-1,IF(INDEX(calc_types,1,BG$7)="CASH", AD93/1200,AD93/AD94-1))</f>
        <v>6.7292367628830618E-3</v>
      </c>
      <c r="BH94" s="23">
        <f t="shared" si="39"/>
        <v>4.9253321483301864E-4</v>
      </c>
      <c r="BI94" s="23">
        <f t="shared" si="40"/>
        <v>3.4313282052899751E-4</v>
      </c>
      <c r="BJ94" s="23">
        <f t="shared" si="41"/>
        <v>-2.454731643331833E-4</v>
      </c>
      <c r="BK94" s="23">
        <f t="shared" si="42"/>
        <v>-1.8827518065608825E-3</v>
      </c>
      <c r="BL94" s="23">
        <f t="shared" si="43"/>
        <v>-5.1358528053564844E-3</v>
      </c>
      <c r="BM94" s="23">
        <f t="shared" si="44"/>
        <v>-4.6253778196189948E-4</v>
      </c>
      <c r="BN94" s="23">
        <f t="shared" si="45"/>
        <v>1.351902458853103E-3</v>
      </c>
      <c r="BO94" s="23">
        <f t="shared" si="46"/>
        <v>3.6764556353889193E-3</v>
      </c>
      <c r="BP94" s="23">
        <f t="shared" si="47"/>
        <v>-1.8264286425928719E-4</v>
      </c>
      <c r="BQ94" s="23">
        <f t="shared" si="48"/>
        <v>1.8252734944902698E-3</v>
      </c>
      <c r="BR94" s="23">
        <f t="shared" si="49"/>
        <v>5.4258554943914395E-3</v>
      </c>
      <c r="BS94" s="23">
        <f t="shared" si="50"/>
        <v>-1.1842921816999754E-3</v>
      </c>
      <c r="BT94" s="23">
        <f t="shared" si="51"/>
        <v>-9.2307988321482315E-4</v>
      </c>
      <c r="BU94" s="23">
        <f t="shared" si="52"/>
        <v>2.799656767629043E-5</v>
      </c>
      <c r="BV94" s="23">
        <f t="shared" si="53"/>
        <v>3.074769344389315E-4</v>
      </c>
      <c r="BW94" s="23">
        <f t="shared" si="54"/>
        <v>9.4240328831380889E-4</v>
      </c>
      <c r="BX94" s="23">
        <f t="shared" si="55"/>
        <v>-8.1233584051685917E-2</v>
      </c>
      <c r="BY94" s="23">
        <f t="shared" si="56"/>
        <v>-6.6240616298515298E-2</v>
      </c>
      <c r="BZ94" s="23">
        <f t="shared" si="57"/>
        <v>-5.5493088877531294E-2</v>
      </c>
      <c r="CA94" s="23">
        <f t="shared" si="58"/>
        <v>-0.10391739406021859</v>
      </c>
      <c r="CB94" s="23">
        <f t="shared" si="59"/>
        <v>4.4431064814814741E-4</v>
      </c>
      <c r="CC94" s="23">
        <f t="shared" si="60"/>
        <v>-7.3168101851851862E-4</v>
      </c>
      <c r="CD94" s="23">
        <f t="shared" si="61"/>
        <v>-5.4305138888888877E-4</v>
      </c>
      <c r="CE94" s="23">
        <f t="shared" si="62"/>
        <v>-2.916296296296298E-5</v>
      </c>
      <c r="CF94" s="23">
        <f t="shared" si="63"/>
        <v>0</v>
      </c>
      <c r="CG94" s="23">
        <f t="shared" si="64"/>
        <v>-2.4530754029814191E-2</v>
      </c>
      <c r="CH94" s="23">
        <f t="shared" si="65"/>
        <v>-1.9535830539421276E-2</v>
      </c>
      <c r="CI94" s="23">
        <f t="shared" si="66"/>
        <v>1.0335508280135838E-2</v>
      </c>
    </row>
    <row r="95" spans="1:87" x14ac:dyDescent="0.2">
      <c r="A95" s="20">
        <v>87</v>
      </c>
      <c r="B95" s="21">
        <v>41243</v>
      </c>
      <c r="C95" s="20">
        <v>210.52600000000001</v>
      </c>
      <c r="D95" s="20">
        <v>1176.3720000000001</v>
      </c>
      <c r="E95" s="20">
        <v>1972.606</v>
      </c>
      <c r="F95" s="20">
        <v>1709.046</v>
      </c>
      <c r="G95" s="20">
        <v>2155.3389999999999</v>
      </c>
      <c r="H95" s="20">
        <v>141.24799999999999</v>
      </c>
      <c r="I95" s="20">
        <v>363.96</v>
      </c>
      <c r="J95" s="20">
        <v>503.60300000000001</v>
      </c>
      <c r="K95" s="20">
        <v>108.42100000000001</v>
      </c>
      <c r="L95" s="20">
        <v>667.72199999999998</v>
      </c>
      <c r="M95" s="20">
        <v>855.42700000000002</v>
      </c>
      <c r="N95" s="20">
        <v>286.07499999999999</v>
      </c>
      <c r="O95" s="20">
        <v>326.22699999999998</v>
      </c>
      <c r="P95" s="20">
        <v>103.249</v>
      </c>
      <c r="Q95" s="20">
        <v>194.316</v>
      </c>
      <c r="R95" s="20">
        <v>258.90600000000001</v>
      </c>
      <c r="S95" s="20">
        <v>4884.88</v>
      </c>
      <c r="T95" s="20">
        <v>3173.13</v>
      </c>
      <c r="U95" s="20">
        <v>6980.24</v>
      </c>
      <c r="V95" s="20">
        <v>22351.06</v>
      </c>
      <c r="W95" s="20">
        <v>2.34694</v>
      </c>
      <c r="X95" s="20">
        <v>-1.0170999999999999</v>
      </c>
      <c r="Y95" s="20">
        <v>0.71689999999999998</v>
      </c>
      <c r="Z95" s="20">
        <v>-1.1032999999999999</v>
      </c>
      <c r="AA95" s="20">
        <v>1</v>
      </c>
      <c r="AB95" s="20">
        <v>0.88349999999999995</v>
      </c>
      <c r="AC95" s="20">
        <v>0.7843</v>
      </c>
      <c r="AD95" s="20">
        <v>113.57</v>
      </c>
      <c r="AE95" s="21">
        <f t="shared" si="38"/>
        <v>41243</v>
      </c>
      <c r="AF95" s="22" cm="1">
        <f t="array" ref="AF95">IF(INDEX(calc_types,1,AF$7)="INDEX",C95/C94-1,IF(INDEX(calc_types,1,AF$7)="CASH", C94/1200,C94/C95-1))</f>
        <v>1.9894530431967539E-3</v>
      </c>
      <c r="AG95" s="22" cm="1">
        <f t="array" ref="AG95">IF(INDEX(calc_types,1,AG$7)="INDEX",D95/D94-1,IF(INDEX(calc_types,1,AG$7)="CASH", D94/1200,D94/D95-1))</f>
        <v>3.4649538091462428E-3</v>
      </c>
      <c r="AH95" s="22" cm="1">
        <f t="array" ref="AH95">IF(INDEX(calc_types,1,AH$7)="INDEX",E95/E94-1,IF(INDEX(calc_types,1,AH$7)="CASH", E94/1200,E94/E95-1))</f>
        <v>6.7598569125342234E-3</v>
      </c>
      <c r="AI95" s="22" cm="1">
        <f t="array" ref="AI95">IF(INDEX(calc_types,1,AI$7)="INDEX",F95/F94-1,IF(INDEX(calc_types,1,AI$7)="CASH", F94/1200,F94/F95-1))</f>
        <v>8.6614463737011427E-4</v>
      </c>
      <c r="AJ95" s="22" cm="1">
        <f t="array" ref="AJ95">IF(INDEX(calc_types,1,AJ$7)="INDEX",G95/G94-1,IF(INDEX(calc_types,1,AJ$7)="CASH", G94/1200,G94/G95-1))</f>
        <v>-1.7581149296885812E-4</v>
      </c>
      <c r="AK95" s="22" cm="1">
        <f t="array" ref="AK95">IF(INDEX(calc_types,1,AK$7)="INDEX",H95/H94-1,IF(INDEX(calc_types,1,AK$7)="CASH", H94/1200,H94/H95-1))</f>
        <v>-7.9937182108213989E-4</v>
      </c>
      <c r="AL95" s="22" cm="1">
        <f t="array" ref="AL95">IF(INDEX(calc_types,1,AL$7)="INDEX",I95/I94-1,IF(INDEX(calc_types,1,AL$7)="CASH", I94/1200,I94/I95-1))</f>
        <v>-5.7390936625578703E-4</v>
      </c>
      <c r="AM95" s="22" cm="1">
        <f t="array" ref="AM95">IF(INDEX(calc_types,1,AM$7)="INDEX",J95/J94-1,IF(INDEX(calc_types,1,AM$7)="CASH", J94/1200,J94/J95-1))</f>
        <v>2.1152545071039253E-3</v>
      </c>
      <c r="AN95" s="22" cm="1">
        <f t="array" ref="AN95">IF(INDEX(calc_types,1,AN$7)="INDEX",K95/K94-1,IF(INDEX(calc_types,1,AN$7)="CASH", K94/1200,K94/K95-1))</f>
        <v>4.0599020087306315E-4</v>
      </c>
      <c r="AO95" s="22" cm="1">
        <f t="array" ref="AO95">IF(INDEX(calc_types,1,AO$7)="INDEX",L95/L94-1,IF(INDEX(calc_types,1,AO$7)="CASH", L94/1200,L94/L95-1))</f>
        <v>5.8141800058142401E-4</v>
      </c>
      <c r="AP95" s="22" cm="1">
        <f t="array" ref="AP95">IF(INDEX(calc_types,1,AP$7)="INDEX",M95/M94-1,IF(INDEX(calc_types,1,AP$7)="CASH", M94/1200,M94/M95-1))</f>
        <v>3.3098562640379026E-3</v>
      </c>
      <c r="AQ95" s="22" cm="1">
        <f t="array" ref="AQ95">IF(INDEX(calc_types,1,AQ$7)="INDEX",N95/N94-1,IF(INDEX(calc_types,1,AQ$7)="CASH", N94/1200,N94/N95-1))</f>
        <v>-4.4578849928311737E-3</v>
      </c>
      <c r="AR95" s="22" cm="1">
        <f t="array" ref="AR95">IF(INDEX(calc_types,1,AR$7)="INDEX",O95/O94-1,IF(INDEX(calc_types,1,AR$7)="CASH", O94/1200,O94/O95-1))</f>
        <v>-5.6449818488840675E-3</v>
      </c>
      <c r="AS95" s="22" cm="1">
        <f t="array" ref="AS95">IF(INDEX(calc_types,1,AS$7)="INDEX",P95/P94-1,IF(INDEX(calc_types,1,AS$7)="CASH", P94/1200,P94/P95-1))</f>
        <v>-1.8398729519308876E-4</v>
      </c>
      <c r="AT95" s="22" cm="1">
        <f t="array" ref="AT95">IF(INDEX(calc_types,1,AT$7)="INDEX",Q95/Q94-1,IF(INDEX(calc_types,1,AT$7)="CASH", Q94/1200,Q94/Q95-1))</f>
        <v>4.1171747946711079E-5</v>
      </c>
      <c r="AU95" s="22" cm="1">
        <f t="array" ref="AU95">IF(INDEX(calc_types,1,AU$7)="INDEX",R95/R94-1,IF(INDEX(calc_types,1,AU$7)="CASH", R94/1200,R94/R95-1))</f>
        <v>6.1063273919037542E-4</v>
      </c>
      <c r="AV95" s="22" cm="1">
        <f t="array" ref="AV95">IF(INDEX(calc_types,1,AV$7)="INDEX",S95/S94-1,IF(INDEX(calc_types,1,AV$7)="CASH", S94/1200,S94/S95-1))</f>
        <v>1.9622740754810852E-2</v>
      </c>
      <c r="AW95" s="22" cm="1">
        <f t="array" ref="AW95">IF(INDEX(calc_types,1,AW$7)="INDEX",T95/T94-1,IF(INDEX(calc_types,1,AW$7)="CASH", T94/1200,T94/T95-1))</f>
        <v>-7.6246829564254881E-3</v>
      </c>
      <c r="AX95" s="22" cm="1">
        <f t="array" ref="AX95">IF(INDEX(calc_types,1,AX$7)="INDEX",U95/U94-1,IF(INDEX(calc_types,1,AX$7)="CASH", U94/1200,U94/U95-1))</f>
        <v>-2.074325556599943E-2</v>
      </c>
      <c r="AY95" s="22" cm="1">
        <f t="array" ref="AY95">IF(INDEX(calc_types,1,AY$7)="INDEX",V95/V94-1,IF(INDEX(calc_types,1,AY$7)="CASH", V94/1200,V94/V95-1))</f>
        <v>1.9643748351996448E-2</v>
      </c>
      <c r="AZ95" s="22" cm="1">
        <f t="array" ref="AZ95">IF(INDEX(calc_types,1,AZ$7)="INDEX",W95/W94-1,IF(INDEX(calc_types,1,AZ$7)="CASH", W94/1200,W94/W95-1))</f>
        <v>1.9224000000000001E-3</v>
      </c>
      <c r="BA95" s="22" cm="1">
        <f t="array" ref="BA95">IF(INDEX(calc_types,1,BA$7)="INDEX",X95/X94-1,IF(INDEX(calc_types,1,BA$7)="CASH", X94/1200,X94/X95-1))</f>
        <v>-1.8208333333333333E-4</v>
      </c>
      <c r="BB95" s="22" cm="1">
        <f t="array" ref="BB95">IF(INDEX(calc_types,1,BB$7)="INDEX",Y95/Y94-1,IF(INDEX(calc_types,1,BB$7)="CASH", Y94/1200,Y94/Y95-1))</f>
        <v>8.6224999999999995E-4</v>
      </c>
      <c r="BC95" s="22" cm="1">
        <f t="array" ref="BC95">IF(INDEX(calc_types,1,BC$7)="INDEX",Z95/Z94-1,IF(INDEX(calc_types,1,BC$7)="CASH", Z94/1200,Z94/Z95-1))</f>
        <v>1.3666666666666667E-5</v>
      </c>
      <c r="BD95" s="22" cm="1">
        <f t="array" ref="BD95">IF(INDEX(calc_types,1,BD$7)="INDEX",AA95/AA94-1,IF(INDEX(calc_types,1,BD$7)="CASH", AA94/1200,AA94/AA95-1))</f>
        <v>0</v>
      </c>
      <c r="BE95" s="22" cm="1">
        <f t="array" ref="BE95">IF(INDEX(calc_types,1,BE$7)="INDEX",AB95/AB94-1,IF(INDEX(calc_types,1,BE$7)="CASH", AB94/1200,AB94/AB95-1))</f>
        <v>5.6593095642343272E-4</v>
      </c>
      <c r="BF95" s="22" cm="1">
        <f t="array" ref="BF95">IF(INDEX(calc_types,1,BF$7)="INDEX",AC95/AC94-1,IF(INDEX(calc_types,1,BF$7)="CASH", AC94/1200,AC94/AC95-1))</f>
        <v>-1.1475200816014608E-3</v>
      </c>
      <c r="BG95" s="22" cm="1">
        <f t="array" ref="BG95">IF(INDEX(calc_types,1,BG$7)="INDEX",AD95/AD94-1,IF(INDEX(calc_types,1,BG$7)="CASH", AD94/1200,AD94/AD95-1))</f>
        <v>-5.5472395879192504E-3</v>
      </c>
      <c r="BH95" s="23">
        <f t="shared" si="39"/>
        <v>5.9368229831359702E-4</v>
      </c>
      <c r="BI95" s="23">
        <f t="shared" si="40"/>
        <v>2.2916860094461767E-3</v>
      </c>
      <c r="BJ95" s="23">
        <f t="shared" si="41"/>
        <v>5.5657266828769408E-3</v>
      </c>
      <c r="BK95" s="23">
        <f t="shared" si="42"/>
        <v>-1.2304072936048446E-3</v>
      </c>
      <c r="BL95" s="23">
        <f t="shared" si="43"/>
        <v>-2.8480379551075025E-3</v>
      </c>
      <c r="BM95" s="23">
        <f t="shared" si="44"/>
        <v>-1.070945730579506E-3</v>
      </c>
      <c r="BN95" s="23">
        <f t="shared" si="45"/>
        <v>-6.547110608696523E-4</v>
      </c>
      <c r="BO95" s="23">
        <f t="shared" si="46"/>
        <v>1.9303977757060714E-3</v>
      </c>
      <c r="BP95" s="23">
        <f t="shared" si="47"/>
        <v>-6.7247830062289312E-4</v>
      </c>
      <c r="BQ95" s="23">
        <f t="shared" si="48"/>
        <v>-2.6777218480997299E-4</v>
      </c>
      <c r="BR95" s="23">
        <f t="shared" si="49"/>
        <v>2.348744900779175E-3</v>
      </c>
      <c r="BS95" s="23">
        <f t="shared" si="50"/>
        <v>-6.8407333324617793E-3</v>
      </c>
      <c r="BT95" s="23">
        <f t="shared" si="51"/>
        <v>-8.7858510909866131E-3</v>
      </c>
      <c r="BU95" s="23">
        <f t="shared" si="52"/>
        <v>-1.8504219703705649E-4</v>
      </c>
      <c r="BV95" s="23">
        <f t="shared" si="53"/>
        <v>1.0155715556585553E-4</v>
      </c>
      <c r="BW95" s="23">
        <f t="shared" si="54"/>
        <v>7.4464735113428655E-4</v>
      </c>
      <c r="BX95" s="23">
        <f t="shared" si="55"/>
        <v>7.0543627939981691E-3</v>
      </c>
      <c r="BY95" s="23">
        <f t="shared" si="56"/>
        <v>-1.4530749949221877E-2</v>
      </c>
      <c r="BZ95" s="23">
        <f t="shared" si="57"/>
        <v>-2.5358871140556183E-2</v>
      </c>
      <c r="CA95" s="23">
        <f t="shared" si="58"/>
        <v>6.9194037228733751E-3</v>
      </c>
      <c r="CB95" s="23">
        <f t="shared" si="59"/>
        <v>4.8291064814814759E-4</v>
      </c>
      <c r="CC95" s="23">
        <f t="shared" si="60"/>
        <v>-5.674310185185185E-4</v>
      </c>
      <c r="CD95" s="23">
        <f t="shared" si="61"/>
        <v>-3.6721805555555548E-4</v>
      </c>
      <c r="CE95" s="23">
        <f t="shared" si="62"/>
        <v>1.5217037037037033E-4</v>
      </c>
      <c r="CF95" s="23">
        <f t="shared" si="63"/>
        <v>0</v>
      </c>
      <c r="CG95" s="23">
        <f t="shared" si="64"/>
        <v>1.2614212705006659E-3</v>
      </c>
      <c r="CH95" s="23">
        <f t="shared" si="65"/>
        <v>-5.1485432283533662E-4</v>
      </c>
      <c r="CI95" s="23">
        <f t="shared" si="66"/>
        <v>-1.9409680706664748E-3</v>
      </c>
    </row>
    <row r="96" spans="1:87" x14ac:dyDescent="0.2">
      <c r="A96" s="20">
        <v>88</v>
      </c>
      <c r="B96" s="21">
        <v>41274</v>
      </c>
      <c r="C96" s="20">
        <v>211.036</v>
      </c>
      <c r="D96" s="20">
        <v>1185.6610000000001</v>
      </c>
      <c r="E96" s="20">
        <v>2004.0239999999999</v>
      </c>
      <c r="F96" s="20">
        <v>1720.972</v>
      </c>
      <c r="G96" s="20">
        <v>2177.6689999999999</v>
      </c>
      <c r="H96" s="20">
        <v>141.16399999999999</v>
      </c>
      <c r="I96" s="20">
        <v>363.88099999999997</v>
      </c>
      <c r="J96" s="20">
        <v>504.15300000000002</v>
      </c>
      <c r="K96" s="20">
        <v>108.498</v>
      </c>
      <c r="L96" s="20">
        <v>668.44299999999998</v>
      </c>
      <c r="M96" s="20">
        <v>856.76900000000001</v>
      </c>
      <c r="N96" s="20">
        <v>286.44200000000001</v>
      </c>
      <c r="O96" s="20">
        <v>326.654</v>
      </c>
      <c r="P96" s="20">
        <v>103.24</v>
      </c>
      <c r="Q96" s="20">
        <v>194.34399999999999</v>
      </c>
      <c r="R96" s="20">
        <v>259.21800000000002</v>
      </c>
      <c r="S96" s="20">
        <v>4441.63</v>
      </c>
      <c r="T96" s="20">
        <v>3001.42</v>
      </c>
      <c r="U96" s="20">
        <v>6728.13</v>
      </c>
      <c r="V96" s="20">
        <v>20014.77</v>
      </c>
      <c r="W96" s="20">
        <v>2.5026899999999999</v>
      </c>
      <c r="X96" s="20">
        <v>-0.18709999999999999</v>
      </c>
      <c r="Y96" s="20">
        <v>1.0401</v>
      </c>
      <c r="Z96" s="20">
        <v>-5.96E-2</v>
      </c>
      <c r="AA96" s="20">
        <v>1</v>
      </c>
      <c r="AB96" s="20">
        <v>0.87219999999999998</v>
      </c>
      <c r="AC96" s="20">
        <v>0.78390000000000004</v>
      </c>
      <c r="AD96" s="20">
        <v>109.69</v>
      </c>
      <c r="AE96" s="21">
        <f t="shared" si="38"/>
        <v>41274</v>
      </c>
      <c r="AF96" s="22" cm="1">
        <f t="array" ref="AF96">IF(INDEX(calc_types,1,AF$7)="INDEX",C96/C95-1,IF(INDEX(calc_types,1,AF$7)="CASH", C95/1200,C95/C96-1))</f>
        <v>2.4225036337555128E-3</v>
      </c>
      <c r="AG96" s="22" cm="1">
        <f t="array" ref="AG96">IF(INDEX(calc_types,1,AG$7)="INDEX",D96/D95-1,IF(INDEX(calc_types,1,AG$7)="CASH", D95/1200,D95/D96-1))</f>
        <v>7.896311710921422E-3</v>
      </c>
      <c r="AH96" s="22" cm="1">
        <f t="array" ref="AH96">IF(INDEX(calc_types,1,AH$7)="INDEX",E96/E95-1,IF(INDEX(calc_types,1,AH$7)="CASH", E95/1200,E95/E96-1))</f>
        <v>1.5927154231508922E-2</v>
      </c>
      <c r="AI96" s="22" cm="1">
        <f t="array" ref="AI96">IF(INDEX(calc_types,1,AI$7)="INDEX",F96/F95-1,IF(INDEX(calc_types,1,AI$7)="CASH", F95/1200,F95/F96-1))</f>
        <v>6.9781620857483073E-3</v>
      </c>
      <c r="AJ96" s="22" cm="1">
        <f t="array" ref="AJ96">IF(INDEX(calc_types,1,AJ$7)="INDEX",G96/G95-1,IF(INDEX(calc_types,1,AJ$7)="CASH", G95/1200,G95/G96-1))</f>
        <v>1.0360319188768008E-2</v>
      </c>
      <c r="AK96" s="22" cm="1">
        <f t="array" ref="AK96">IF(INDEX(calc_types,1,AK$7)="INDEX",H96/H95-1,IF(INDEX(calc_types,1,AK$7)="CASH", H95/1200,H95/H96-1))</f>
        <v>-5.9469868599915099E-4</v>
      </c>
      <c r="AL96" s="22" cm="1">
        <f t="array" ref="AL96">IF(INDEX(calc_types,1,AL$7)="INDEX",I96/I95-1,IF(INDEX(calc_types,1,AL$7)="CASH", I95/1200,I95/I96-1))</f>
        <v>-2.1705681943073873E-4</v>
      </c>
      <c r="AM96" s="22" cm="1">
        <f t="array" ref="AM96">IF(INDEX(calc_types,1,AM$7)="INDEX",J96/J95-1,IF(INDEX(calc_types,1,AM$7)="CASH", J95/1200,J95/J96-1))</f>
        <v>1.0921301104243053E-3</v>
      </c>
      <c r="AN96" s="22" cm="1">
        <f t="array" ref="AN96">IF(INDEX(calc_types,1,AN$7)="INDEX",K96/K95-1,IF(INDEX(calc_types,1,AN$7)="CASH", K95/1200,K95/K96-1))</f>
        <v>7.1019451951181978E-4</v>
      </c>
      <c r="AO96" s="22" cm="1">
        <f t="array" ref="AO96">IF(INDEX(calc_types,1,AO$7)="INDEX",L96/L95-1,IF(INDEX(calc_types,1,AO$7)="CASH", L95/1200,L95/L96-1))</f>
        <v>1.0797906913355693E-3</v>
      </c>
      <c r="AP96" s="22" cm="1">
        <f t="array" ref="AP96">IF(INDEX(calc_types,1,AP$7)="INDEX",M96/M95-1,IF(INDEX(calc_types,1,AP$7)="CASH", M95/1200,M95/M96-1))</f>
        <v>1.5688071571273721E-3</v>
      </c>
      <c r="AQ96" s="22" cm="1">
        <f t="array" ref="AQ96">IF(INDEX(calc_types,1,AQ$7)="INDEX",N96/N95-1,IF(INDEX(calc_types,1,AQ$7)="CASH", N95/1200,N95/N96-1))</f>
        <v>1.2828803635411834E-3</v>
      </c>
      <c r="AR96" s="22" cm="1">
        <f t="array" ref="AR96">IF(INDEX(calc_types,1,AR$7)="INDEX",O96/O95-1,IF(INDEX(calc_types,1,AR$7)="CASH", O95/1200,O95/O96-1))</f>
        <v>1.3089045357987938E-3</v>
      </c>
      <c r="AS96" s="22" cm="1">
        <f t="array" ref="AS96">IF(INDEX(calc_types,1,AS$7)="INDEX",P96/P95-1,IF(INDEX(calc_types,1,AS$7)="CASH", P95/1200,P95/P96-1))</f>
        <v>-8.7167914459174156E-5</v>
      </c>
      <c r="AT96" s="22" cm="1">
        <f t="array" ref="AT96">IF(INDEX(calc_types,1,AT$7)="INDEX",Q96/Q95-1,IF(INDEX(calc_types,1,AT$7)="CASH", Q95/1200,Q95/Q96-1))</f>
        <v>1.4409518516234066E-4</v>
      </c>
      <c r="AU96" s="22" cm="1">
        <f t="array" ref="AU96">IF(INDEX(calc_types,1,AU$7)="INDEX",R96/R95-1,IF(INDEX(calc_types,1,AU$7)="CASH", R95/1200,R95/R96-1))</f>
        <v>1.2050705661514893E-3</v>
      </c>
      <c r="AV96" s="22" cm="1">
        <f t="array" ref="AV96">IF(INDEX(calc_types,1,AV$7)="INDEX",S96/S95-1,IF(INDEX(calc_types,1,AV$7)="CASH", S95/1200,S95/S96-1))</f>
        <v>-9.07391788539329E-2</v>
      </c>
      <c r="AW96" s="22" cm="1">
        <f t="array" ref="AW96">IF(INDEX(calc_types,1,AW$7)="INDEX",T96/T95-1,IF(INDEX(calc_types,1,AW$7)="CASH", T95/1200,T95/T96-1))</f>
        <v>-5.4113761491019874E-2</v>
      </c>
      <c r="AX96" s="22" cm="1">
        <f t="array" ref="AX96">IF(INDEX(calc_types,1,AX$7)="INDEX",U96/U95-1,IF(INDEX(calc_types,1,AX$7)="CASH", U95/1200,U95/U96-1))</f>
        <v>-3.61176693064994E-2</v>
      </c>
      <c r="AY96" s="22" cm="1">
        <f t="array" ref="AY96">IF(INDEX(calc_types,1,AY$7)="INDEX",V96/V95-1,IF(INDEX(calc_types,1,AY$7)="CASH", V95/1200,V95/V96-1))</f>
        <v>-0.10452703361719762</v>
      </c>
      <c r="AZ96" s="22" cm="1">
        <f t="array" ref="AZ96">IF(INDEX(calc_types,1,AZ$7)="INDEX",W96/W95-1,IF(INDEX(calc_types,1,AZ$7)="CASH", W95/1200,W95/W96-1))</f>
        <v>1.9557833333333332E-3</v>
      </c>
      <c r="BA96" s="22" cm="1">
        <f t="array" ref="BA96">IF(INDEX(calc_types,1,BA$7)="INDEX",X96/X95-1,IF(INDEX(calc_types,1,BA$7)="CASH", X95/1200,X95/X96-1))</f>
        <v>-8.4758333333333322E-4</v>
      </c>
      <c r="BB96" s="22" cm="1">
        <f t="array" ref="BB96">IF(INDEX(calc_types,1,BB$7)="INDEX",Y96/Y95-1,IF(INDEX(calc_types,1,BB$7)="CASH", Y95/1200,Y95/Y96-1))</f>
        <v>5.9741666666666667E-4</v>
      </c>
      <c r="BC96" s="22" cm="1">
        <f t="array" ref="BC96">IF(INDEX(calc_types,1,BC$7)="INDEX",Z96/Z95-1,IF(INDEX(calc_types,1,BC$7)="CASH", Z95/1200,Z95/Z96-1))</f>
        <v>-9.1941666666666658E-4</v>
      </c>
      <c r="BD96" s="22" cm="1">
        <f t="array" ref="BD96">IF(INDEX(calc_types,1,BD$7)="INDEX",AA96/AA95-1,IF(INDEX(calc_types,1,BD$7)="CASH", AA95/1200,AA95/AA96-1))</f>
        <v>0</v>
      </c>
      <c r="BE96" s="22" cm="1">
        <f t="array" ref="BE96">IF(INDEX(calc_types,1,BE$7)="INDEX",AB96/AB95-1,IF(INDEX(calc_types,1,BE$7)="CASH", AB95/1200,AB95/AB96-1))</f>
        <v>1.2955744095390909E-2</v>
      </c>
      <c r="BF96" s="22" cm="1">
        <f t="array" ref="BF96">IF(INDEX(calc_types,1,BF$7)="INDEX",AC96/AC95-1,IF(INDEX(calc_types,1,BF$7)="CASH", AC95/1200,AC95/AC96-1))</f>
        <v>5.1026916698559965E-4</v>
      </c>
      <c r="BG96" s="22" cm="1">
        <f t="array" ref="BG96">IF(INDEX(calc_types,1,BG$7)="INDEX",AD96/AD95-1,IF(INDEX(calc_types,1,BG$7)="CASH", AD95/1200,AD95/AD96-1))</f>
        <v>3.5372413164372229E-2</v>
      </c>
      <c r="BH96" s="23">
        <f t="shared" si="39"/>
        <v>1.026732888872356E-3</v>
      </c>
      <c r="BI96" s="23">
        <f t="shared" si="40"/>
        <v>6.7230439112213559E-3</v>
      </c>
      <c r="BJ96" s="23">
        <f t="shared" si="41"/>
        <v>1.4733024001851639E-2</v>
      </c>
      <c r="BK96" s="23">
        <f t="shared" si="42"/>
        <v>4.8816101547733484E-3</v>
      </c>
      <c r="BL96" s="23">
        <f t="shared" si="43"/>
        <v>7.6880927266293631E-3</v>
      </c>
      <c r="BM96" s="23">
        <f t="shared" si="44"/>
        <v>-8.6627259549651697E-4</v>
      </c>
      <c r="BN96" s="23">
        <f t="shared" si="45"/>
        <v>-2.97858514044604E-4</v>
      </c>
      <c r="BO96" s="23">
        <f t="shared" si="46"/>
        <v>9.0727337902645139E-4</v>
      </c>
      <c r="BP96" s="23">
        <f t="shared" si="47"/>
        <v>-3.6827398198413649E-4</v>
      </c>
      <c r="BQ96" s="23">
        <f t="shared" si="48"/>
        <v>2.3060050594417227E-4</v>
      </c>
      <c r="BR96" s="23">
        <f t="shared" si="49"/>
        <v>6.0769579386864433E-4</v>
      </c>
      <c r="BS96" s="23">
        <f t="shared" si="50"/>
        <v>-1.0999679760894223E-3</v>
      </c>
      <c r="BT96" s="23">
        <f t="shared" si="51"/>
        <v>-1.8319647063037522E-3</v>
      </c>
      <c r="BU96" s="23">
        <f t="shared" si="52"/>
        <v>-8.82228163031419E-5</v>
      </c>
      <c r="BV96" s="23">
        <f t="shared" si="53"/>
        <v>2.0448059278148511E-4</v>
      </c>
      <c r="BW96" s="23">
        <f t="shared" si="54"/>
        <v>1.3390851780954005E-3</v>
      </c>
      <c r="BX96" s="23">
        <f t="shared" si="55"/>
        <v>-0.10330755681474559</v>
      </c>
      <c r="BY96" s="23">
        <f t="shared" si="56"/>
        <v>-6.1019828483816263E-2</v>
      </c>
      <c r="BZ96" s="23">
        <f t="shared" si="57"/>
        <v>-4.0733284881056153E-2</v>
      </c>
      <c r="CA96" s="23">
        <f t="shared" si="58"/>
        <v>-0.11725137824632069</v>
      </c>
      <c r="CB96" s="23">
        <f t="shared" si="59"/>
        <v>5.1629398148148064E-4</v>
      </c>
      <c r="CC96" s="23">
        <f t="shared" si="60"/>
        <v>-1.2329310185185184E-3</v>
      </c>
      <c r="CD96" s="23">
        <f t="shared" si="61"/>
        <v>-6.3205138888888877E-4</v>
      </c>
      <c r="CE96" s="23">
        <f t="shared" si="62"/>
        <v>-7.8091296296296288E-4</v>
      </c>
      <c r="CF96" s="23">
        <f t="shared" si="63"/>
        <v>0</v>
      </c>
      <c r="CG96" s="23">
        <f t="shared" si="64"/>
        <v>1.3651234409468142E-2</v>
      </c>
      <c r="CH96" s="23">
        <f t="shared" si="65"/>
        <v>1.1429349257517239E-3</v>
      </c>
      <c r="CI96" s="23">
        <f t="shared" si="66"/>
        <v>3.8978684681625006E-2</v>
      </c>
    </row>
    <row r="97" spans="1:87" x14ac:dyDescent="0.2">
      <c r="A97" s="20">
        <v>89</v>
      </c>
      <c r="B97" s="21">
        <v>41305</v>
      </c>
      <c r="C97" s="20">
        <v>211.56100000000001</v>
      </c>
      <c r="D97" s="20">
        <v>1188.854</v>
      </c>
      <c r="E97" s="20">
        <v>2012.1790000000001</v>
      </c>
      <c r="F97" s="20">
        <v>1733.066</v>
      </c>
      <c r="G97" s="20">
        <v>2209.252</v>
      </c>
      <c r="H97" s="20">
        <v>141.01599999999999</v>
      </c>
      <c r="I97" s="20">
        <v>363.31400000000002</v>
      </c>
      <c r="J97" s="20">
        <v>504.39</v>
      </c>
      <c r="K97" s="20">
        <v>108.577</v>
      </c>
      <c r="L97" s="20">
        <v>668.70500000000004</v>
      </c>
      <c r="M97" s="20">
        <v>857.93399999999997</v>
      </c>
      <c r="N97" s="20">
        <v>288.25700000000001</v>
      </c>
      <c r="O97" s="20">
        <v>329.66899999999998</v>
      </c>
      <c r="P97" s="20">
        <v>103.23699999999999</v>
      </c>
      <c r="Q97" s="20">
        <v>194.38900000000001</v>
      </c>
      <c r="R97" s="20">
        <v>259.33199999999999</v>
      </c>
      <c r="S97" s="20">
        <v>4795.6400000000003</v>
      </c>
      <c r="T97" s="20">
        <v>3159.43</v>
      </c>
      <c r="U97" s="20">
        <v>6968.85</v>
      </c>
      <c r="V97" s="20">
        <v>20773.490000000002</v>
      </c>
      <c r="W97" s="20">
        <v>2.4504999999999999</v>
      </c>
      <c r="X97" s="20">
        <v>-0.3009</v>
      </c>
      <c r="Y97" s="20">
        <v>0.9042</v>
      </c>
      <c r="Z97" s="20">
        <v>-6.1699999999999998E-2</v>
      </c>
      <c r="AA97" s="20">
        <v>1</v>
      </c>
      <c r="AB97" s="20">
        <v>0.87360000000000004</v>
      </c>
      <c r="AC97" s="20">
        <v>0.76280000000000003</v>
      </c>
      <c r="AD97" s="20">
        <v>108.89</v>
      </c>
      <c r="AE97" s="21">
        <f t="shared" si="38"/>
        <v>41305</v>
      </c>
      <c r="AF97" s="22" cm="1">
        <f t="array" ref="AF97">IF(INDEX(calc_types,1,AF$7)="INDEX",C97/C96-1,IF(INDEX(calc_types,1,AF$7)="CASH", C96/1200,C96/C97-1))</f>
        <v>2.4877272124188554E-3</v>
      </c>
      <c r="AG97" s="22" cm="1">
        <f t="array" ref="AG97">IF(INDEX(calc_types,1,AG$7)="INDEX",D97/D96-1,IF(INDEX(calc_types,1,AG$7)="CASH", D96/1200,D96/D97-1))</f>
        <v>2.693012589601862E-3</v>
      </c>
      <c r="AH97" s="22" cm="1">
        <f t="array" ref="AH97">IF(INDEX(calc_types,1,AH$7)="INDEX",E97/E96-1,IF(INDEX(calc_types,1,AH$7)="CASH", E96/1200,E96/E97-1))</f>
        <v>4.0693125431632282E-3</v>
      </c>
      <c r="AI97" s="22" cm="1">
        <f t="array" ref="AI97">IF(INDEX(calc_types,1,AI$7)="INDEX",F97/F96-1,IF(INDEX(calc_types,1,AI$7)="CASH", F96/1200,F96/F97-1))</f>
        <v>7.0274240371139829E-3</v>
      </c>
      <c r="AJ97" s="22" cm="1">
        <f t="array" ref="AJ97">IF(INDEX(calc_types,1,AJ$7)="INDEX",G97/G96-1,IF(INDEX(calc_types,1,AJ$7)="CASH", G96/1200,G96/G97-1))</f>
        <v>1.4503122375347344E-2</v>
      </c>
      <c r="AK97" s="22" cm="1">
        <f t="array" ref="AK97">IF(INDEX(calc_types,1,AK$7)="INDEX",H97/H96-1,IF(INDEX(calc_types,1,AK$7)="CASH", H96/1200,H96/H97-1))</f>
        <v>-1.0484259442916644E-3</v>
      </c>
      <c r="AL97" s="22" cm="1">
        <f t="array" ref="AL97">IF(INDEX(calc_types,1,AL$7)="INDEX",I97/I96-1,IF(INDEX(calc_types,1,AL$7)="CASH", I96/1200,I96/I97-1))</f>
        <v>-1.5582017197928177E-3</v>
      </c>
      <c r="AM97" s="22" cm="1">
        <f t="array" ref="AM97">IF(INDEX(calc_types,1,AM$7)="INDEX",J97/J96-1,IF(INDEX(calc_types,1,AM$7)="CASH", J96/1200,J96/J97-1))</f>
        <v>4.7009538770970138E-4</v>
      </c>
      <c r="AN97" s="22" cm="1">
        <f t="array" ref="AN97">IF(INDEX(calc_types,1,AN$7)="INDEX",K97/K96-1,IF(INDEX(calc_types,1,AN$7)="CASH", K96/1200,K96/K97-1))</f>
        <v>7.2812402071931182E-4</v>
      </c>
      <c r="AO97" s="22" cm="1">
        <f t="array" ref="AO97">IF(INDEX(calc_types,1,AO$7)="INDEX",L97/L96-1,IF(INDEX(calc_types,1,AO$7)="CASH", L96/1200,L96/L97-1))</f>
        <v>3.9195563421268176E-4</v>
      </c>
      <c r="AP97" s="22" cm="1">
        <f t="array" ref="AP97">IF(INDEX(calc_types,1,AP$7)="INDEX",M97/M96-1,IF(INDEX(calc_types,1,AP$7)="CASH", M96/1200,M96/M97-1))</f>
        <v>1.3597597485435209E-3</v>
      </c>
      <c r="AQ97" s="22" cm="1">
        <f t="array" ref="AQ97">IF(INDEX(calc_types,1,AQ$7)="INDEX",N97/N96-1,IF(INDEX(calc_types,1,AQ$7)="CASH", N96/1200,N96/N97-1))</f>
        <v>6.3363612878000186E-3</v>
      </c>
      <c r="AR97" s="22" cm="1">
        <f t="array" ref="AR97">IF(INDEX(calc_types,1,AR$7)="INDEX",O97/O96-1,IF(INDEX(calc_types,1,AR$7)="CASH", O96/1200,O96/O97-1))</f>
        <v>9.2299497327446023E-3</v>
      </c>
      <c r="AS97" s="22" cm="1">
        <f t="array" ref="AS97">IF(INDEX(calc_types,1,AS$7)="INDEX",P97/P96-1,IF(INDEX(calc_types,1,AS$7)="CASH", P96/1200,P96/P97-1))</f>
        <v>-2.9058504455670153E-5</v>
      </c>
      <c r="AT97" s="22" cm="1">
        <f t="array" ref="AT97">IF(INDEX(calc_types,1,AT$7)="INDEX",Q97/Q96-1,IF(INDEX(calc_types,1,AT$7)="CASH", Q96/1200,Q96/Q97-1))</f>
        <v>2.3154818260406884E-4</v>
      </c>
      <c r="AU97" s="22" cm="1">
        <f t="array" ref="AU97">IF(INDEX(calc_types,1,AU$7)="INDEX",R97/R96-1,IF(INDEX(calc_types,1,AU$7)="CASH", R96/1200,R96/R97-1))</f>
        <v>4.3978427424007371E-4</v>
      </c>
      <c r="AV97" s="22" cm="1">
        <f t="array" ref="AV97">IF(INDEX(calc_types,1,AV$7)="INDEX",S97/S96-1,IF(INDEX(calc_types,1,AV$7)="CASH", S96/1200,S96/S97-1))</f>
        <v>7.9702721748547312E-2</v>
      </c>
      <c r="AW97" s="22" cm="1">
        <f t="array" ref="AW97">IF(INDEX(calc_types,1,AW$7)="INDEX",T97/T96-1,IF(INDEX(calc_types,1,AW$7)="CASH", T96/1200,T96/T97-1))</f>
        <v>5.2645081328171361E-2</v>
      </c>
      <c r="AX97" s="22" cm="1">
        <f t="array" ref="AX97">IF(INDEX(calc_types,1,AX$7)="INDEX",U97/U96-1,IF(INDEX(calc_types,1,AX$7)="CASH", U96/1200,U96/U97-1))</f>
        <v>3.5778143406860474E-2</v>
      </c>
      <c r="AY97" s="22" cm="1">
        <f t="array" ref="AY97">IF(INDEX(calc_types,1,AY$7)="INDEX",V97/V96-1,IF(INDEX(calc_types,1,AY$7)="CASH", V96/1200,V96/V97-1))</f>
        <v>3.7908004938353113E-2</v>
      </c>
      <c r="AZ97" s="22" cm="1">
        <f t="array" ref="AZ97">IF(INDEX(calc_types,1,AZ$7)="INDEX",W97/W96-1,IF(INDEX(calc_types,1,AZ$7)="CASH", W96/1200,W96/W97-1))</f>
        <v>2.0855749999999997E-3</v>
      </c>
      <c r="BA97" s="22" cm="1">
        <f t="array" ref="BA97">IF(INDEX(calc_types,1,BA$7)="INDEX",X97/X96-1,IF(INDEX(calc_types,1,BA$7)="CASH", X96/1200,X96/X97-1))</f>
        <v>-1.5591666666666664E-4</v>
      </c>
      <c r="BB97" s="22" cm="1">
        <f t="array" ref="BB97">IF(INDEX(calc_types,1,BB$7)="INDEX",Y97/Y96-1,IF(INDEX(calc_types,1,BB$7)="CASH", Y96/1200,Y96/Y97-1))</f>
        <v>8.6675000000000001E-4</v>
      </c>
      <c r="BC97" s="22" cm="1">
        <f t="array" ref="BC97">IF(INDEX(calc_types,1,BC$7)="INDEX",Z97/Z96-1,IF(INDEX(calc_types,1,BC$7)="CASH", Z96/1200,Z96/Z97-1))</f>
        <v>-4.966666666666667E-5</v>
      </c>
      <c r="BD97" s="22" cm="1">
        <f t="array" ref="BD97">IF(INDEX(calc_types,1,BD$7)="INDEX",AA97/AA96-1,IF(INDEX(calc_types,1,BD$7)="CASH", AA96/1200,AA96/AA97-1))</f>
        <v>0</v>
      </c>
      <c r="BE97" s="22" cm="1">
        <f t="array" ref="BE97">IF(INDEX(calc_types,1,BE$7)="INDEX",AB97/AB96-1,IF(INDEX(calc_types,1,BE$7)="CASH", AB96/1200,AB96/AB97-1))</f>
        <v>-1.6025641025642079E-3</v>
      </c>
      <c r="BF97" s="22" cm="1">
        <f t="array" ref="BF97">IF(INDEX(calc_types,1,BF$7)="INDEX",AC97/AC96-1,IF(INDEX(calc_types,1,BF$7)="CASH", AC96/1200,AC96/AC97-1))</f>
        <v>2.7661248033560515E-2</v>
      </c>
      <c r="BG97" s="22" cm="1">
        <f t="array" ref="BG97">IF(INDEX(calc_types,1,BG$7)="INDEX",AD97/AD96-1,IF(INDEX(calc_types,1,BG$7)="CASH", AD96/1200,AD96/AD97-1))</f>
        <v>7.3468638075120385E-3</v>
      </c>
      <c r="BH97" s="23">
        <f t="shared" si="39"/>
        <v>1.0919564675356986E-3</v>
      </c>
      <c r="BI97" s="23">
        <f t="shared" si="40"/>
        <v>1.5197447899017958E-3</v>
      </c>
      <c r="BJ97" s="23">
        <f t="shared" si="41"/>
        <v>2.875182313505946E-3</v>
      </c>
      <c r="BK97" s="23">
        <f t="shared" si="42"/>
        <v>4.930872106139024E-3</v>
      </c>
      <c r="BL97" s="23">
        <f t="shared" si="43"/>
        <v>1.1830895913208699E-2</v>
      </c>
      <c r="BM97" s="23">
        <f t="shared" si="44"/>
        <v>-1.3199998537890304E-3</v>
      </c>
      <c r="BN97" s="23">
        <f t="shared" si="45"/>
        <v>-1.639003414406683E-3</v>
      </c>
      <c r="BO97" s="23">
        <f t="shared" si="46"/>
        <v>2.8523865631184748E-4</v>
      </c>
      <c r="BP97" s="23">
        <f t="shared" si="47"/>
        <v>-3.5034448077664445E-4</v>
      </c>
      <c r="BQ97" s="23">
        <f t="shared" si="48"/>
        <v>-4.5723455117871524E-4</v>
      </c>
      <c r="BR97" s="23">
        <f t="shared" si="49"/>
        <v>3.9864838528479315E-4</v>
      </c>
      <c r="BS97" s="23">
        <f t="shared" si="50"/>
        <v>3.9535129481694129E-3</v>
      </c>
      <c r="BT97" s="23">
        <f t="shared" si="51"/>
        <v>6.0890804906420567E-3</v>
      </c>
      <c r="BU97" s="23">
        <f t="shared" si="52"/>
        <v>-3.011340629963789E-5</v>
      </c>
      <c r="BV97" s="23">
        <f t="shared" si="53"/>
        <v>2.9193359022321327E-4</v>
      </c>
      <c r="BW97" s="23">
        <f t="shared" si="54"/>
        <v>5.7379888618398485E-4</v>
      </c>
      <c r="BX97" s="23">
        <f t="shared" si="55"/>
        <v>6.7134343787734627E-2</v>
      </c>
      <c r="BY97" s="23">
        <f t="shared" si="56"/>
        <v>4.5739014335374972E-2</v>
      </c>
      <c r="BZ97" s="23">
        <f t="shared" si="57"/>
        <v>3.1162527832303721E-2</v>
      </c>
      <c r="CA97" s="23">
        <f t="shared" si="58"/>
        <v>2.5183660309230041E-2</v>
      </c>
      <c r="CB97" s="23">
        <f t="shared" si="59"/>
        <v>6.4608564814814715E-4</v>
      </c>
      <c r="CC97" s="23">
        <f t="shared" si="60"/>
        <v>-5.4126435185185187E-4</v>
      </c>
      <c r="CD97" s="23">
        <f t="shared" si="61"/>
        <v>-3.6271805555555543E-4</v>
      </c>
      <c r="CE97" s="23">
        <f t="shared" si="62"/>
        <v>8.8837037037037015E-5</v>
      </c>
      <c r="CF97" s="23">
        <f t="shared" si="63"/>
        <v>0</v>
      </c>
      <c r="CG97" s="23">
        <f t="shared" si="64"/>
        <v>-9.0707378848697471E-4</v>
      </c>
      <c r="CH97" s="23">
        <f t="shared" si="65"/>
        <v>2.8293913792326639E-2</v>
      </c>
      <c r="CI97" s="23">
        <f t="shared" si="66"/>
        <v>1.0953135324764815E-2</v>
      </c>
    </row>
    <row r="98" spans="1:87" x14ac:dyDescent="0.2">
      <c r="A98" s="20">
        <v>90</v>
      </c>
      <c r="B98" s="21">
        <v>41333</v>
      </c>
      <c r="C98" s="20">
        <v>211.96100000000001</v>
      </c>
      <c r="D98" s="20">
        <v>1190.049</v>
      </c>
      <c r="E98" s="20">
        <v>2010.9369999999999</v>
      </c>
      <c r="F98" s="20">
        <v>1739.1420000000001</v>
      </c>
      <c r="G98" s="20">
        <v>2220.7359999999999</v>
      </c>
      <c r="H98" s="20">
        <v>140.94499999999999</v>
      </c>
      <c r="I98" s="20">
        <v>362.86900000000003</v>
      </c>
      <c r="J98" s="20">
        <v>503.49299999999999</v>
      </c>
      <c r="K98" s="20">
        <v>108.626</v>
      </c>
      <c r="L98" s="20">
        <v>668.46699999999998</v>
      </c>
      <c r="M98" s="20">
        <v>856.096</v>
      </c>
      <c r="N98" s="20">
        <v>289.11</v>
      </c>
      <c r="O98" s="20">
        <v>330.62400000000002</v>
      </c>
      <c r="P98" s="20">
        <v>103.212</v>
      </c>
      <c r="Q98" s="20">
        <v>194.31399999999999</v>
      </c>
      <c r="R98" s="20">
        <v>259.25799999999998</v>
      </c>
      <c r="S98" s="20">
        <v>4946.1899999999996</v>
      </c>
      <c r="T98" s="20">
        <v>3298.26</v>
      </c>
      <c r="U98" s="20">
        <v>7074.73</v>
      </c>
      <c r="V98" s="20">
        <v>21385.16</v>
      </c>
      <c r="W98" s="20">
        <v>2.4679000000000002</v>
      </c>
      <c r="X98" s="20">
        <v>-0.42680000000000001</v>
      </c>
      <c r="Y98" s="20">
        <v>0.78359999999999996</v>
      </c>
      <c r="Z98" s="20">
        <v>-0.27460000000000001</v>
      </c>
      <c r="AA98" s="20">
        <v>1</v>
      </c>
      <c r="AB98" s="20">
        <v>0.87939999999999996</v>
      </c>
      <c r="AC98" s="20">
        <v>0.754</v>
      </c>
      <c r="AD98" s="20">
        <v>111.39</v>
      </c>
      <c r="AE98" s="21">
        <f t="shared" si="38"/>
        <v>41333</v>
      </c>
      <c r="AF98" s="22" cm="1">
        <f t="array" ref="AF98">IF(INDEX(calc_types,1,AF$7)="INDEX",C98/C97-1,IF(INDEX(calc_types,1,AF$7)="CASH", C97/1200,C97/C98-1))</f>
        <v>1.8907076446037507E-3</v>
      </c>
      <c r="AG98" s="22" cm="1">
        <f t="array" ref="AG98">IF(INDEX(calc_types,1,AG$7)="INDEX",D98/D97-1,IF(INDEX(calc_types,1,AG$7)="CASH", D97/1200,D97/D98-1))</f>
        <v>1.0051696844186608E-3</v>
      </c>
      <c r="AH98" s="22" cm="1">
        <f t="array" ref="AH98">IF(INDEX(calc_types,1,AH$7)="INDEX",E98/E97-1,IF(INDEX(calc_types,1,AH$7)="CASH", E97/1200,E97/E98-1))</f>
        <v>-6.1724130904861063E-4</v>
      </c>
      <c r="AI98" s="22" cm="1">
        <f t="array" ref="AI98">IF(INDEX(calc_types,1,AI$7)="INDEX",F98/F97-1,IF(INDEX(calc_types,1,AI$7)="CASH", F97/1200,F97/F98-1))</f>
        <v>3.5059253369462695E-3</v>
      </c>
      <c r="AJ98" s="22" cm="1">
        <f t="array" ref="AJ98">IF(INDEX(calc_types,1,AJ$7)="INDEX",G98/G97-1,IF(INDEX(calc_types,1,AJ$7)="CASH", G97/1200,G97/G98-1))</f>
        <v>5.1981394607767406E-3</v>
      </c>
      <c r="AK98" s="22" cm="1">
        <f t="array" ref="AK98">IF(INDEX(calc_types,1,AK$7)="INDEX",H98/H97-1,IF(INDEX(calc_types,1,AK$7)="CASH", H97/1200,H97/H98-1))</f>
        <v>-5.0348896579111013E-4</v>
      </c>
      <c r="AL98" s="22" cm="1">
        <f t="array" ref="AL98">IF(INDEX(calc_types,1,AL$7)="INDEX",I98/I97-1,IF(INDEX(calc_types,1,AL$7)="CASH", I97/1200,I97/I98-1))</f>
        <v>-1.2248358169517637E-3</v>
      </c>
      <c r="AM98" s="22" cm="1">
        <f t="array" ref="AM98">IF(INDEX(calc_types,1,AM$7)="INDEX",J98/J97-1,IF(INDEX(calc_types,1,AM$7)="CASH", J97/1200,J97/J98-1))</f>
        <v>-1.778385772913782E-3</v>
      </c>
      <c r="AN98" s="22" cm="1">
        <f t="array" ref="AN98">IF(INDEX(calc_types,1,AN$7)="INDEX",K98/K97-1,IF(INDEX(calc_types,1,AN$7)="CASH", K97/1200,K97/K98-1))</f>
        <v>4.5129263103604877E-4</v>
      </c>
      <c r="AO98" s="22" cm="1">
        <f t="array" ref="AO98">IF(INDEX(calc_types,1,AO$7)="INDEX",L98/L97-1,IF(INDEX(calc_types,1,AO$7)="CASH", L97/1200,L97/L98-1))</f>
        <v>-3.5591179967253694E-4</v>
      </c>
      <c r="AP98" s="22" cm="1">
        <f t="array" ref="AP98">IF(INDEX(calc_types,1,AP$7)="INDEX",M98/M97-1,IF(INDEX(calc_types,1,AP$7)="CASH", M97/1200,M97/M98-1))</f>
        <v>-2.1423559388017432E-3</v>
      </c>
      <c r="AQ98" s="22" cm="1">
        <f t="array" ref="AQ98">IF(INDEX(calc_types,1,AQ$7)="INDEX",N98/N97-1,IF(INDEX(calc_types,1,AQ$7)="CASH", N97/1200,N97/N98-1))</f>
        <v>2.9591649118667629E-3</v>
      </c>
      <c r="AR98" s="22" cm="1">
        <f t="array" ref="AR98">IF(INDEX(calc_types,1,AR$7)="INDEX",O98/O97-1,IF(INDEX(calc_types,1,AR$7)="CASH", O97/1200,O97/O98-1))</f>
        <v>2.8968450172750515E-3</v>
      </c>
      <c r="AS98" s="22" cm="1">
        <f t="array" ref="AS98">IF(INDEX(calc_types,1,AS$7)="INDEX",P98/P97-1,IF(INDEX(calc_types,1,AS$7)="CASH", P97/1200,P97/P98-1))</f>
        <v>-2.4216124064035949E-4</v>
      </c>
      <c r="AT98" s="22" cm="1">
        <f t="array" ref="AT98">IF(INDEX(calc_types,1,AT$7)="INDEX",Q98/Q97-1,IF(INDEX(calc_types,1,AT$7)="CASH", Q97/1200,Q97/Q98-1))</f>
        <v>-3.8582430075784213E-4</v>
      </c>
      <c r="AU98" s="22" cm="1">
        <f t="array" ref="AU98">IF(INDEX(calc_types,1,AU$7)="INDEX",R98/R97-1,IF(INDEX(calc_types,1,AU$7)="CASH", R97/1200,R97/R98-1))</f>
        <v>-2.8534851078931833E-4</v>
      </c>
      <c r="AV98" s="22" cm="1">
        <f t="array" ref="AV98">IF(INDEX(calc_types,1,AV$7)="INDEX",S98/S97-1,IF(INDEX(calc_types,1,AV$7)="CASH", S97/1200,S97/S98-1))</f>
        <v>3.1393098731347546E-2</v>
      </c>
      <c r="AW98" s="22" cm="1">
        <f t="array" ref="AW98">IF(INDEX(calc_types,1,AW$7)="INDEX",T98/T97-1,IF(INDEX(calc_types,1,AW$7)="CASH", T97/1200,T97/T98-1))</f>
        <v>4.3941470455113762E-2</v>
      </c>
      <c r="AX98" s="22" cm="1">
        <f t="array" ref="AX98">IF(INDEX(calc_types,1,AX$7)="INDEX",U98/U97-1,IF(INDEX(calc_types,1,AX$7)="CASH", U97/1200,U97/U98-1))</f>
        <v>1.5193324580095702E-2</v>
      </c>
      <c r="AY98" s="22" cm="1">
        <f t="array" ref="AY98">IF(INDEX(calc_types,1,AY$7)="INDEX",V98/V97-1,IF(INDEX(calc_types,1,AY$7)="CASH", V97/1200,V97/V98-1))</f>
        <v>2.9444739425103839E-2</v>
      </c>
      <c r="AZ98" s="22" cm="1">
        <f t="array" ref="AZ98">IF(INDEX(calc_types,1,AZ$7)="INDEX",W98/W97-1,IF(INDEX(calc_types,1,AZ$7)="CASH", W97/1200,W97/W98-1))</f>
        <v>2.0420833333333333E-3</v>
      </c>
      <c r="BA98" s="22" cm="1">
        <f t="array" ref="BA98">IF(INDEX(calc_types,1,BA$7)="INDEX",X98/X97-1,IF(INDEX(calc_types,1,BA$7)="CASH", X97/1200,X97/X98-1))</f>
        <v>-2.5075E-4</v>
      </c>
      <c r="BB98" s="22" cm="1">
        <f t="array" ref="BB98">IF(INDEX(calc_types,1,BB$7)="INDEX",Y98/Y97-1,IF(INDEX(calc_types,1,BB$7)="CASH", Y97/1200,Y97/Y98-1))</f>
        <v>7.5350000000000005E-4</v>
      </c>
      <c r="BC98" s="22" cm="1">
        <f t="array" ref="BC98">IF(INDEX(calc_types,1,BC$7)="INDEX",Z98/Z97-1,IF(INDEX(calc_types,1,BC$7)="CASH", Z97/1200,Z97/Z98-1))</f>
        <v>-5.1416666666666665E-5</v>
      </c>
      <c r="BD98" s="22" cm="1">
        <f t="array" ref="BD98">IF(INDEX(calc_types,1,BD$7)="INDEX",AA98/AA97-1,IF(INDEX(calc_types,1,BD$7)="CASH", AA97/1200,AA97/AA98-1))</f>
        <v>0</v>
      </c>
      <c r="BE98" s="22" cm="1">
        <f t="array" ref="BE98">IF(INDEX(calc_types,1,BE$7)="INDEX",AB98/AB97-1,IF(INDEX(calc_types,1,BE$7)="CASH", AB97/1200,AB97/AB98-1))</f>
        <v>-6.5954059586080804E-3</v>
      </c>
      <c r="BF98" s="22" cm="1">
        <f t="array" ref="BF98">IF(INDEX(calc_types,1,BF$7)="INDEX",AC98/AC97-1,IF(INDEX(calc_types,1,BF$7)="CASH", AC97/1200,AC97/AC98-1))</f>
        <v>1.1671087533156488E-2</v>
      </c>
      <c r="BG98" s="22" cm="1">
        <f t="array" ref="BG98">IF(INDEX(calc_types,1,BG$7)="INDEX",AD98/AD97-1,IF(INDEX(calc_types,1,BG$7)="CASH", AD97/1200,AD97/AD98-1))</f>
        <v>-2.2443666397342632E-2</v>
      </c>
      <c r="BH98" s="23">
        <f t="shared" si="39"/>
        <v>4.9493689972059389E-4</v>
      </c>
      <c r="BI98" s="23">
        <f t="shared" si="40"/>
        <v>-1.6809811528140529E-4</v>
      </c>
      <c r="BJ98" s="23">
        <f t="shared" si="41"/>
        <v>-1.8113715387058928E-3</v>
      </c>
      <c r="BK98" s="23">
        <f t="shared" si="42"/>
        <v>1.4093734059713106E-3</v>
      </c>
      <c r="BL98" s="23">
        <f t="shared" si="43"/>
        <v>2.5259129986380962E-3</v>
      </c>
      <c r="BM98" s="23">
        <f t="shared" si="44"/>
        <v>-7.7506287528847611E-4</v>
      </c>
      <c r="BN98" s="23">
        <f t="shared" si="45"/>
        <v>-1.305637511565629E-3</v>
      </c>
      <c r="BO98" s="23">
        <f t="shared" si="46"/>
        <v>-1.9632425043116359E-3</v>
      </c>
      <c r="BP98" s="23">
        <f t="shared" si="47"/>
        <v>-6.2717587045990749E-4</v>
      </c>
      <c r="BQ98" s="23">
        <f t="shared" si="48"/>
        <v>-1.2051019850639339E-3</v>
      </c>
      <c r="BR98" s="23">
        <f t="shared" si="49"/>
        <v>-3.1034673020604708E-3</v>
      </c>
      <c r="BS98" s="23">
        <f t="shared" si="50"/>
        <v>5.7631657223615722E-4</v>
      </c>
      <c r="BT98" s="23">
        <f t="shared" si="51"/>
        <v>-2.4402422482749453E-4</v>
      </c>
      <c r="BU98" s="23">
        <f t="shared" si="52"/>
        <v>-2.4321614248432722E-4</v>
      </c>
      <c r="BV98" s="23">
        <f t="shared" si="53"/>
        <v>-3.2543889313869771E-4</v>
      </c>
      <c r="BW98" s="23">
        <f t="shared" si="54"/>
        <v>-1.5133389884540714E-4</v>
      </c>
      <c r="BX98" s="23">
        <f t="shared" si="55"/>
        <v>1.8824720770534861E-2</v>
      </c>
      <c r="BY98" s="23">
        <f t="shared" si="56"/>
        <v>3.7035403462317373E-2</v>
      </c>
      <c r="BZ98" s="23">
        <f t="shared" si="57"/>
        <v>1.0577709005538949E-2</v>
      </c>
      <c r="CA98" s="23">
        <f t="shared" si="58"/>
        <v>1.6720394795980767E-2</v>
      </c>
      <c r="CB98" s="23">
        <f t="shared" si="59"/>
        <v>6.0259398148148073E-4</v>
      </c>
      <c r="CC98" s="23">
        <f t="shared" si="60"/>
        <v>-6.3609768518518525E-4</v>
      </c>
      <c r="CD98" s="23">
        <f t="shared" si="61"/>
        <v>-4.7596805555555539E-4</v>
      </c>
      <c r="CE98" s="23">
        <f t="shared" si="62"/>
        <v>8.7087037037037013E-5</v>
      </c>
      <c r="CF98" s="23">
        <f t="shared" si="63"/>
        <v>0</v>
      </c>
      <c r="CG98" s="23">
        <f t="shared" si="64"/>
        <v>-5.8999156445308475E-3</v>
      </c>
      <c r="CH98" s="23">
        <f t="shared" si="65"/>
        <v>1.2303753291922612E-2</v>
      </c>
      <c r="CI98" s="23">
        <f t="shared" si="66"/>
        <v>-1.8837394880089856E-2</v>
      </c>
    </row>
    <row r="99" spans="1:87" x14ac:dyDescent="0.2">
      <c r="A99" s="20">
        <v>91</v>
      </c>
      <c r="B99" s="21">
        <v>41364</v>
      </c>
      <c r="C99" s="20">
        <v>212.482</v>
      </c>
      <c r="D99" s="20">
        <v>1197.325</v>
      </c>
      <c r="E99" s="20">
        <v>2035.575</v>
      </c>
      <c r="F99" s="20">
        <v>1752.7180000000001</v>
      </c>
      <c r="G99" s="20">
        <v>2254.0729999999999</v>
      </c>
      <c r="H99" s="20">
        <v>140.91200000000001</v>
      </c>
      <c r="I99" s="20">
        <v>363.33499999999998</v>
      </c>
      <c r="J99" s="20">
        <v>506.32799999999997</v>
      </c>
      <c r="K99" s="20">
        <v>108.729</v>
      </c>
      <c r="L99" s="20">
        <v>670.81100000000004</v>
      </c>
      <c r="M99" s="20">
        <v>864.02200000000005</v>
      </c>
      <c r="N99" s="20">
        <v>291.24099999999999</v>
      </c>
      <c r="O99" s="20">
        <v>334.685</v>
      </c>
      <c r="P99" s="20">
        <v>103.208</v>
      </c>
      <c r="Q99" s="20">
        <v>194.39099999999999</v>
      </c>
      <c r="R99" s="20">
        <v>259.64600000000002</v>
      </c>
      <c r="S99" s="20">
        <v>5040.0600000000004</v>
      </c>
      <c r="T99" s="20">
        <v>3351.71</v>
      </c>
      <c r="U99" s="20">
        <v>7279.19</v>
      </c>
      <c r="V99" s="20">
        <v>21205.81</v>
      </c>
      <c r="W99" s="20">
        <v>2.4220000000000002</v>
      </c>
      <c r="X99" s="20">
        <v>-0.44819999999999999</v>
      </c>
      <c r="Y99" s="20">
        <v>0.7873</v>
      </c>
      <c r="Z99" s="20">
        <v>-0.19919999999999999</v>
      </c>
      <c r="AA99" s="20">
        <v>1</v>
      </c>
      <c r="AB99" s="20">
        <v>0.89139999999999997</v>
      </c>
      <c r="AC99" s="20">
        <v>0.7671</v>
      </c>
      <c r="AD99" s="20">
        <v>110.86</v>
      </c>
      <c r="AE99" s="21">
        <f t="shared" si="38"/>
        <v>41364</v>
      </c>
      <c r="AF99" s="22" cm="1">
        <f t="array" ref="AF99">IF(INDEX(calc_types,1,AF$7)="INDEX",C99/C98-1,IF(INDEX(calc_types,1,AF$7)="CASH", C98/1200,C98/C99-1))</f>
        <v>2.4579993489368679E-3</v>
      </c>
      <c r="AG99" s="22" cm="1">
        <f t="array" ref="AG99">IF(INDEX(calc_types,1,AG$7)="INDEX",D99/D98-1,IF(INDEX(calc_types,1,AG$7)="CASH", D98/1200,D98/D99-1))</f>
        <v>6.1140339599461413E-3</v>
      </c>
      <c r="AH99" s="22" cm="1">
        <f t="array" ref="AH99">IF(INDEX(calc_types,1,AH$7)="INDEX",E99/E98-1,IF(INDEX(calc_types,1,AH$7)="CASH", E98/1200,E98/E99-1))</f>
        <v>1.2251999938337255E-2</v>
      </c>
      <c r="AI99" s="22" cm="1">
        <f t="array" ref="AI99">IF(INDEX(calc_types,1,AI$7)="INDEX",F99/F98-1,IF(INDEX(calc_types,1,AI$7)="CASH", F98/1200,F98/F99-1))</f>
        <v>7.8061480891151724E-3</v>
      </c>
      <c r="AJ99" s="22" cm="1">
        <f t="array" ref="AJ99">IF(INDEX(calc_types,1,AJ$7)="INDEX",G99/G98-1,IF(INDEX(calc_types,1,AJ$7)="CASH", G98/1200,G98/G99-1))</f>
        <v>1.5011689818150264E-2</v>
      </c>
      <c r="AK99" s="22" cm="1">
        <f t="array" ref="AK99">IF(INDEX(calc_types,1,AK$7)="INDEX",H99/H98-1,IF(INDEX(calc_types,1,AK$7)="CASH", H98/1200,H98/H99-1))</f>
        <v>-2.3413388201065644E-4</v>
      </c>
      <c r="AL99" s="22" cm="1">
        <f t="array" ref="AL99">IF(INDEX(calc_types,1,AL$7)="INDEX",I99/I98-1,IF(INDEX(calc_types,1,AL$7)="CASH", I98/1200,I98/I99-1))</f>
        <v>1.2842100041612348E-3</v>
      </c>
      <c r="AM99" s="22" cm="1">
        <f t="array" ref="AM99">IF(INDEX(calc_types,1,AM$7)="INDEX",J99/J98-1,IF(INDEX(calc_types,1,AM$7)="CASH", J98/1200,J98/J99-1))</f>
        <v>5.630664180038103E-3</v>
      </c>
      <c r="AN99" s="22" cm="1">
        <f t="array" ref="AN99">IF(INDEX(calc_types,1,AN$7)="INDEX",K99/K98-1,IF(INDEX(calc_types,1,AN$7)="CASH", K98/1200,K98/K99-1))</f>
        <v>9.4820761143732391E-4</v>
      </c>
      <c r="AO99" s="22" cm="1">
        <f t="array" ref="AO99">IF(INDEX(calc_types,1,AO$7)="INDEX",L99/L98-1,IF(INDEX(calc_types,1,AO$7)="CASH", L98/1200,L98/L99-1))</f>
        <v>3.5065306140766861E-3</v>
      </c>
      <c r="AP99" s="22" cm="1">
        <f t="array" ref="AP99">IF(INDEX(calc_types,1,AP$7)="INDEX",M99/M98-1,IF(INDEX(calc_types,1,AP$7)="CASH", M98/1200,M98/M99-1))</f>
        <v>9.258307479535155E-3</v>
      </c>
      <c r="AQ99" s="22" cm="1">
        <f t="array" ref="AQ99">IF(INDEX(calc_types,1,AQ$7)="INDEX",N99/N98-1,IF(INDEX(calc_types,1,AQ$7)="CASH", N98/1200,N98/N99-1))</f>
        <v>7.3708968904568906E-3</v>
      </c>
      <c r="AR99" s="22" cm="1">
        <f t="array" ref="AR99">IF(INDEX(calc_types,1,AR$7)="INDEX",O99/O98-1,IF(INDEX(calc_types,1,AR$7)="CASH", O98/1200,O98/O99-1))</f>
        <v>1.2282834881920168E-2</v>
      </c>
      <c r="AS99" s="22" cm="1">
        <f t="array" ref="AS99">IF(INDEX(calc_types,1,AS$7)="INDEX",P99/P98-1,IF(INDEX(calc_types,1,AS$7)="CASH", P98/1200,P98/P99-1))</f>
        <v>-3.8755183505823076E-5</v>
      </c>
      <c r="AT99" s="22" cm="1">
        <f t="array" ref="AT99">IF(INDEX(calc_types,1,AT$7)="INDEX",Q99/Q98-1,IF(INDEX(calc_types,1,AT$7)="CASH", Q98/1200,Q98/Q99-1))</f>
        <v>3.9626583776763979E-4</v>
      </c>
      <c r="AU99" s="22" cm="1">
        <f t="array" ref="AU99">IF(INDEX(calc_types,1,AU$7)="INDEX",R99/R98-1,IF(INDEX(calc_types,1,AU$7)="CASH", R98/1200,R98/R99-1))</f>
        <v>1.4965786976681716E-3</v>
      </c>
      <c r="AV99" s="22" cm="1">
        <f t="array" ref="AV99">IF(INDEX(calc_types,1,AV$7)="INDEX",S99/S98-1,IF(INDEX(calc_types,1,AV$7)="CASH", S98/1200,S98/S99-1))</f>
        <v>1.8978243860426014E-2</v>
      </c>
      <c r="AW99" s="22" cm="1">
        <f t="array" ref="AW99">IF(INDEX(calc_types,1,AW$7)="INDEX",T99/T98-1,IF(INDEX(calc_types,1,AW$7)="CASH", T98/1200,T98/T99-1))</f>
        <v>1.6205514422756195E-2</v>
      </c>
      <c r="AX99" s="22" cm="1">
        <f t="array" ref="AX99">IF(INDEX(calc_types,1,AX$7)="INDEX",U99/U98-1,IF(INDEX(calc_types,1,AX$7)="CASH", U98/1200,U98/U99-1))</f>
        <v>2.8900042828489569E-2</v>
      </c>
      <c r="AY99" s="22" cm="1">
        <f t="array" ref="AY99">IF(INDEX(calc_types,1,AY$7)="INDEX",V99/V98-1,IF(INDEX(calc_types,1,AY$7)="CASH", V98/1200,V98/V99-1))</f>
        <v>-8.3866569153562276E-3</v>
      </c>
      <c r="AZ99" s="22" cm="1">
        <f t="array" ref="AZ99">IF(INDEX(calc_types,1,AZ$7)="INDEX",W99/W98-1,IF(INDEX(calc_types,1,AZ$7)="CASH", W98/1200,W98/W99-1))</f>
        <v>2.0565833333333334E-3</v>
      </c>
      <c r="BA99" s="22" cm="1">
        <f t="array" ref="BA99">IF(INDEX(calc_types,1,BA$7)="INDEX",X99/X98-1,IF(INDEX(calc_types,1,BA$7)="CASH", X98/1200,X98/X99-1))</f>
        <v>-3.5566666666666667E-4</v>
      </c>
      <c r="BB99" s="22" cm="1">
        <f t="array" ref="BB99">IF(INDEX(calc_types,1,BB$7)="INDEX",Y99/Y98-1,IF(INDEX(calc_types,1,BB$7)="CASH", Y98/1200,Y98/Y99-1))</f>
        <v>6.5299999999999993E-4</v>
      </c>
      <c r="BC99" s="22" cm="1">
        <f t="array" ref="BC99">IF(INDEX(calc_types,1,BC$7)="INDEX",Z99/Z98-1,IF(INDEX(calc_types,1,BC$7)="CASH", Z98/1200,Z98/Z99-1))</f>
        <v>-2.2883333333333333E-4</v>
      </c>
      <c r="BD99" s="22" cm="1">
        <f t="array" ref="BD99">IF(INDEX(calc_types,1,BD$7)="INDEX",AA99/AA98-1,IF(INDEX(calc_types,1,BD$7)="CASH", AA98/1200,AA98/AA99-1))</f>
        <v>0</v>
      </c>
      <c r="BE99" s="22" cm="1">
        <f t="array" ref="BE99">IF(INDEX(calc_types,1,BE$7)="INDEX",AB99/AB98-1,IF(INDEX(calc_types,1,BE$7)="CASH", AB98/1200,AB98/AB99-1))</f>
        <v>-1.3461969934933871E-2</v>
      </c>
      <c r="BF99" s="22" cm="1">
        <f t="array" ref="BF99">IF(INDEX(calc_types,1,BF$7)="INDEX",AC99/AC98-1,IF(INDEX(calc_types,1,BF$7)="CASH", AC98/1200,AC98/AC99-1))</f>
        <v>-1.7077304132446902E-2</v>
      </c>
      <c r="BG99" s="22" cm="1">
        <f t="array" ref="BG99">IF(INDEX(calc_types,1,BG$7)="INDEX",AD99/AD98-1,IF(INDEX(calc_types,1,BG$7)="CASH", AD98/1200,AD98/AD99-1))</f>
        <v>4.7808046184376618E-3</v>
      </c>
      <c r="BH99" s="23">
        <f t="shared" si="39"/>
        <v>1.062228604053711E-3</v>
      </c>
      <c r="BI99" s="23">
        <f t="shared" si="40"/>
        <v>4.9407661602460752E-3</v>
      </c>
      <c r="BJ99" s="23">
        <f t="shared" si="41"/>
        <v>1.1057869708679972E-2</v>
      </c>
      <c r="BK99" s="23">
        <f t="shared" si="42"/>
        <v>5.7095961581402135E-3</v>
      </c>
      <c r="BL99" s="23">
        <f t="shared" si="43"/>
        <v>1.233946335601162E-2</v>
      </c>
      <c r="BM99" s="23">
        <f t="shared" si="44"/>
        <v>-5.0570779150802242E-4</v>
      </c>
      <c r="BN99" s="23">
        <f t="shared" si="45"/>
        <v>1.2034083095473695E-3</v>
      </c>
      <c r="BO99" s="23">
        <f t="shared" si="46"/>
        <v>5.4458074486402486E-3</v>
      </c>
      <c r="BP99" s="23">
        <f t="shared" si="47"/>
        <v>-1.3026089005863236E-4</v>
      </c>
      <c r="BQ99" s="23">
        <f t="shared" si="48"/>
        <v>2.6573404286852889E-3</v>
      </c>
      <c r="BR99" s="23">
        <f t="shared" si="49"/>
        <v>8.2971961162764275E-3</v>
      </c>
      <c r="BS99" s="23">
        <f t="shared" si="50"/>
        <v>4.9880485508262849E-3</v>
      </c>
      <c r="BT99" s="23">
        <f t="shared" si="51"/>
        <v>9.1419656398176227E-3</v>
      </c>
      <c r="BU99" s="23">
        <f t="shared" si="52"/>
        <v>-3.9810085349790813E-5</v>
      </c>
      <c r="BV99" s="23">
        <f t="shared" si="53"/>
        <v>4.5665124538678422E-4</v>
      </c>
      <c r="BW99" s="23">
        <f t="shared" si="54"/>
        <v>1.6305933096120828E-3</v>
      </c>
      <c r="BX99" s="23">
        <f t="shared" si="55"/>
        <v>6.4098658996133307E-3</v>
      </c>
      <c r="BY99" s="23">
        <f t="shared" si="56"/>
        <v>9.2994474299598062E-3</v>
      </c>
      <c r="BZ99" s="23">
        <f t="shared" si="57"/>
        <v>2.4284427253932817E-2</v>
      </c>
      <c r="CA99" s="23">
        <f t="shared" si="58"/>
        <v>-2.1111001544479299E-2</v>
      </c>
      <c r="CB99" s="23">
        <f t="shared" si="59"/>
        <v>6.1709398148148092E-4</v>
      </c>
      <c r="CC99" s="23">
        <f t="shared" si="60"/>
        <v>-7.4101435185185182E-4</v>
      </c>
      <c r="CD99" s="23">
        <f t="shared" si="61"/>
        <v>-5.764680555555555E-4</v>
      </c>
      <c r="CE99" s="23">
        <f t="shared" si="62"/>
        <v>-9.0329629629629652E-5</v>
      </c>
      <c r="CF99" s="23">
        <f t="shared" si="63"/>
        <v>0</v>
      </c>
      <c r="CG99" s="23">
        <f t="shared" si="64"/>
        <v>-1.2766479620856638E-2</v>
      </c>
      <c r="CH99" s="23">
        <f t="shared" si="65"/>
        <v>-1.6444638373680778E-2</v>
      </c>
      <c r="CI99" s="23">
        <f t="shared" si="66"/>
        <v>8.3870761356904383E-3</v>
      </c>
    </row>
    <row r="100" spans="1:87" x14ac:dyDescent="0.2">
      <c r="A100" s="20">
        <v>92</v>
      </c>
      <c r="B100" s="21">
        <v>41394</v>
      </c>
      <c r="C100" s="20">
        <v>212.91800000000001</v>
      </c>
      <c r="D100" s="20">
        <v>1199.758</v>
      </c>
      <c r="E100" s="20">
        <v>2037.404</v>
      </c>
      <c r="F100" s="20">
        <v>1758.424</v>
      </c>
      <c r="G100" s="20">
        <v>2264.1559999999999</v>
      </c>
      <c r="H100" s="20">
        <v>140.81800000000001</v>
      </c>
      <c r="I100" s="20">
        <v>362.971</v>
      </c>
      <c r="J100" s="20">
        <v>505.49200000000002</v>
      </c>
      <c r="K100" s="20">
        <v>108.751</v>
      </c>
      <c r="L100" s="20">
        <v>669.73299999999995</v>
      </c>
      <c r="M100" s="20">
        <v>859.97199999999998</v>
      </c>
      <c r="N100" s="20">
        <v>292.09699999999998</v>
      </c>
      <c r="O100" s="20">
        <v>335.60199999999998</v>
      </c>
      <c r="P100" s="20">
        <v>103.18899999999999</v>
      </c>
      <c r="Q100" s="20">
        <v>194.27699999999999</v>
      </c>
      <c r="R100" s="20">
        <v>259.26299999999998</v>
      </c>
      <c r="S100" s="20">
        <v>5242.3599999999997</v>
      </c>
      <c r="T100" s="20">
        <v>3514.62</v>
      </c>
      <c r="U100" s="20">
        <v>7418.22</v>
      </c>
      <c r="V100" s="20">
        <v>22258.73</v>
      </c>
      <c r="W100" s="20">
        <v>2.4527000000000001</v>
      </c>
      <c r="X100" s="20">
        <v>-0.5454</v>
      </c>
      <c r="Y100" s="20">
        <v>0.66320000000000001</v>
      </c>
      <c r="Z100" s="20">
        <v>-0.29349999999999998</v>
      </c>
      <c r="AA100" s="20">
        <v>1</v>
      </c>
      <c r="AB100" s="20">
        <v>0.89170000000000005</v>
      </c>
      <c r="AC100" s="20">
        <v>0.76729999999999998</v>
      </c>
      <c r="AD100" s="20">
        <v>111.42</v>
      </c>
      <c r="AE100" s="21">
        <f t="shared" si="38"/>
        <v>41394</v>
      </c>
      <c r="AF100" s="22" cm="1">
        <f t="array" ref="AF100">IF(INDEX(calc_types,1,AF$7)="INDEX",C100/C99-1,IF(INDEX(calc_types,1,AF$7)="CASH", C99/1200,C99/C100-1))</f>
        <v>2.0519385171449134E-3</v>
      </c>
      <c r="AG100" s="22" cm="1">
        <f t="array" ref="AG100">IF(INDEX(calc_types,1,AG$7)="INDEX",D100/D99-1,IF(INDEX(calc_types,1,AG$7)="CASH", D99/1200,D99/D100-1))</f>
        <v>2.032029732946361E-3</v>
      </c>
      <c r="AH100" s="22" cm="1">
        <f t="array" ref="AH100">IF(INDEX(calc_types,1,AH$7)="INDEX",E100/E99-1,IF(INDEX(calc_types,1,AH$7)="CASH", E99/1200,E99/E100-1))</f>
        <v>8.9851761787218543E-4</v>
      </c>
      <c r="AI100" s="22" cm="1">
        <f t="array" ref="AI100">IF(INDEX(calc_types,1,AI$7)="INDEX",F100/F99-1,IF(INDEX(calc_types,1,AI$7)="CASH", F99/1200,F99/F100-1))</f>
        <v>3.2555151484721101E-3</v>
      </c>
      <c r="AJ100" s="22" cm="1">
        <f t="array" ref="AJ100">IF(INDEX(calc_types,1,AJ$7)="INDEX",G100/G99-1,IF(INDEX(calc_types,1,AJ$7)="CASH", G99/1200,G99/G100-1))</f>
        <v>4.473235782514573E-3</v>
      </c>
      <c r="AK100" s="22" cm="1">
        <f t="array" ref="AK100">IF(INDEX(calc_types,1,AK$7)="INDEX",H100/H99-1,IF(INDEX(calc_types,1,AK$7)="CASH", H99/1200,H99/H100-1))</f>
        <v>-6.6708300215734262E-4</v>
      </c>
      <c r="AL100" s="22" cm="1">
        <f t="array" ref="AL100">IF(INDEX(calc_types,1,AL$7)="INDEX",I100/I99-1,IF(INDEX(calc_types,1,AL$7)="CASH", I99/1200,I99/I100-1))</f>
        <v>-1.0018302668335366E-3</v>
      </c>
      <c r="AM100" s="22" cm="1">
        <f t="array" ref="AM100">IF(INDEX(calc_types,1,AM$7)="INDEX",J100/J99-1,IF(INDEX(calc_types,1,AM$7)="CASH", J99/1200,J99/J100-1))</f>
        <v>-1.6511036324279305E-3</v>
      </c>
      <c r="AN100" s="22" cm="1">
        <f t="array" ref="AN100">IF(INDEX(calc_types,1,AN$7)="INDEX",K100/K99-1,IF(INDEX(calc_types,1,AN$7)="CASH", K99/1200,K99/K100-1))</f>
        <v>2.0233792272539297E-4</v>
      </c>
      <c r="AO100" s="22" cm="1">
        <f t="array" ref="AO100">IF(INDEX(calc_types,1,AO$7)="INDEX",L100/L99-1,IF(INDEX(calc_types,1,AO$7)="CASH", L99/1200,L99/L100-1))</f>
        <v>-1.6070100221970973E-3</v>
      </c>
      <c r="AP100" s="22" cm="1">
        <f t="array" ref="AP100">IF(INDEX(calc_types,1,AP$7)="INDEX",M100/M99-1,IF(INDEX(calc_types,1,AP$7)="CASH", M99/1200,M99/M100-1))</f>
        <v>-4.6873806454003075E-3</v>
      </c>
      <c r="AQ100" s="22" cm="1">
        <f t="array" ref="AQ100">IF(INDEX(calc_types,1,AQ$7)="INDEX",N100/N99-1,IF(INDEX(calc_types,1,AQ$7)="CASH", N99/1200,N99/N100-1))</f>
        <v>2.9391466174062408E-3</v>
      </c>
      <c r="AR100" s="22" cm="1">
        <f t="array" ref="AR100">IF(INDEX(calc_types,1,AR$7)="INDEX",O100/O99-1,IF(INDEX(calc_types,1,AR$7)="CASH", O99/1200,O99/O100-1))</f>
        <v>2.7398897470756189E-3</v>
      </c>
      <c r="AS100" s="22" cm="1">
        <f t="array" ref="AS100">IF(INDEX(calc_types,1,AS$7)="INDEX",P100/P99-1,IF(INDEX(calc_types,1,AS$7)="CASH", P99/1200,P99/P100-1))</f>
        <v>-1.8409425625920406E-4</v>
      </c>
      <c r="AT100" s="22" cm="1">
        <f t="array" ref="AT100">IF(INDEX(calc_types,1,AT$7)="INDEX",Q100/Q99-1,IF(INDEX(calc_types,1,AT$7)="CASH", Q99/1200,Q99/Q100-1))</f>
        <v>-5.8644690340603489E-4</v>
      </c>
      <c r="AU100" s="22" cm="1">
        <f t="array" ref="AU100">IF(INDEX(calc_types,1,AU$7)="INDEX",R100/R99-1,IF(INDEX(calc_types,1,AU$7)="CASH", R99/1200,R99/R100-1))</f>
        <v>-1.4750853084586346E-3</v>
      </c>
      <c r="AV100" s="22" cm="1">
        <f t="array" ref="AV100">IF(INDEX(calc_types,1,AV$7)="INDEX",S100/S99-1,IF(INDEX(calc_types,1,AV$7)="CASH", S99/1200,S99/S100-1))</f>
        <v>4.013841105066196E-2</v>
      </c>
      <c r="AW100" s="22" cm="1">
        <f t="array" ref="AW100">IF(INDEX(calc_types,1,AW$7)="INDEX",T100/T99-1,IF(INDEX(calc_types,1,AW$7)="CASH", T99/1200,T99/T100-1))</f>
        <v>4.8605040412207368E-2</v>
      </c>
      <c r="AX100" s="22" cm="1">
        <f t="array" ref="AX100">IF(INDEX(calc_types,1,AX$7)="INDEX",U100/U99-1,IF(INDEX(calc_types,1,AX$7)="CASH", U99/1200,U99/U100-1))</f>
        <v>1.9099652571233916E-2</v>
      </c>
      <c r="AY100" s="22" cm="1">
        <f t="array" ref="AY100">IF(INDEX(calc_types,1,AY$7)="INDEX",V100/V99-1,IF(INDEX(calc_types,1,AY$7)="CASH", V99/1200,V99/V100-1))</f>
        <v>4.9652430159470295E-2</v>
      </c>
      <c r="AZ100" s="22" cm="1">
        <f t="array" ref="AZ100">IF(INDEX(calc_types,1,AZ$7)="INDEX",W100/W99-1,IF(INDEX(calc_types,1,AZ$7)="CASH", W99/1200,W99/W100-1))</f>
        <v>2.0183333333333334E-3</v>
      </c>
      <c r="BA100" s="22" cm="1">
        <f t="array" ref="BA100">IF(INDEX(calc_types,1,BA$7)="INDEX",X100/X99-1,IF(INDEX(calc_types,1,BA$7)="CASH", X99/1200,X99/X100-1))</f>
        <v>-3.7349999999999997E-4</v>
      </c>
      <c r="BB100" s="22" cm="1">
        <f t="array" ref="BB100">IF(INDEX(calc_types,1,BB$7)="INDEX",Y100/Y99-1,IF(INDEX(calc_types,1,BB$7)="CASH", Y99/1200,Y99/Y100-1))</f>
        <v>6.5608333333333328E-4</v>
      </c>
      <c r="BC100" s="22" cm="1">
        <f t="array" ref="BC100">IF(INDEX(calc_types,1,BC$7)="INDEX",Z100/Z99-1,IF(INDEX(calc_types,1,BC$7)="CASH", Z99/1200,Z99/Z100-1))</f>
        <v>-1.66E-4</v>
      </c>
      <c r="BD100" s="22" cm="1">
        <f t="array" ref="BD100">IF(INDEX(calc_types,1,BD$7)="INDEX",AA100/AA99-1,IF(INDEX(calc_types,1,BD$7)="CASH", AA99/1200,AA99/AA100-1))</f>
        <v>0</v>
      </c>
      <c r="BE100" s="22" cm="1">
        <f t="array" ref="BE100">IF(INDEX(calc_types,1,BE$7)="INDEX",AB100/AB99-1,IF(INDEX(calc_types,1,BE$7)="CASH", AB99/1200,AB99/AB100-1))</f>
        <v>-3.3643602108346382E-4</v>
      </c>
      <c r="BF100" s="22" cm="1">
        <f t="array" ref="BF100">IF(INDEX(calc_types,1,BF$7)="INDEX",AC100/AC99-1,IF(INDEX(calc_types,1,BF$7)="CASH", AC99/1200,AC99/AC100-1))</f>
        <v>-2.606542421477176E-4</v>
      </c>
      <c r="BG100" s="22" cm="1">
        <f t="array" ref="BG100">IF(INDEX(calc_types,1,BG$7)="INDEX",AD100/AD99-1,IF(INDEX(calc_types,1,BG$7)="CASH", AD99/1200,AD99/AD100-1))</f>
        <v>-5.0260276431520756E-3</v>
      </c>
      <c r="BH100" s="23">
        <f t="shared" si="39"/>
        <v>6.5616777226175653E-4</v>
      </c>
      <c r="BI100" s="23">
        <f t="shared" si="40"/>
        <v>8.587619332462949E-4</v>
      </c>
      <c r="BJ100" s="23">
        <f t="shared" si="41"/>
        <v>-2.9561261178509676E-4</v>
      </c>
      <c r="BK100" s="23">
        <f t="shared" si="42"/>
        <v>1.1589632174971512E-3</v>
      </c>
      <c r="BL100" s="23">
        <f t="shared" si="43"/>
        <v>1.8010093203759286E-3</v>
      </c>
      <c r="BM100" s="23">
        <f t="shared" si="44"/>
        <v>-9.386569116547086E-4</v>
      </c>
      <c r="BN100" s="23">
        <f t="shared" si="45"/>
        <v>-1.0826319614474019E-3</v>
      </c>
      <c r="BO100" s="23">
        <f t="shared" si="46"/>
        <v>-1.8359603638257844E-3</v>
      </c>
      <c r="BP100" s="23">
        <f t="shared" si="47"/>
        <v>-8.761305787705633E-4</v>
      </c>
      <c r="BQ100" s="23">
        <f t="shared" si="48"/>
        <v>-2.4562002075884945E-3</v>
      </c>
      <c r="BR100" s="23">
        <f t="shared" si="49"/>
        <v>-5.648492008659035E-3</v>
      </c>
      <c r="BS100" s="23">
        <f t="shared" si="50"/>
        <v>5.5629827777563517E-4</v>
      </c>
      <c r="BT100" s="23">
        <f t="shared" si="51"/>
        <v>-4.0097949502692709E-4</v>
      </c>
      <c r="BU100" s="23">
        <f t="shared" si="52"/>
        <v>-1.8514915810317179E-4</v>
      </c>
      <c r="BV100" s="23">
        <f t="shared" si="53"/>
        <v>-5.2606149578689047E-4</v>
      </c>
      <c r="BW100" s="23">
        <f t="shared" si="54"/>
        <v>-1.3410706965147235E-3</v>
      </c>
      <c r="BX100" s="23">
        <f t="shared" si="55"/>
        <v>2.7570033089849275E-2</v>
      </c>
      <c r="BY100" s="23">
        <f t="shared" si="56"/>
        <v>4.1698973419410978E-2</v>
      </c>
      <c r="BZ100" s="23">
        <f t="shared" si="57"/>
        <v>1.4484036996677163E-2</v>
      </c>
      <c r="CA100" s="23">
        <f t="shared" si="58"/>
        <v>3.6928085530347224E-2</v>
      </c>
      <c r="CB100" s="23">
        <f t="shared" si="59"/>
        <v>5.7884398148148083E-4</v>
      </c>
      <c r="CC100" s="23">
        <f t="shared" si="60"/>
        <v>-7.5884768518518517E-4</v>
      </c>
      <c r="CD100" s="23">
        <f t="shared" si="61"/>
        <v>-5.7338472222222216E-4</v>
      </c>
      <c r="CE100" s="23">
        <f t="shared" si="62"/>
        <v>-2.7496296296296318E-5</v>
      </c>
      <c r="CF100" s="23">
        <f t="shared" si="63"/>
        <v>0</v>
      </c>
      <c r="CG100" s="23">
        <f t="shared" si="64"/>
        <v>3.5905429299376936E-4</v>
      </c>
      <c r="CH100" s="23">
        <f t="shared" si="65"/>
        <v>3.7201151661840658E-4</v>
      </c>
      <c r="CI100" s="23">
        <f t="shared" si="66"/>
        <v>-1.4197561258993E-3</v>
      </c>
    </row>
    <row r="101" spans="1:87" x14ac:dyDescent="0.2">
      <c r="A101" s="20">
        <v>93</v>
      </c>
      <c r="B101" s="21">
        <v>41425</v>
      </c>
      <c r="C101" s="20">
        <v>213.43899999999999</v>
      </c>
      <c r="D101" s="20">
        <v>1208.2729999999999</v>
      </c>
      <c r="E101" s="20">
        <v>2067.085</v>
      </c>
      <c r="F101" s="20">
        <v>1768.2449999999999</v>
      </c>
      <c r="G101" s="20">
        <v>2284.5210000000002</v>
      </c>
      <c r="H101" s="20">
        <v>140.76300000000001</v>
      </c>
      <c r="I101" s="20">
        <v>363.322</v>
      </c>
      <c r="J101" s="20">
        <v>508.09</v>
      </c>
      <c r="K101" s="20">
        <v>108.84099999999999</v>
      </c>
      <c r="L101" s="20">
        <v>671.93499999999995</v>
      </c>
      <c r="M101" s="20">
        <v>868.14400000000001</v>
      </c>
      <c r="N101" s="20">
        <v>292.37200000000001</v>
      </c>
      <c r="O101" s="20">
        <v>337.00299999999999</v>
      </c>
      <c r="P101" s="20">
        <v>103.163</v>
      </c>
      <c r="Q101" s="20">
        <v>194.298</v>
      </c>
      <c r="R101" s="20">
        <v>259.49</v>
      </c>
      <c r="S101" s="20">
        <v>4905.71</v>
      </c>
      <c r="T101" s="20">
        <v>3280.43</v>
      </c>
      <c r="U101" s="20">
        <v>7161.71</v>
      </c>
      <c r="V101" s="20">
        <v>20601.189999999999</v>
      </c>
      <c r="W101" s="20">
        <v>2.4584000000000001</v>
      </c>
      <c r="X101" s="20">
        <v>-0.56089999999999995</v>
      </c>
      <c r="Y101" s="20">
        <v>0.6976</v>
      </c>
      <c r="Z101" s="20">
        <v>-0.42259999999999998</v>
      </c>
      <c r="AA101" s="20">
        <v>1</v>
      </c>
      <c r="AB101" s="20">
        <v>0.89539999999999997</v>
      </c>
      <c r="AC101" s="20">
        <v>0.79159999999999997</v>
      </c>
      <c r="AD101" s="20">
        <v>108.29</v>
      </c>
      <c r="AE101" s="21">
        <f t="shared" si="38"/>
        <v>41425</v>
      </c>
      <c r="AF101" s="22" cm="1">
        <f t="array" ref="AF101">IF(INDEX(calc_types,1,AF$7)="INDEX",C101/C100-1,IF(INDEX(calc_types,1,AF$7)="CASH", C100/1200,C100/C101-1))</f>
        <v>2.4469514085234678E-3</v>
      </c>
      <c r="AG101" s="22" cm="1">
        <f t="array" ref="AG101">IF(INDEX(calc_types,1,AG$7)="INDEX",D101/D100-1,IF(INDEX(calc_types,1,AG$7)="CASH", D100/1200,D100/D101-1))</f>
        <v>7.0972646150306851E-3</v>
      </c>
      <c r="AH101" s="22" cm="1">
        <f t="array" ref="AH101">IF(INDEX(calc_types,1,AH$7)="INDEX",E101/E100-1,IF(INDEX(calc_types,1,AH$7)="CASH", E100/1200,E100/E101-1))</f>
        <v>1.4568048359579144E-2</v>
      </c>
      <c r="AI101" s="22" cm="1">
        <f t="array" ref="AI101">IF(INDEX(calc_types,1,AI$7)="INDEX",F101/F100-1,IF(INDEX(calc_types,1,AI$7)="CASH", F100/1200,F100/F101-1))</f>
        <v>5.5851148528454075E-3</v>
      </c>
      <c r="AJ101" s="22" cm="1">
        <f t="array" ref="AJ101">IF(INDEX(calc_types,1,AJ$7)="INDEX",G101/G100-1,IF(INDEX(calc_types,1,AJ$7)="CASH", G100/1200,G100/G101-1))</f>
        <v>8.994521578902015E-3</v>
      </c>
      <c r="AK101" s="22" cm="1">
        <f t="array" ref="AK101">IF(INDEX(calc_types,1,AK$7)="INDEX",H101/H100-1,IF(INDEX(calc_types,1,AK$7)="CASH", H100/1200,H100/H101-1))</f>
        <v>-3.9057506852824275E-4</v>
      </c>
      <c r="AL101" s="22" cm="1">
        <f t="array" ref="AL101">IF(INDEX(calc_types,1,AL$7)="INDEX",I101/I100-1,IF(INDEX(calc_types,1,AL$7)="CASH", I100/1200,I100/I101-1))</f>
        <v>9.6701940375409912E-4</v>
      </c>
      <c r="AM101" s="22" cm="1">
        <f t="array" ref="AM101">IF(INDEX(calc_types,1,AM$7)="INDEX",J101/J100-1,IF(INDEX(calc_types,1,AM$7)="CASH", J100/1200,J100/J101-1))</f>
        <v>5.1395472134079245E-3</v>
      </c>
      <c r="AN101" s="22" cm="1">
        <f t="array" ref="AN101">IF(INDEX(calc_types,1,AN$7)="INDEX",K101/K100-1,IF(INDEX(calc_types,1,AN$7)="CASH", K100/1200,K100/K101-1))</f>
        <v>8.275785969782401E-4</v>
      </c>
      <c r="AO101" s="22" cm="1">
        <f t="array" ref="AO101">IF(INDEX(calc_types,1,AO$7)="INDEX",L101/L100-1,IF(INDEX(calc_types,1,AO$7)="CASH", L100/1200,L100/L101-1))</f>
        <v>3.2878774078626272E-3</v>
      </c>
      <c r="AP101" s="22" cm="1">
        <f t="array" ref="AP101">IF(INDEX(calc_types,1,AP$7)="INDEX",M101/M100-1,IF(INDEX(calc_types,1,AP$7)="CASH", M100/1200,M100/M101-1))</f>
        <v>9.5026349695106482E-3</v>
      </c>
      <c r="AQ101" s="22" cm="1">
        <f t="array" ref="AQ101">IF(INDEX(calc_types,1,AQ$7)="INDEX",N101/N100-1,IF(INDEX(calc_types,1,AQ$7)="CASH", N100/1200,N100/N101-1))</f>
        <v>9.4146807396189303E-4</v>
      </c>
      <c r="AR101" s="22" cm="1">
        <f t="array" ref="AR101">IF(INDEX(calc_types,1,AR$7)="INDEX",O101/O100-1,IF(INDEX(calc_types,1,AR$7)="CASH", O100/1200,O100/O101-1))</f>
        <v>4.1745877557344269E-3</v>
      </c>
      <c r="AS101" s="22" cm="1">
        <f t="array" ref="AS101">IF(INDEX(calc_types,1,AS$7)="INDEX",P101/P100-1,IF(INDEX(calc_types,1,AS$7)="CASH", P100/1200,P100/P101-1))</f>
        <v>-2.5196484121370322E-4</v>
      </c>
      <c r="AT101" s="22" cm="1">
        <f t="array" ref="AT101">IF(INDEX(calc_types,1,AT$7)="INDEX",Q101/Q100-1,IF(INDEX(calc_types,1,AT$7)="CASH", Q100/1200,Q100/Q101-1))</f>
        <v>1.0809308358683545E-4</v>
      </c>
      <c r="AU101" s="22" cm="1">
        <f t="array" ref="AU101">IF(INDEX(calc_types,1,AU$7)="INDEX",R101/R100-1,IF(INDEX(calc_types,1,AU$7)="CASH", R100/1200,R100/R101-1))</f>
        <v>8.7555879550893501E-4</v>
      </c>
      <c r="AV101" s="22" cm="1">
        <f t="array" ref="AV101">IF(INDEX(calc_types,1,AV$7)="INDEX",S101/S100-1,IF(INDEX(calc_types,1,AV$7)="CASH", S100/1200,S100/S101-1))</f>
        <v>-6.421726092828417E-2</v>
      </c>
      <c r="AW101" s="22" cm="1">
        <f t="array" ref="AW101">IF(INDEX(calc_types,1,AW$7)="INDEX",T101/T100-1,IF(INDEX(calc_types,1,AW$7)="CASH", T100/1200,T100/T101-1))</f>
        <v>-6.6633092624522772E-2</v>
      </c>
      <c r="AX101" s="22" cm="1">
        <f t="array" ref="AX101">IF(INDEX(calc_types,1,AX$7)="INDEX",U101/U100-1,IF(INDEX(calc_types,1,AX$7)="CASH", U100/1200,U100/U101-1))</f>
        <v>-3.4578375944633644E-2</v>
      </c>
      <c r="AY101" s="22" cm="1">
        <f t="array" ref="AY101">IF(INDEX(calc_types,1,AY$7)="INDEX",V101/V100-1,IF(INDEX(calc_types,1,AY$7)="CASH", V100/1200,V100/V101-1))</f>
        <v>-7.4466961951557886E-2</v>
      </c>
      <c r="AZ101" s="22" cm="1">
        <f t="array" ref="AZ101">IF(INDEX(calc_types,1,AZ$7)="INDEX",W101/W100-1,IF(INDEX(calc_types,1,AZ$7)="CASH", W100/1200,W100/W101-1))</f>
        <v>2.0439166666666665E-3</v>
      </c>
      <c r="BA101" s="22" cm="1">
        <f t="array" ref="BA101">IF(INDEX(calc_types,1,BA$7)="INDEX",X101/X100-1,IF(INDEX(calc_types,1,BA$7)="CASH", X100/1200,X100/X101-1))</f>
        <v>-4.5449999999999999E-4</v>
      </c>
      <c r="BB101" s="22" cm="1">
        <f t="array" ref="BB101">IF(INDEX(calc_types,1,BB$7)="INDEX",Y101/Y100-1,IF(INDEX(calc_types,1,BB$7)="CASH", Y100/1200,Y100/Y101-1))</f>
        <v>5.5266666666666669E-4</v>
      </c>
      <c r="BC101" s="22" cm="1">
        <f t="array" ref="BC101">IF(INDEX(calc_types,1,BC$7)="INDEX",Z101/Z100-1,IF(INDEX(calc_types,1,BC$7)="CASH", Z100/1200,Z100/Z101-1))</f>
        <v>-2.4458333333333331E-4</v>
      </c>
      <c r="BD101" s="22" cm="1">
        <f t="array" ref="BD101">IF(INDEX(calc_types,1,BD$7)="INDEX",AA101/AA100-1,IF(INDEX(calc_types,1,BD$7)="CASH", AA100/1200,AA100/AA101-1))</f>
        <v>0</v>
      </c>
      <c r="BE101" s="22" cm="1">
        <f t="array" ref="BE101">IF(INDEX(calc_types,1,BE$7)="INDEX",AB101/AB100-1,IF(INDEX(calc_types,1,BE$7)="CASH", AB100/1200,AB100/AB101-1))</f>
        <v>-4.1322314049585529E-3</v>
      </c>
      <c r="BF101" s="22" cm="1">
        <f t="array" ref="BF101">IF(INDEX(calc_types,1,BF$7)="INDEX",AC101/AC100-1,IF(INDEX(calc_types,1,BF$7)="CASH", AC100/1200,AC100/AC101-1))</f>
        <v>-3.0697321879737283E-2</v>
      </c>
      <c r="BG101" s="22" cm="1">
        <f t="array" ref="BG101">IF(INDEX(calc_types,1,BG$7)="INDEX",AD101/AD100-1,IF(INDEX(calc_types,1,BG$7)="CASH", AD100/1200,AD100/AD101-1))</f>
        <v>2.8903869240003655E-2</v>
      </c>
      <c r="BH101" s="23">
        <f t="shared" si="39"/>
        <v>1.051180663640311E-3</v>
      </c>
      <c r="BI101" s="23">
        <f t="shared" si="40"/>
        <v>5.9239968153306189E-3</v>
      </c>
      <c r="BJ101" s="23">
        <f t="shared" si="41"/>
        <v>1.3373918129921862E-2</v>
      </c>
      <c r="BK101" s="23">
        <f t="shared" si="42"/>
        <v>3.4885629218704486E-3</v>
      </c>
      <c r="BL101" s="23">
        <f t="shared" si="43"/>
        <v>6.3222951167633702E-3</v>
      </c>
      <c r="BM101" s="23">
        <f t="shared" si="44"/>
        <v>-6.6214897802560873E-4</v>
      </c>
      <c r="BN101" s="23">
        <f t="shared" si="45"/>
        <v>8.8621770914023386E-4</v>
      </c>
      <c r="BO101" s="23">
        <f t="shared" si="46"/>
        <v>4.9546904820100702E-3</v>
      </c>
      <c r="BP101" s="23">
        <f t="shared" si="47"/>
        <v>-2.5088990451771617E-4</v>
      </c>
      <c r="BQ101" s="23">
        <f t="shared" si="48"/>
        <v>2.43868722247123E-3</v>
      </c>
      <c r="BR101" s="23">
        <f t="shared" si="49"/>
        <v>8.5415236062519207E-3</v>
      </c>
      <c r="BS101" s="23">
        <f t="shared" si="50"/>
        <v>-1.4413802656687126E-3</v>
      </c>
      <c r="BT101" s="23">
        <f t="shared" si="51"/>
        <v>1.0337185136318808E-3</v>
      </c>
      <c r="BU101" s="23">
        <f t="shared" si="52"/>
        <v>-2.5301974305767095E-4</v>
      </c>
      <c r="BV101" s="23">
        <f t="shared" si="53"/>
        <v>1.684784912059799E-4</v>
      </c>
      <c r="BW101" s="23">
        <f t="shared" si="54"/>
        <v>1.0095734074528461E-3</v>
      </c>
      <c r="BX101" s="23">
        <f t="shared" si="55"/>
        <v>-7.6785638889096855E-2</v>
      </c>
      <c r="BY101" s="23">
        <f t="shared" si="56"/>
        <v>-7.3539159617319161E-2</v>
      </c>
      <c r="BZ101" s="23">
        <f t="shared" si="57"/>
        <v>-3.9193991519190396E-2</v>
      </c>
      <c r="CA101" s="23">
        <f t="shared" si="58"/>
        <v>-8.7191306580680958E-2</v>
      </c>
      <c r="CB101" s="23">
        <f t="shared" si="59"/>
        <v>6.0442731481481402E-4</v>
      </c>
      <c r="CC101" s="23">
        <f t="shared" si="60"/>
        <v>-8.3984768518518518E-4</v>
      </c>
      <c r="CD101" s="23">
        <f t="shared" si="61"/>
        <v>-6.7680138888888874E-4</v>
      </c>
      <c r="CE101" s="23">
        <f t="shared" si="62"/>
        <v>-1.0607962962962963E-4</v>
      </c>
      <c r="CF101" s="23">
        <f t="shared" si="63"/>
        <v>0</v>
      </c>
      <c r="CG101" s="23">
        <f t="shared" si="64"/>
        <v>-3.4367410908813199E-3</v>
      </c>
      <c r="CH101" s="23">
        <f t="shared" si="65"/>
        <v>-3.0064656120971159E-2</v>
      </c>
      <c r="CI101" s="23">
        <f t="shared" si="66"/>
        <v>3.2510140757256431E-2</v>
      </c>
    </row>
    <row r="102" spans="1:87" x14ac:dyDescent="0.2">
      <c r="A102" s="20">
        <v>94</v>
      </c>
      <c r="B102" s="21">
        <v>41455</v>
      </c>
      <c r="C102" s="20">
        <v>214.08699999999999</v>
      </c>
      <c r="D102" s="20">
        <v>1214.546</v>
      </c>
      <c r="E102" s="20">
        <v>2084.9229999999998</v>
      </c>
      <c r="F102" s="20">
        <v>1780.7560000000001</v>
      </c>
      <c r="G102" s="20">
        <v>2316.0610000000001</v>
      </c>
      <c r="H102" s="20">
        <v>140.74799999999999</v>
      </c>
      <c r="I102" s="20">
        <v>363.60199999999998</v>
      </c>
      <c r="J102" s="20">
        <v>509.42</v>
      </c>
      <c r="K102" s="20">
        <v>108.914</v>
      </c>
      <c r="L102" s="20">
        <v>672.16899999999998</v>
      </c>
      <c r="M102" s="20">
        <v>868.60699999999997</v>
      </c>
      <c r="N102" s="20">
        <v>294.048</v>
      </c>
      <c r="O102" s="20">
        <v>339.83199999999999</v>
      </c>
      <c r="P102" s="20">
        <v>103.16800000000001</v>
      </c>
      <c r="Q102" s="20">
        <v>194.40600000000001</v>
      </c>
      <c r="R102" s="20">
        <v>259.94099999999997</v>
      </c>
      <c r="S102" s="20">
        <v>5249.16</v>
      </c>
      <c r="T102" s="20">
        <v>3473.69</v>
      </c>
      <c r="U102" s="20">
        <v>7425.63</v>
      </c>
      <c r="V102" s="20">
        <v>21275.919999999998</v>
      </c>
      <c r="W102" s="20">
        <v>2.4007000000000001</v>
      </c>
      <c r="X102" s="20">
        <v>-0.67369999999999997</v>
      </c>
      <c r="Y102" s="20">
        <v>0.51200000000000001</v>
      </c>
      <c r="Z102" s="20">
        <v>-0.47160000000000002</v>
      </c>
      <c r="AA102" s="20">
        <v>1</v>
      </c>
      <c r="AB102" s="20">
        <v>0.87929999999999997</v>
      </c>
      <c r="AC102" s="20">
        <v>0.78749999999999998</v>
      </c>
      <c r="AD102" s="20">
        <v>107.85</v>
      </c>
      <c r="AE102" s="21">
        <f t="shared" si="38"/>
        <v>41455</v>
      </c>
      <c r="AF102" s="22" cm="1">
        <f t="array" ref="AF102">IF(INDEX(calc_types,1,AF$7)="INDEX",C102/C101-1,IF(INDEX(calc_types,1,AF$7)="CASH", C101/1200,C101/C102-1))</f>
        <v>3.0359962331156787E-3</v>
      </c>
      <c r="AG102" s="22" cm="1">
        <f t="array" ref="AG102">IF(INDEX(calc_types,1,AG$7)="INDEX",D102/D101-1,IF(INDEX(calc_types,1,AG$7)="CASH", D101/1200,D101/D102-1))</f>
        <v>5.1917075031886473E-3</v>
      </c>
      <c r="AH102" s="22" cm="1">
        <f t="array" ref="AH102">IF(INDEX(calc_types,1,AH$7)="INDEX",E102/E101-1,IF(INDEX(calc_types,1,AH$7)="CASH", E101/1200,E101/E102-1))</f>
        <v>8.6295435359453609E-3</v>
      </c>
      <c r="AI102" s="22" cm="1">
        <f t="array" ref="AI102">IF(INDEX(calc_types,1,AI$7)="INDEX",F102/F101-1,IF(INDEX(calc_types,1,AI$7)="CASH", F101/1200,F101/F102-1))</f>
        <v>7.0753769980971271E-3</v>
      </c>
      <c r="AJ102" s="22" cm="1">
        <f t="array" ref="AJ102">IF(INDEX(calc_types,1,AJ$7)="INDEX",G102/G101-1,IF(INDEX(calc_types,1,AJ$7)="CASH", G101/1200,G101/G102-1))</f>
        <v>1.3805957572725402E-2</v>
      </c>
      <c r="AK102" s="22" cm="1">
        <f t="array" ref="AK102">IF(INDEX(calc_types,1,AK$7)="INDEX",H102/H101-1,IF(INDEX(calc_types,1,AK$7)="CASH", H101/1200,H101/H102-1))</f>
        <v>-1.0656209373216541E-4</v>
      </c>
      <c r="AL102" s="22" cm="1">
        <f t="array" ref="AL102">IF(INDEX(calc_types,1,AL$7)="INDEX",I102/I101-1,IF(INDEX(calc_types,1,AL$7)="CASH", I101/1200,I101/I102-1))</f>
        <v>7.7066624096522318E-4</v>
      </c>
      <c r="AM102" s="22" cm="1">
        <f t="array" ref="AM102">IF(INDEX(calc_types,1,AM$7)="INDEX",J102/J101-1,IF(INDEX(calc_types,1,AM$7)="CASH", J101/1200,J101/J102-1))</f>
        <v>2.6176464799543275E-3</v>
      </c>
      <c r="AN102" s="22" cm="1">
        <f t="array" ref="AN102">IF(INDEX(calc_types,1,AN$7)="INDEX",K102/K101-1,IF(INDEX(calc_types,1,AN$7)="CASH", K101/1200,K101/K102-1))</f>
        <v>6.7070313576689244E-4</v>
      </c>
      <c r="AO102" s="22" cm="1">
        <f t="array" ref="AO102">IF(INDEX(calc_types,1,AO$7)="INDEX",L102/L101-1,IF(INDEX(calc_types,1,AO$7)="CASH", L101/1200,L101/L102-1))</f>
        <v>3.4824797041377309E-4</v>
      </c>
      <c r="AP102" s="22" cm="1">
        <f t="array" ref="AP102">IF(INDEX(calc_types,1,AP$7)="INDEX",M102/M101-1,IF(INDEX(calc_types,1,AP$7)="CASH", M101/1200,M101/M102-1))</f>
        <v>5.3332166092268096E-4</v>
      </c>
      <c r="AQ102" s="22" cm="1">
        <f t="array" ref="AQ102">IF(INDEX(calc_types,1,AQ$7)="INDEX",N102/N101-1,IF(INDEX(calc_types,1,AQ$7)="CASH", N101/1200,N101/N102-1))</f>
        <v>5.7324230774491447E-3</v>
      </c>
      <c r="AR102" s="22" cm="1">
        <f t="array" ref="AR102">IF(INDEX(calc_types,1,AR$7)="INDEX",O102/O101-1,IF(INDEX(calc_types,1,AR$7)="CASH", O101/1200,O101/O102-1))</f>
        <v>8.3945840244745717E-3</v>
      </c>
      <c r="AS102" s="22" cm="1">
        <f t="array" ref="AS102">IF(INDEX(calc_types,1,AS$7)="INDEX",P102/P101-1,IF(INDEX(calc_types,1,AS$7)="CASH", P101/1200,P101/P102-1))</f>
        <v>4.8466989133855165E-5</v>
      </c>
      <c r="AT102" s="22" cm="1">
        <f t="array" ref="AT102">IF(INDEX(calc_types,1,AT$7)="INDEX",Q102/Q101-1,IF(INDEX(calc_types,1,AT$7)="CASH", Q101/1200,Q101/Q102-1))</f>
        <v>5.5584720377988006E-4</v>
      </c>
      <c r="AU102" s="22" cm="1">
        <f t="array" ref="AU102">IF(INDEX(calc_types,1,AU$7)="INDEX",R102/R101-1,IF(INDEX(calc_types,1,AU$7)="CASH", R101/1200,R101/R102-1))</f>
        <v>1.7380245866891464E-3</v>
      </c>
      <c r="AV102" s="22" cm="1">
        <f t="array" ref="AV102">IF(INDEX(calc_types,1,AV$7)="INDEX",S102/S101-1,IF(INDEX(calc_types,1,AV$7)="CASH", S101/1200,S101/S102-1))</f>
        <v>7.0010253357821739E-2</v>
      </c>
      <c r="AW102" s="22" cm="1">
        <f t="array" ref="AW102">IF(INDEX(calc_types,1,AW$7)="INDEX",T102/T101-1,IF(INDEX(calc_types,1,AW$7)="CASH", T101/1200,T101/T102-1))</f>
        <v>5.8913008355611973E-2</v>
      </c>
      <c r="AX102" s="22" cm="1">
        <f t="array" ref="AX102">IF(INDEX(calc_types,1,AX$7)="INDEX",U102/U101-1,IF(INDEX(calc_types,1,AX$7)="CASH", U101/1200,U101/U102-1))</f>
        <v>3.6851534060999391E-2</v>
      </c>
      <c r="AY102" s="22" cm="1">
        <f t="array" ref="AY102">IF(INDEX(calc_types,1,AY$7)="INDEX",V102/V101-1,IF(INDEX(calc_types,1,AY$7)="CASH", V101/1200,V101/V102-1))</f>
        <v>3.2751991511170031E-2</v>
      </c>
      <c r="AZ102" s="22" cm="1">
        <f t="array" ref="AZ102">IF(INDEX(calc_types,1,AZ$7)="INDEX",W102/W101-1,IF(INDEX(calc_types,1,AZ$7)="CASH", W101/1200,W101/W102-1))</f>
        <v>2.048666666666667E-3</v>
      </c>
      <c r="BA102" s="22" cm="1">
        <f t="array" ref="BA102">IF(INDEX(calc_types,1,BA$7)="INDEX",X102/X101-1,IF(INDEX(calc_types,1,BA$7)="CASH", X101/1200,X101/X102-1))</f>
        <v>-4.6741666666666665E-4</v>
      </c>
      <c r="BB102" s="22" cm="1">
        <f t="array" ref="BB102">IF(INDEX(calc_types,1,BB$7)="INDEX",Y102/Y101-1,IF(INDEX(calc_types,1,BB$7)="CASH", Y101/1200,Y101/Y102-1))</f>
        <v>5.8133333333333333E-4</v>
      </c>
      <c r="BC102" s="22" cm="1">
        <f t="array" ref="BC102">IF(INDEX(calc_types,1,BC$7)="INDEX",Z102/Z101-1,IF(INDEX(calc_types,1,BC$7)="CASH", Z101/1200,Z101/Z102-1))</f>
        <v>-3.5216666666666664E-4</v>
      </c>
      <c r="BD102" s="22" cm="1">
        <f t="array" ref="BD102">IF(INDEX(calc_types,1,BD$7)="INDEX",AA102/AA101-1,IF(INDEX(calc_types,1,BD$7)="CASH", AA101/1200,AA101/AA102-1))</f>
        <v>0</v>
      </c>
      <c r="BE102" s="22" cm="1">
        <f t="array" ref="BE102">IF(INDEX(calc_types,1,BE$7)="INDEX",AB102/AB101-1,IF(INDEX(calc_types,1,BE$7)="CASH", AB101/1200,AB101/AB102-1))</f>
        <v>1.8310019333560801E-2</v>
      </c>
      <c r="BF102" s="22" cm="1">
        <f t="array" ref="BF102">IF(INDEX(calc_types,1,BF$7)="INDEX",AC102/AC101-1,IF(INDEX(calc_types,1,BF$7)="CASH", AC101/1200,AC101/AC102-1))</f>
        <v>5.2063492063492145E-3</v>
      </c>
      <c r="BG102" s="22" cm="1">
        <f t="array" ref="BG102">IF(INDEX(calc_types,1,BG$7)="INDEX",AD102/AD101-1,IF(INDEX(calc_types,1,BG$7)="CASH", AD101/1200,AD101/AD102-1))</f>
        <v>4.0797403801577925E-3</v>
      </c>
      <c r="BH102" s="23">
        <f t="shared" si="39"/>
        <v>1.6402254882325218E-3</v>
      </c>
      <c r="BI102" s="23">
        <f t="shared" si="40"/>
        <v>4.0184397034885811E-3</v>
      </c>
      <c r="BJ102" s="23">
        <f t="shared" si="41"/>
        <v>7.4354133062880783E-3</v>
      </c>
      <c r="BK102" s="23">
        <f t="shared" si="42"/>
        <v>4.9788250671221682E-3</v>
      </c>
      <c r="BL102" s="23">
        <f t="shared" si="43"/>
        <v>1.1133731110586758E-2</v>
      </c>
      <c r="BM102" s="23">
        <f t="shared" si="44"/>
        <v>-3.7813600322953139E-4</v>
      </c>
      <c r="BN102" s="23">
        <f t="shared" si="45"/>
        <v>6.8986454635135792E-4</v>
      </c>
      <c r="BO102" s="23">
        <f t="shared" si="46"/>
        <v>2.4327897485564736E-3</v>
      </c>
      <c r="BP102" s="23">
        <f t="shared" si="47"/>
        <v>-4.0776536572906382E-4</v>
      </c>
      <c r="BQ102" s="23">
        <f t="shared" si="48"/>
        <v>-5.0094221497762391E-4</v>
      </c>
      <c r="BR102" s="23">
        <f t="shared" si="49"/>
        <v>-4.2778970233604678E-4</v>
      </c>
      <c r="BS102" s="23">
        <f t="shared" si="50"/>
        <v>3.349574737818539E-3</v>
      </c>
      <c r="BT102" s="23">
        <f t="shared" si="51"/>
        <v>5.2537147823720261E-3</v>
      </c>
      <c r="BU102" s="23">
        <f t="shared" si="52"/>
        <v>4.7412087289887428E-5</v>
      </c>
      <c r="BV102" s="23">
        <f t="shared" si="53"/>
        <v>6.1623261139902448E-4</v>
      </c>
      <c r="BW102" s="23">
        <f t="shared" si="54"/>
        <v>1.8720391986330575E-3</v>
      </c>
      <c r="BX102" s="23">
        <f t="shared" si="55"/>
        <v>5.7441875397009054E-2</v>
      </c>
      <c r="BY102" s="23">
        <f t="shared" si="56"/>
        <v>5.2006941362815584E-2</v>
      </c>
      <c r="BZ102" s="23">
        <f t="shared" si="57"/>
        <v>3.2235918486442638E-2</v>
      </c>
      <c r="CA102" s="23">
        <f t="shared" si="58"/>
        <v>2.0027646882046959E-2</v>
      </c>
      <c r="CB102" s="23">
        <f t="shared" si="59"/>
        <v>6.0917731481481443E-4</v>
      </c>
      <c r="CC102" s="23">
        <f t="shared" si="60"/>
        <v>-8.527643518518519E-4</v>
      </c>
      <c r="CD102" s="23">
        <f t="shared" si="61"/>
        <v>-6.481347222222221E-4</v>
      </c>
      <c r="CE102" s="23">
        <f t="shared" si="62"/>
        <v>-2.1366296296296297E-4</v>
      </c>
      <c r="CF102" s="23">
        <f t="shared" si="63"/>
        <v>0</v>
      </c>
      <c r="CG102" s="23">
        <f t="shared" si="64"/>
        <v>1.9005509647638034E-2</v>
      </c>
      <c r="CH102" s="23">
        <f t="shared" si="65"/>
        <v>5.8390149651153384E-3</v>
      </c>
      <c r="CI102" s="23">
        <f t="shared" si="66"/>
        <v>7.6860118974105681E-3</v>
      </c>
    </row>
    <row r="103" spans="1:87" x14ac:dyDescent="0.2">
      <c r="A103" s="20">
        <v>95</v>
      </c>
      <c r="B103" s="21">
        <v>41486</v>
      </c>
      <c r="C103" s="20">
        <v>214.37200000000001</v>
      </c>
      <c r="D103" s="20">
        <v>1213.114</v>
      </c>
      <c r="E103" s="20">
        <v>2079.1280000000002</v>
      </c>
      <c r="F103" s="20">
        <v>1782.903</v>
      </c>
      <c r="G103" s="20">
        <v>2320.2460000000001</v>
      </c>
      <c r="H103" s="20">
        <v>140.685</v>
      </c>
      <c r="I103" s="20">
        <v>363.59899999999999</v>
      </c>
      <c r="J103" s="20">
        <v>510.54199999999997</v>
      </c>
      <c r="K103" s="20">
        <v>109.039</v>
      </c>
      <c r="L103" s="20">
        <v>674.72199999999998</v>
      </c>
      <c r="M103" s="20">
        <v>876.495</v>
      </c>
      <c r="N103" s="20">
        <v>295.98</v>
      </c>
      <c r="O103" s="20">
        <v>344.00900000000001</v>
      </c>
      <c r="P103" s="20">
        <v>103.142</v>
      </c>
      <c r="Q103" s="20">
        <v>194.297</v>
      </c>
      <c r="R103" s="20">
        <v>259.76499999999999</v>
      </c>
      <c r="S103" s="20">
        <v>5322.65</v>
      </c>
      <c r="T103" s="20">
        <v>3466.85</v>
      </c>
      <c r="U103" s="20">
        <v>7586.78</v>
      </c>
      <c r="V103" s="20">
        <v>21521.53</v>
      </c>
      <c r="W103" s="20">
        <v>2.1886000000000001</v>
      </c>
      <c r="X103" s="20">
        <v>-0.60389999999999999</v>
      </c>
      <c r="Y103" s="20">
        <v>0.52549999999999997</v>
      </c>
      <c r="Z103" s="20">
        <v>-0.32569999999999999</v>
      </c>
      <c r="AA103" s="20">
        <v>1</v>
      </c>
      <c r="AB103" s="20">
        <v>0.90280000000000005</v>
      </c>
      <c r="AC103" s="20">
        <v>0.82250000000000001</v>
      </c>
      <c r="AD103" s="20">
        <v>108.78</v>
      </c>
      <c r="AE103" s="21">
        <f t="shared" si="38"/>
        <v>41486</v>
      </c>
      <c r="AF103" s="22" cm="1">
        <f t="array" ref="AF103">IF(INDEX(calc_types,1,AF$7)="INDEX",C103/C102-1,IF(INDEX(calc_types,1,AF$7)="CASH", C102/1200,C102/C103-1))</f>
        <v>1.3312344981246671E-3</v>
      </c>
      <c r="AG103" s="22" cm="1">
        <f t="array" ref="AG103">IF(INDEX(calc_types,1,AG$7)="INDEX",D103/D102-1,IF(INDEX(calc_types,1,AG$7)="CASH", D102/1200,D102/D103-1))</f>
        <v>-1.1790413866580307E-3</v>
      </c>
      <c r="AH103" s="22" cm="1">
        <f t="array" ref="AH103">IF(INDEX(calc_types,1,AH$7)="INDEX",E103/E102-1,IF(INDEX(calc_types,1,AH$7)="CASH", E102/1200,E102/E103-1))</f>
        <v>-2.7794791462321111E-3</v>
      </c>
      <c r="AI103" s="22" cm="1">
        <f t="array" ref="AI103">IF(INDEX(calc_types,1,AI$7)="INDEX",F103/F102-1,IF(INDEX(calc_types,1,AI$7)="CASH", F102/1200,F102/F103-1))</f>
        <v>1.2056677051768272E-3</v>
      </c>
      <c r="AJ103" s="22" cm="1">
        <f t="array" ref="AJ103">IF(INDEX(calc_types,1,AJ$7)="INDEX",G103/G102-1,IF(INDEX(calc_types,1,AJ$7)="CASH", G102/1200,G102/G103-1))</f>
        <v>1.8069472263468889E-3</v>
      </c>
      <c r="AK103" s="22" cm="1">
        <f t="array" ref="AK103">IF(INDEX(calc_types,1,AK$7)="INDEX",H103/H102-1,IF(INDEX(calc_types,1,AK$7)="CASH", H102/1200,H102/H103-1))</f>
        <v>-4.4760849177249984E-4</v>
      </c>
      <c r="AL103" s="22" cm="1">
        <f t="array" ref="AL103">IF(INDEX(calc_types,1,AL$7)="INDEX",I103/I102-1,IF(INDEX(calc_types,1,AL$7)="CASH", I102/1200,I102/I103-1))</f>
        <v>-8.2507796986819315E-6</v>
      </c>
      <c r="AM103" s="22" cm="1">
        <f t="array" ref="AM103">IF(INDEX(calc_types,1,AM$7)="INDEX",J103/J102-1,IF(INDEX(calc_types,1,AM$7)="CASH", J102/1200,J102/J103-1))</f>
        <v>2.2025048093909927E-3</v>
      </c>
      <c r="AN103" s="22" cm="1">
        <f t="array" ref="AN103">IF(INDEX(calc_types,1,AN$7)="INDEX",K103/K102-1,IF(INDEX(calc_types,1,AN$7)="CASH", K102/1200,K102/K103-1))</f>
        <v>1.1476945112658399E-3</v>
      </c>
      <c r="AO103" s="22" cm="1">
        <f t="array" ref="AO103">IF(INDEX(calc_types,1,AO$7)="INDEX",L103/L102-1,IF(INDEX(calc_types,1,AO$7)="CASH", L102/1200,L102/L103-1))</f>
        <v>3.7981519528571539E-3</v>
      </c>
      <c r="AP103" s="22" cm="1">
        <f t="array" ref="AP103">IF(INDEX(calc_types,1,AP$7)="INDEX",M103/M102-1,IF(INDEX(calc_types,1,AP$7)="CASH", M102/1200,M102/M103-1))</f>
        <v>9.0812070360934971E-3</v>
      </c>
      <c r="AQ103" s="22" cm="1">
        <f t="array" ref="AQ103">IF(INDEX(calc_types,1,AQ$7)="INDEX",N103/N102-1,IF(INDEX(calc_types,1,AQ$7)="CASH", N102/1200,N102/N103-1))</f>
        <v>6.5703558602676626E-3</v>
      </c>
      <c r="AR103" s="22" cm="1">
        <f t="array" ref="AR103">IF(INDEX(calc_types,1,AR$7)="INDEX",O103/O102-1,IF(INDEX(calc_types,1,AR$7)="CASH", O102/1200,O102/O103-1))</f>
        <v>1.2291367499234873E-2</v>
      </c>
      <c r="AS103" s="22" cm="1">
        <f t="array" ref="AS103">IF(INDEX(calc_types,1,AS$7)="INDEX",P103/P102-1,IF(INDEX(calc_types,1,AS$7)="CASH", P102/1200,P102/P103-1))</f>
        <v>-2.5201612903236192E-4</v>
      </c>
      <c r="AT103" s="22" cm="1">
        <f t="array" ref="AT103">IF(INDEX(calc_types,1,AT$7)="INDEX",Q103/Q102-1,IF(INDEX(calc_types,1,AT$7)="CASH", Q102/1200,Q102/Q103-1))</f>
        <v>-5.6068228346861648E-4</v>
      </c>
      <c r="AU103" s="22" cm="1">
        <f t="array" ref="AU103">IF(INDEX(calc_types,1,AU$7)="INDEX",R103/R102-1,IF(INDEX(calc_types,1,AU$7)="CASH", R102/1200,R102/R103-1))</f>
        <v>-6.7707672125594254E-4</v>
      </c>
      <c r="AV103" s="22" cm="1">
        <f t="array" ref="AV103">IF(INDEX(calc_types,1,AV$7)="INDEX",S103/S102-1,IF(INDEX(calc_types,1,AV$7)="CASH", S102/1200,S102/S103-1))</f>
        <v>1.4000335291741939E-2</v>
      </c>
      <c r="AW103" s="22" cm="1">
        <f t="array" ref="AW103">IF(INDEX(calc_types,1,AW$7)="INDEX",T103/T102-1,IF(INDEX(calc_types,1,AW$7)="CASH", T102/1200,T102/T103-1))</f>
        <v>-1.9690876272782099E-3</v>
      </c>
      <c r="AX103" s="22" cm="1">
        <f t="array" ref="AX103">IF(INDEX(calc_types,1,AX$7)="INDEX",U103/U102-1,IF(INDEX(calc_types,1,AX$7)="CASH", U102/1200,U102/U103-1))</f>
        <v>2.1701862333566302E-2</v>
      </c>
      <c r="AY103" s="22" cm="1">
        <f t="array" ref="AY103">IF(INDEX(calc_types,1,AY$7)="INDEX",V103/V102-1,IF(INDEX(calc_types,1,AY$7)="CASH", V102/1200,V102/V103-1))</f>
        <v>1.1544036638603705E-2</v>
      </c>
      <c r="AZ103" s="22" cm="1">
        <f t="array" ref="AZ103">IF(INDEX(calc_types,1,AZ$7)="INDEX",W103/W102-1,IF(INDEX(calc_types,1,AZ$7)="CASH", W102/1200,W102/W103-1))</f>
        <v>2.0005833333333334E-3</v>
      </c>
      <c r="BA103" s="22" cm="1">
        <f t="array" ref="BA103">IF(INDEX(calc_types,1,BA$7)="INDEX",X103/X102-1,IF(INDEX(calc_types,1,BA$7)="CASH", X102/1200,X102/X103-1))</f>
        <v>-5.6141666666666666E-4</v>
      </c>
      <c r="BB103" s="22" cm="1">
        <f t="array" ref="BB103">IF(INDEX(calc_types,1,BB$7)="INDEX",Y103/Y102-1,IF(INDEX(calc_types,1,BB$7)="CASH", Y102/1200,Y102/Y103-1))</f>
        <v>4.2666666666666667E-4</v>
      </c>
      <c r="BC103" s="22" cm="1">
        <f t="array" ref="BC103">IF(INDEX(calc_types,1,BC$7)="INDEX",Z103/Z102-1,IF(INDEX(calc_types,1,BC$7)="CASH", Z102/1200,Z102/Z103-1))</f>
        <v>-3.9300000000000001E-4</v>
      </c>
      <c r="BD103" s="22" cm="1">
        <f t="array" ref="BD103">IF(INDEX(calc_types,1,BD$7)="INDEX",AA103/AA102-1,IF(INDEX(calc_types,1,BD$7)="CASH", AA102/1200,AA102/AA103-1))</f>
        <v>0</v>
      </c>
      <c r="BE103" s="22" cm="1">
        <f t="array" ref="BE103">IF(INDEX(calc_types,1,BE$7)="INDEX",AB103/AB102-1,IF(INDEX(calc_types,1,BE$7)="CASH", AB102/1200,AB102/AB103-1))</f>
        <v>-2.6030128489144988E-2</v>
      </c>
      <c r="BF103" s="22" cm="1">
        <f t="array" ref="BF103">IF(INDEX(calc_types,1,BF$7)="INDEX",AC103/AC102-1,IF(INDEX(calc_types,1,BF$7)="CASH", AC102/1200,AC102/AC103-1))</f>
        <v>-4.2553191489361764E-2</v>
      </c>
      <c r="BG103" s="22" cm="1">
        <f t="array" ref="BG103">IF(INDEX(calc_types,1,BG$7)="INDEX",AD103/AD102-1,IF(INDEX(calc_types,1,BG$7)="CASH", AD102/1200,AD102/AD103-1))</f>
        <v>-8.5493656922228656E-3</v>
      </c>
      <c r="BH103" s="23">
        <f t="shared" si="39"/>
        <v>-6.4536246758489747E-5</v>
      </c>
      <c r="BI103" s="23">
        <f t="shared" si="40"/>
        <v>-2.3523091863580968E-3</v>
      </c>
      <c r="BJ103" s="23">
        <f t="shared" si="41"/>
        <v>-3.9736093758893937E-3</v>
      </c>
      <c r="BK103" s="23">
        <f t="shared" si="42"/>
        <v>-8.908842257981317E-4</v>
      </c>
      <c r="BL103" s="23">
        <f t="shared" si="43"/>
        <v>-8.6527923579175553E-4</v>
      </c>
      <c r="BM103" s="23">
        <f t="shared" si="44"/>
        <v>-7.1918240126986582E-4</v>
      </c>
      <c r="BN103" s="23">
        <f t="shared" si="45"/>
        <v>-8.905247431254722E-5</v>
      </c>
      <c r="BO103" s="23">
        <f t="shared" si="46"/>
        <v>2.0176480779931388E-3</v>
      </c>
      <c r="BP103" s="23">
        <f t="shared" si="47"/>
        <v>6.922600976988361E-5</v>
      </c>
      <c r="BQ103" s="23">
        <f t="shared" si="48"/>
        <v>2.9489617674657567E-3</v>
      </c>
      <c r="BR103" s="23">
        <f t="shared" si="49"/>
        <v>8.1200956728347696E-3</v>
      </c>
      <c r="BS103" s="23">
        <f t="shared" si="50"/>
        <v>4.1875075206370569E-3</v>
      </c>
      <c r="BT103" s="23">
        <f t="shared" si="51"/>
        <v>9.1504982571323275E-3</v>
      </c>
      <c r="BU103" s="23">
        <f t="shared" si="52"/>
        <v>-2.5307103087632965E-4</v>
      </c>
      <c r="BV103" s="23">
        <f t="shared" si="53"/>
        <v>-5.0029687584947206E-4</v>
      </c>
      <c r="BW103" s="23">
        <f t="shared" si="54"/>
        <v>-5.430621093120314E-4</v>
      </c>
      <c r="BX103" s="23">
        <f t="shared" si="55"/>
        <v>1.4319573309292555E-3</v>
      </c>
      <c r="BY103" s="23">
        <f t="shared" si="56"/>
        <v>-8.875154620074599E-3</v>
      </c>
      <c r="BZ103" s="23">
        <f t="shared" si="57"/>
        <v>1.7086246759009549E-2</v>
      </c>
      <c r="CA103" s="23">
        <f t="shared" si="58"/>
        <v>-1.1803079905193681E-3</v>
      </c>
      <c r="CB103" s="23">
        <f t="shared" si="59"/>
        <v>5.6109398148148086E-4</v>
      </c>
      <c r="CC103" s="23">
        <f t="shared" si="60"/>
        <v>-9.467643518518518E-4</v>
      </c>
      <c r="CD103" s="23">
        <f t="shared" si="61"/>
        <v>-8.0280138888888877E-4</v>
      </c>
      <c r="CE103" s="23">
        <f t="shared" si="62"/>
        <v>-2.5449629629629631E-4</v>
      </c>
      <c r="CF103" s="23">
        <f t="shared" si="63"/>
        <v>0</v>
      </c>
      <c r="CG103" s="23">
        <f t="shared" si="64"/>
        <v>-2.5334638175067755E-2</v>
      </c>
      <c r="CH103" s="23">
        <f t="shared" si="65"/>
        <v>-4.192052573059564E-2</v>
      </c>
      <c r="CI103" s="23">
        <f t="shared" si="66"/>
        <v>-4.9430941749700899E-3</v>
      </c>
    </row>
    <row r="104" spans="1:87" x14ac:dyDescent="0.2">
      <c r="A104" s="20">
        <v>96</v>
      </c>
      <c r="B104" s="21">
        <v>41517</v>
      </c>
      <c r="C104" s="20">
        <v>214.99</v>
      </c>
      <c r="D104" s="20">
        <v>1222.8979999999999</v>
      </c>
      <c r="E104" s="20">
        <v>2115.5369999999998</v>
      </c>
      <c r="F104" s="20">
        <v>1796.4369999999999</v>
      </c>
      <c r="G104" s="20">
        <v>2352.5169999999998</v>
      </c>
      <c r="H104" s="20">
        <v>140.654</v>
      </c>
      <c r="I104" s="20">
        <v>364.28899999999999</v>
      </c>
      <c r="J104" s="20">
        <v>513.67399999999998</v>
      </c>
      <c r="K104" s="20">
        <v>109.092</v>
      </c>
      <c r="L104" s="20">
        <v>675.01199999999994</v>
      </c>
      <c r="M104" s="20">
        <v>877.96100000000001</v>
      </c>
      <c r="N104" s="20">
        <v>296.14999999999998</v>
      </c>
      <c r="O104" s="20">
        <v>344.387</v>
      </c>
      <c r="P104" s="20">
        <v>103.15300000000001</v>
      </c>
      <c r="Q104" s="20">
        <v>194.60900000000001</v>
      </c>
      <c r="R104" s="20">
        <v>260.78199999999998</v>
      </c>
      <c r="S104" s="20">
        <v>5234.74</v>
      </c>
      <c r="T104" s="20">
        <v>3426.76</v>
      </c>
      <c r="U104" s="20">
        <v>7207.18</v>
      </c>
      <c r="V104" s="20">
        <v>20704.37</v>
      </c>
      <c r="W104" s="20">
        <v>2.0474000000000001</v>
      </c>
      <c r="X104" s="20">
        <v>-0.71630000000000005</v>
      </c>
      <c r="Y104" s="20">
        <v>0.5544</v>
      </c>
      <c r="Z104" s="20">
        <v>-0.56379999999999997</v>
      </c>
      <c r="AA104" s="20">
        <v>1</v>
      </c>
      <c r="AB104" s="20">
        <v>0.91020000000000001</v>
      </c>
      <c r="AC104" s="20">
        <v>0.82220000000000004</v>
      </c>
      <c r="AD104" s="20">
        <v>106.28</v>
      </c>
      <c r="AE104" s="21">
        <f t="shared" si="38"/>
        <v>41517</v>
      </c>
      <c r="AF104" s="22" cm="1">
        <f t="array" ref="AF104">IF(INDEX(calc_types,1,AF$7)="INDEX",C104/C103-1,IF(INDEX(calc_types,1,AF$7)="CASH", C103/1200,C103/C104-1))</f>
        <v>2.8828391767581341E-3</v>
      </c>
      <c r="AG104" s="22" cm="1">
        <f t="array" ref="AG104">IF(INDEX(calc_types,1,AG$7)="INDEX",D104/D103-1,IF(INDEX(calc_types,1,AG$7)="CASH", D103/1200,D103/D104-1))</f>
        <v>8.0651942026881418E-3</v>
      </c>
      <c r="AH104" s="22" cm="1">
        <f t="array" ref="AH104">IF(INDEX(calc_types,1,AH$7)="INDEX",E104/E103-1,IF(INDEX(calc_types,1,AH$7)="CASH", E103/1200,E103/E104-1))</f>
        <v>1.7511668353271004E-2</v>
      </c>
      <c r="AI104" s="22" cm="1">
        <f t="array" ref="AI104">IF(INDEX(calc_types,1,AI$7)="INDEX",F104/F103-1,IF(INDEX(calc_types,1,AI$7)="CASH", F103/1200,F103/F104-1))</f>
        <v>7.590990648397522E-3</v>
      </c>
      <c r="AJ104" s="22" cm="1">
        <f t="array" ref="AJ104">IF(INDEX(calc_types,1,AJ$7)="INDEX",G104/G103-1,IF(INDEX(calc_types,1,AJ$7)="CASH", G103/1200,G103/G104-1))</f>
        <v>1.3908439018965879E-2</v>
      </c>
      <c r="AK104" s="22" cm="1">
        <f t="array" ref="AK104">IF(INDEX(calc_types,1,AK$7)="INDEX",H104/H103-1,IF(INDEX(calc_types,1,AK$7)="CASH", H103/1200,H103/H104-1))</f>
        <v>-2.2035042826173967E-4</v>
      </c>
      <c r="AL104" s="22" cm="1">
        <f t="array" ref="AL104">IF(INDEX(calc_types,1,AL$7)="INDEX",I104/I103-1,IF(INDEX(calc_types,1,AL$7)="CASH", I103/1200,I103/I104-1))</f>
        <v>1.8976949881599481E-3</v>
      </c>
      <c r="AM104" s="22" cm="1">
        <f t="array" ref="AM104">IF(INDEX(calc_types,1,AM$7)="INDEX",J104/J103-1,IF(INDEX(calc_types,1,AM$7)="CASH", J103/1200,J103/J104-1))</f>
        <v>6.134656894045909E-3</v>
      </c>
      <c r="AN104" s="22" cm="1">
        <f t="array" ref="AN104">IF(INDEX(calc_types,1,AN$7)="INDEX",K104/K103-1,IF(INDEX(calc_types,1,AN$7)="CASH", K103/1200,K103/K104-1))</f>
        <v>4.8606461908118348E-4</v>
      </c>
      <c r="AO104" s="22" cm="1">
        <f t="array" ref="AO104">IF(INDEX(calc_types,1,AO$7)="INDEX",L104/L103-1,IF(INDEX(calc_types,1,AO$7)="CASH", L103/1200,L103/L104-1))</f>
        <v>4.2980664629288512E-4</v>
      </c>
      <c r="AP104" s="22" cm="1">
        <f t="array" ref="AP104">IF(INDEX(calc_types,1,AP$7)="INDEX",M104/M103-1,IF(INDEX(calc_types,1,AP$7)="CASH", M103/1200,M103/M104-1))</f>
        <v>1.672570864637013E-3</v>
      </c>
      <c r="AQ104" s="22" cm="1">
        <f t="array" ref="AQ104">IF(INDEX(calc_types,1,AQ$7)="INDEX",N104/N103-1,IF(INDEX(calc_types,1,AQ$7)="CASH", N103/1200,N103/N104-1))</f>
        <v>5.7436313264402905E-4</v>
      </c>
      <c r="AR104" s="22" cm="1">
        <f t="array" ref="AR104">IF(INDEX(calc_types,1,AR$7)="INDEX",O104/O103-1,IF(INDEX(calc_types,1,AR$7)="CASH", O103/1200,O103/O104-1))</f>
        <v>1.0988084614065308E-3</v>
      </c>
      <c r="AS104" s="22" cm="1">
        <f t="array" ref="AS104">IF(INDEX(calc_types,1,AS$7)="INDEX",P104/P103-1,IF(INDEX(calc_types,1,AS$7)="CASH", P103/1200,P103/P104-1))</f>
        <v>1.0664908572666221E-4</v>
      </c>
      <c r="AT104" s="22" cm="1">
        <f t="array" ref="AT104">IF(INDEX(calc_types,1,AT$7)="INDEX",Q104/Q103-1,IF(INDEX(calc_types,1,AT$7)="CASH", Q103/1200,Q103/Q104-1))</f>
        <v>1.6057890754876958E-3</v>
      </c>
      <c r="AU104" s="22" cm="1">
        <f t="array" ref="AU104">IF(INDEX(calc_types,1,AU$7)="INDEX",R104/R103-1,IF(INDEX(calc_types,1,AU$7)="CASH", R103/1200,R103/R104-1))</f>
        <v>3.9150770889073705E-3</v>
      </c>
      <c r="AV104" s="22" cm="1">
        <f t="array" ref="AV104">IF(INDEX(calc_types,1,AV$7)="INDEX",S104/S103-1,IF(INDEX(calc_types,1,AV$7)="CASH", S103/1200,S103/S104-1))</f>
        <v>-1.6516209031215645E-2</v>
      </c>
      <c r="AW104" s="22" cm="1">
        <f t="array" ref="AW104">IF(INDEX(calc_types,1,AW$7)="INDEX",T104/T103-1,IF(INDEX(calc_types,1,AW$7)="CASH", T103/1200,T103/T104-1))</f>
        <v>-1.1563811529197832E-2</v>
      </c>
      <c r="AX104" s="22" cm="1">
        <f t="array" ref="AX104">IF(INDEX(calc_types,1,AX$7)="INDEX",U104/U103-1,IF(INDEX(calc_types,1,AX$7)="CASH", U103/1200,U103/U104-1))</f>
        <v>-5.0034401946543738E-2</v>
      </c>
      <c r="AY104" s="22" cm="1">
        <f t="array" ref="AY104">IF(INDEX(calc_types,1,AY$7)="INDEX",V104/V103-1,IF(INDEX(calc_types,1,AY$7)="CASH", V103/1200,V103/V104-1))</f>
        <v>-3.7969419460419429E-2</v>
      </c>
      <c r="AZ104" s="22" cm="1">
        <f t="array" ref="AZ104">IF(INDEX(calc_types,1,AZ$7)="INDEX",W104/W103-1,IF(INDEX(calc_types,1,AZ$7)="CASH", W103/1200,W103/W104-1))</f>
        <v>1.8238333333333333E-3</v>
      </c>
      <c r="BA104" s="22" cm="1">
        <f t="array" ref="BA104">IF(INDEX(calc_types,1,BA$7)="INDEX",X104/X103-1,IF(INDEX(calc_types,1,BA$7)="CASH", X103/1200,X103/X104-1))</f>
        <v>-5.0325000000000001E-4</v>
      </c>
      <c r="BB104" s="22" cm="1">
        <f t="array" ref="BB104">IF(INDEX(calc_types,1,BB$7)="INDEX",Y104/Y103-1,IF(INDEX(calc_types,1,BB$7)="CASH", Y103/1200,Y103/Y104-1))</f>
        <v>4.3791666666666664E-4</v>
      </c>
      <c r="BC104" s="22" cm="1">
        <f t="array" ref="BC104">IF(INDEX(calc_types,1,BC$7)="INDEX",Z104/Z103-1,IF(INDEX(calc_types,1,BC$7)="CASH", Z103/1200,Z103/Z104-1))</f>
        <v>-2.7141666666666666E-4</v>
      </c>
      <c r="BD104" s="22" cm="1">
        <f t="array" ref="BD104">IF(INDEX(calc_types,1,BD$7)="INDEX",AA104/AA103-1,IF(INDEX(calc_types,1,BD$7)="CASH", AA103/1200,AA103/AA104-1))</f>
        <v>0</v>
      </c>
      <c r="BE104" s="22" cm="1">
        <f t="array" ref="BE104">IF(INDEX(calc_types,1,BE$7)="INDEX",AB104/AB103-1,IF(INDEX(calc_types,1,BE$7)="CASH", AB103/1200,AB103/AB104-1))</f>
        <v>-8.1300813008129413E-3</v>
      </c>
      <c r="BF104" s="22" cm="1">
        <f t="array" ref="BF104">IF(INDEX(calc_types,1,BF$7)="INDEX",AC104/AC103-1,IF(INDEX(calc_types,1,BF$7)="CASH", AC103/1200,AC103/AC104-1))</f>
        <v>3.6487472634383344E-4</v>
      </c>
      <c r="BG104" s="22" cm="1">
        <f t="array" ref="BG104">IF(INDEX(calc_types,1,BG$7)="INDEX",AD104/AD103-1,IF(INDEX(calc_types,1,BG$7)="CASH", AD103/1200,AD103/AD104-1))</f>
        <v>2.3522770041400021E-2</v>
      </c>
      <c r="BH104" s="23">
        <f t="shared" si="39"/>
        <v>1.4870684318749772E-3</v>
      </c>
      <c r="BI104" s="23">
        <f t="shared" si="40"/>
        <v>6.8919264029880757E-3</v>
      </c>
      <c r="BJ104" s="23">
        <f t="shared" si="41"/>
        <v>1.6317538123613723E-2</v>
      </c>
      <c r="BK104" s="23">
        <f t="shared" si="42"/>
        <v>5.4944387174225631E-3</v>
      </c>
      <c r="BL104" s="23">
        <f t="shared" si="43"/>
        <v>1.1236212556827234E-2</v>
      </c>
      <c r="BM104" s="23">
        <f t="shared" si="44"/>
        <v>-4.9192433775910565E-4</v>
      </c>
      <c r="BN104" s="23">
        <f t="shared" si="45"/>
        <v>1.8168932935460828E-3</v>
      </c>
      <c r="BO104" s="23">
        <f t="shared" si="46"/>
        <v>5.9498001626480546E-3</v>
      </c>
      <c r="BP104" s="23">
        <f t="shared" si="47"/>
        <v>-5.9240388241477279E-4</v>
      </c>
      <c r="BQ104" s="23">
        <f t="shared" si="48"/>
        <v>-4.1938353909851188E-4</v>
      </c>
      <c r="BR104" s="23">
        <f t="shared" si="49"/>
        <v>7.1145950137828525E-4</v>
      </c>
      <c r="BS104" s="23">
        <f t="shared" si="50"/>
        <v>-1.8084852069865766E-3</v>
      </c>
      <c r="BT104" s="23">
        <f t="shared" si="51"/>
        <v>-2.0420607806960153E-3</v>
      </c>
      <c r="BU104" s="23">
        <f t="shared" si="52"/>
        <v>1.0559418388269446E-4</v>
      </c>
      <c r="BV104" s="23">
        <f t="shared" si="53"/>
        <v>1.6661744831068402E-3</v>
      </c>
      <c r="BW104" s="23">
        <f t="shared" si="54"/>
        <v>4.0490917008512818E-3</v>
      </c>
      <c r="BX104" s="23">
        <f t="shared" si="55"/>
        <v>-2.908458699202833E-2</v>
      </c>
      <c r="BY104" s="23">
        <f t="shared" si="56"/>
        <v>-1.8469878521994221E-2</v>
      </c>
      <c r="BZ104" s="23">
        <f t="shared" si="57"/>
        <v>-5.4650017521100491E-2</v>
      </c>
      <c r="CA104" s="23">
        <f t="shared" si="58"/>
        <v>-5.0693764089542501E-2</v>
      </c>
      <c r="CB104" s="23">
        <f t="shared" si="59"/>
        <v>3.8434398148148082E-4</v>
      </c>
      <c r="CC104" s="23">
        <f t="shared" si="60"/>
        <v>-8.8859768518518515E-4</v>
      </c>
      <c r="CD104" s="23">
        <f t="shared" si="61"/>
        <v>-7.9155138888888879E-4</v>
      </c>
      <c r="CE104" s="23">
        <f t="shared" si="62"/>
        <v>-1.3291296296296298E-4</v>
      </c>
      <c r="CF104" s="23">
        <f t="shared" si="63"/>
        <v>0</v>
      </c>
      <c r="CG104" s="23">
        <f t="shared" si="64"/>
        <v>-7.4345909867357084E-3</v>
      </c>
      <c r="CH104" s="23">
        <f t="shared" si="65"/>
        <v>9.9754048510995773E-4</v>
      </c>
      <c r="CI104" s="23">
        <f t="shared" si="66"/>
        <v>2.7129041558652797E-2</v>
      </c>
    </row>
    <row r="105" spans="1:87" x14ac:dyDescent="0.2">
      <c r="A105" s="20">
        <v>97</v>
      </c>
      <c r="B105" s="21">
        <v>41547</v>
      </c>
      <c r="C105" s="20">
        <v>215.31200000000001</v>
      </c>
      <c r="D105" s="20">
        <v>1221.5419999999999</v>
      </c>
      <c r="E105" s="20">
        <v>2106.1210000000001</v>
      </c>
      <c r="F105" s="20">
        <v>1798.5450000000001</v>
      </c>
      <c r="G105" s="20">
        <v>2350.761</v>
      </c>
      <c r="H105" s="20">
        <v>140.49799999999999</v>
      </c>
      <c r="I105" s="20">
        <v>363.06099999999998</v>
      </c>
      <c r="J105" s="20">
        <v>510.22399999999999</v>
      </c>
      <c r="K105" s="20">
        <v>109.101</v>
      </c>
      <c r="L105" s="20">
        <v>675.58699999999999</v>
      </c>
      <c r="M105" s="20">
        <v>879.86699999999996</v>
      </c>
      <c r="N105" s="20">
        <v>296.57400000000001</v>
      </c>
      <c r="O105" s="20">
        <v>345.32799999999997</v>
      </c>
      <c r="P105" s="20">
        <v>103.15300000000001</v>
      </c>
      <c r="Q105" s="20">
        <v>194.63800000000001</v>
      </c>
      <c r="R105" s="20">
        <v>260.834</v>
      </c>
      <c r="S105" s="20">
        <v>5330.28</v>
      </c>
      <c r="T105" s="20">
        <v>3569.45</v>
      </c>
      <c r="U105" s="20">
        <v>7408.21</v>
      </c>
      <c r="V105" s="20">
        <v>21755.84</v>
      </c>
      <c r="W105" s="20">
        <v>1.9071</v>
      </c>
      <c r="X105" s="20">
        <v>-0.626</v>
      </c>
      <c r="Y105" s="20">
        <v>0.61960000000000004</v>
      </c>
      <c r="Z105" s="20">
        <v>-0.26740000000000003</v>
      </c>
      <c r="AA105" s="20">
        <v>1</v>
      </c>
      <c r="AB105" s="20">
        <v>0.91759999999999997</v>
      </c>
      <c r="AC105" s="20">
        <v>0.8135</v>
      </c>
      <c r="AD105" s="20">
        <v>108.08</v>
      </c>
      <c r="AE105" s="21">
        <f t="shared" si="38"/>
        <v>41547</v>
      </c>
      <c r="AF105" s="22" cm="1">
        <f t="array" ref="AF105">IF(INDEX(calc_types,1,AF$7)="INDEX",C105/C104-1,IF(INDEX(calc_types,1,AF$7)="CASH", C104/1200,C104/C105-1))</f>
        <v>1.4977440811201337E-3</v>
      </c>
      <c r="AG105" s="22" cm="1">
        <f t="array" ref="AG105">IF(INDEX(calc_types,1,AG$7)="INDEX",D105/D104-1,IF(INDEX(calc_types,1,AG$7)="CASH", D104/1200,D104/D105-1))</f>
        <v>-1.1088414569325744E-3</v>
      </c>
      <c r="AH105" s="22" cm="1">
        <f t="array" ref="AH105">IF(INDEX(calc_types,1,AH$7)="INDEX",E105/E104-1,IF(INDEX(calc_types,1,AH$7)="CASH", E104/1200,E104/E105-1))</f>
        <v>-4.450879374834682E-3</v>
      </c>
      <c r="AI105" s="22" cm="1">
        <f t="array" ref="AI105">IF(INDEX(calc_types,1,AI$7)="INDEX",F105/F104-1,IF(INDEX(calc_types,1,AI$7)="CASH", F104/1200,F104/F105-1))</f>
        <v>1.1734338582427561E-3</v>
      </c>
      <c r="AJ105" s="22" cm="1">
        <f t="array" ref="AJ105">IF(INDEX(calc_types,1,AJ$7)="INDEX",G105/G104-1,IF(INDEX(calc_types,1,AJ$7)="CASH", G104/1200,G104/G105-1))</f>
        <v>-7.4643456349088311E-4</v>
      </c>
      <c r="AK105" s="22" cm="1">
        <f t="array" ref="AK105">IF(INDEX(calc_types,1,AK$7)="INDEX",H105/H104-1,IF(INDEX(calc_types,1,AK$7)="CASH", H104/1200,H104/H105-1))</f>
        <v>-1.1091046113157477E-3</v>
      </c>
      <c r="AL105" s="22" cm="1">
        <f t="array" ref="AL105">IF(INDEX(calc_types,1,AL$7)="INDEX",I105/I104-1,IF(INDEX(calc_types,1,AL$7)="CASH", I104/1200,I104/I105-1))</f>
        <v>-3.3709499875099747E-3</v>
      </c>
      <c r="AM105" s="22" cm="1">
        <f t="array" ref="AM105">IF(INDEX(calc_types,1,AM$7)="INDEX",J105/J104-1,IF(INDEX(calc_types,1,AM$7)="CASH", J104/1200,J104/J105-1))</f>
        <v>-6.7163220252532962E-3</v>
      </c>
      <c r="AN105" s="22" cm="1">
        <f t="array" ref="AN105">IF(INDEX(calc_types,1,AN$7)="INDEX",K105/K104-1,IF(INDEX(calc_types,1,AN$7)="CASH", K104/1200,K104/K105-1))</f>
        <v>8.2499175008354797E-5</v>
      </c>
      <c r="AO105" s="22" cm="1">
        <f t="array" ref="AO105">IF(INDEX(calc_types,1,AO$7)="INDEX",L105/L104-1,IF(INDEX(calc_types,1,AO$7)="CASH", L104/1200,L104/L105-1))</f>
        <v>8.5183670808830492E-4</v>
      </c>
      <c r="AP105" s="22" cm="1">
        <f t="array" ref="AP105">IF(INDEX(calc_types,1,AP$7)="INDEX",M105/M104-1,IF(INDEX(calc_types,1,AP$7)="CASH", M104/1200,M104/M105-1))</f>
        <v>2.1709392558437735E-3</v>
      </c>
      <c r="AQ105" s="22" cm="1">
        <f t="array" ref="AQ105">IF(INDEX(calc_types,1,AQ$7)="INDEX",N105/N104-1,IF(INDEX(calc_types,1,AQ$7)="CASH", N104/1200,N104/N105-1))</f>
        <v>1.4317069052847131E-3</v>
      </c>
      <c r="AR105" s="22" cm="1">
        <f t="array" ref="AR105">IF(INDEX(calc_types,1,AR$7)="INDEX",O105/O104-1,IF(INDEX(calc_types,1,AR$7)="CASH", O104/1200,O104/O105-1))</f>
        <v>2.7323911762058284E-3</v>
      </c>
      <c r="AS105" s="22" cm="1">
        <f t="array" ref="AS105">IF(INDEX(calc_types,1,AS$7)="INDEX",P105/P104-1,IF(INDEX(calc_types,1,AS$7)="CASH", P104/1200,P104/P105-1))</f>
        <v>0</v>
      </c>
      <c r="AT105" s="22" cm="1">
        <f t="array" ref="AT105">IF(INDEX(calc_types,1,AT$7)="INDEX",Q105/Q104-1,IF(INDEX(calc_types,1,AT$7)="CASH", Q104/1200,Q104/Q105-1))</f>
        <v>1.49016746399111E-4</v>
      </c>
      <c r="AU105" s="22" cm="1">
        <f t="array" ref="AU105">IF(INDEX(calc_types,1,AU$7)="INDEX",R105/R104-1,IF(INDEX(calc_types,1,AU$7)="CASH", R104/1200,R104/R105-1))</f>
        <v>1.9940026535580913E-4</v>
      </c>
      <c r="AV105" s="22" cm="1">
        <f t="array" ref="AV105">IF(INDEX(calc_types,1,AV$7)="INDEX",S105/S104-1,IF(INDEX(calc_types,1,AV$7)="CASH", S104/1200,S104/S105-1))</f>
        <v>1.8251145233574073E-2</v>
      </c>
      <c r="AW105" s="22" cm="1">
        <f t="array" ref="AW105">IF(INDEX(calc_types,1,AW$7)="INDEX",T105/T104-1,IF(INDEX(calc_types,1,AW$7)="CASH", T104/1200,T104/T105-1))</f>
        <v>4.1639916422509859E-2</v>
      </c>
      <c r="AX105" s="22" cm="1">
        <f t="array" ref="AX105">IF(INDEX(calc_types,1,AX$7)="INDEX",U105/U104-1,IF(INDEX(calc_types,1,AX$7)="CASH", U104/1200,U104/U105-1))</f>
        <v>2.7893017796142061E-2</v>
      </c>
      <c r="AY105" s="22" cm="1">
        <f t="array" ref="AY105">IF(INDEX(calc_types,1,AY$7)="INDEX",V105/V104-1,IF(INDEX(calc_types,1,AY$7)="CASH", V104/1200,V104/V105-1))</f>
        <v>5.0784930910720893E-2</v>
      </c>
      <c r="AZ105" s="22" cm="1">
        <f t="array" ref="AZ105">IF(INDEX(calc_types,1,AZ$7)="INDEX",W105/W104-1,IF(INDEX(calc_types,1,AZ$7)="CASH", W104/1200,W104/W105-1))</f>
        <v>1.7061666666666668E-3</v>
      </c>
      <c r="BA105" s="22" cm="1">
        <f t="array" ref="BA105">IF(INDEX(calc_types,1,BA$7)="INDEX",X105/X104-1,IF(INDEX(calc_types,1,BA$7)="CASH", X104/1200,X104/X105-1))</f>
        <v>-5.9691666666666671E-4</v>
      </c>
      <c r="BB105" s="22" cm="1">
        <f t="array" ref="BB105">IF(INDEX(calc_types,1,BB$7)="INDEX",Y105/Y104-1,IF(INDEX(calc_types,1,BB$7)="CASH", Y104/1200,Y104/Y105-1))</f>
        <v>4.6200000000000001E-4</v>
      </c>
      <c r="BC105" s="22" cm="1">
        <f t="array" ref="BC105">IF(INDEX(calc_types,1,BC$7)="INDEX",Z105/Z104-1,IF(INDEX(calc_types,1,BC$7)="CASH", Z104/1200,Z104/Z105-1))</f>
        <v>-4.6983333333333333E-4</v>
      </c>
      <c r="BD105" s="22" cm="1">
        <f t="array" ref="BD105">IF(INDEX(calc_types,1,BD$7)="INDEX",AA105/AA104-1,IF(INDEX(calc_types,1,BD$7)="CASH", AA104/1200,AA104/AA105-1))</f>
        <v>0</v>
      </c>
      <c r="BE105" s="22" cm="1">
        <f t="array" ref="BE105">IF(INDEX(calc_types,1,BE$7)="INDEX",AB105/AB104-1,IF(INDEX(calc_types,1,BE$7)="CASH", AB104/1200,AB104/AB105-1))</f>
        <v>-8.0645161290322509E-3</v>
      </c>
      <c r="BF105" s="22" cm="1">
        <f t="array" ref="BF105">IF(INDEX(calc_types,1,BF$7)="INDEX",AC105/AC104-1,IF(INDEX(calc_types,1,BF$7)="CASH", AC104/1200,AC104/AC105-1))</f>
        <v>1.0694529809465392E-2</v>
      </c>
      <c r="BG105" s="22" cm="1">
        <f t="array" ref="BG105">IF(INDEX(calc_types,1,BG$7)="INDEX",AD105/AD104-1,IF(INDEX(calc_types,1,BG$7)="CASH", AD104/1200,AD104/AD105-1))</f>
        <v>-1.6654330125832728E-2</v>
      </c>
      <c r="BH105" s="23">
        <f t="shared" si="39"/>
        <v>1.0197333623697684E-4</v>
      </c>
      <c r="BI105" s="23">
        <f t="shared" si="40"/>
        <v>-2.2821092566326405E-3</v>
      </c>
      <c r="BJ105" s="23">
        <f t="shared" si="41"/>
        <v>-5.6450096044919646E-3</v>
      </c>
      <c r="BK105" s="23">
        <f t="shared" si="42"/>
        <v>-9.2311807273220275E-4</v>
      </c>
      <c r="BL105" s="23">
        <f t="shared" si="43"/>
        <v>-3.4186610256295275E-3</v>
      </c>
      <c r="BM105" s="23">
        <f t="shared" si="44"/>
        <v>-1.3806785208131138E-3</v>
      </c>
      <c r="BN105" s="23">
        <f t="shared" si="45"/>
        <v>-3.4517516821238399E-3</v>
      </c>
      <c r="BO105" s="23">
        <f t="shared" si="46"/>
        <v>-6.9011787566511506E-3</v>
      </c>
      <c r="BP105" s="23">
        <f t="shared" si="47"/>
        <v>-9.9596932648760147E-4</v>
      </c>
      <c r="BQ105" s="23">
        <f t="shared" si="48"/>
        <v>2.6465226969079204E-6</v>
      </c>
      <c r="BR105" s="23">
        <f t="shared" si="49"/>
        <v>1.2098278925850457E-3</v>
      </c>
      <c r="BS105" s="23">
        <f t="shared" si="50"/>
        <v>-9.5114143434589255E-4</v>
      </c>
      <c r="BT105" s="23">
        <f t="shared" si="51"/>
        <v>-4.0847806589671765E-4</v>
      </c>
      <c r="BU105" s="23">
        <f t="shared" si="52"/>
        <v>-1.0549018439677384E-6</v>
      </c>
      <c r="BV105" s="23">
        <f t="shared" si="53"/>
        <v>2.0940215401825545E-4</v>
      </c>
      <c r="BW105" s="23">
        <f t="shared" si="54"/>
        <v>3.3341487729972031E-4</v>
      </c>
      <c r="BX105" s="23">
        <f t="shared" si="55"/>
        <v>5.6827672727613899E-3</v>
      </c>
      <c r="BY105" s="23">
        <f t="shared" si="56"/>
        <v>3.473384942971347E-2</v>
      </c>
      <c r="BZ105" s="23">
        <f t="shared" si="57"/>
        <v>2.3277402221585308E-2</v>
      </c>
      <c r="CA105" s="23">
        <f t="shared" si="58"/>
        <v>3.8060586281597822E-2</v>
      </c>
      <c r="CB105" s="23">
        <f t="shared" si="59"/>
        <v>2.6667731481481429E-4</v>
      </c>
      <c r="CC105" s="23">
        <f t="shared" si="60"/>
        <v>-9.8226435185185196E-4</v>
      </c>
      <c r="CD105" s="23">
        <f t="shared" si="61"/>
        <v>-7.6746805555555548E-4</v>
      </c>
      <c r="CE105" s="23">
        <f t="shared" si="62"/>
        <v>-3.3132962962962968E-4</v>
      </c>
      <c r="CF105" s="23">
        <f t="shared" si="63"/>
        <v>0</v>
      </c>
      <c r="CG105" s="23">
        <f t="shared" si="64"/>
        <v>-7.3690258149550179E-3</v>
      </c>
      <c r="CH105" s="23">
        <f t="shared" si="65"/>
        <v>1.1327195568231516E-2</v>
      </c>
      <c r="CI105" s="23">
        <f t="shared" si="66"/>
        <v>-1.3048058608579952E-2</v>
      </c>
    </row>
    <row r="106" spans="1:87" x14ac:dyDescent="0.2">
      <c r="A106" s="20">
        <v>98</v>
      </c>
      <c r="B106" s="21">
        <v>41578</v>
      </c>
      <c r="C106" s="20">
        <v>215.881</v>
      </c>
      <c r="D106" s="20">
        <v>1225.566</v>
      </c>
      <c r="E106" s="20">
        <v>2112.4520000000002</v>
      </c>
      <c r="F106" s="20">
        <v>1806.4849999999999</v>
      </c>
      <c r="G106" s="20">
        <v>2364.3879999999999</v>
      </c>
      <c r="H106" s="20">
        <v>140.37100000000001</v>
      </c>
      <c r="I106" s="20">
        <v>362.09199999999998</v>
      </c>
      <c r="J106" s="20">
        <v>507.14</v>
      </c>
      <c r="K106" s="20">
        <v>109.068</v>
      </c>
      <c r="L106" s="20">
        <v>673.822</v>
      </c>
      <c r="M106" s="20">
        <v>874.84699999999998</v>
      </c>
      <c r="N106" s="20">
        <v>296.57</v>
      </c>
      <c r="O106" s="20">
        <v>345.42500000000001</v>
      </c>
      <c r="P106" s="20">
        <v>103.08799999999999</v>
      </c>
      <c r="Q106" s="20">
        <v>194.249</v>
      </c>
      <c r="R106" s="20">
        <v>259.721</v>
      </c>
      <c r="S106" s="20">
        <v>5443.77</v>
      </c>
      <c r="T106" s="20">
        <v>3604.41</v>
      </c>
      <c r="U106" s="20">
        <v>7248.38</v>
      </c>
      <c r="V106" s="20">
        <v>22927.040000000001</v>
      </c>
      <c r="W106" s="20">
        <v>1.6408</v>
      </c>
      <c r="X106" s="20">
        <v>-0.42699999999999999</v>
      </c>
      <c r="Y106" s="20">
        <v>0.80449999999999999</v>
      </c>
      <c r="Z106" s="20">
        <v>-0.157</v>
      </c>
      <c r="AA106" s="20">
        <v>1</v>
      </c>
      <c r="AB106" s="20">
        <v>0.89670000000000005</v>
      </c>
      <c r="AC106" s="20">
        <v>0.77280000000000004</v>
      </c>
      <c r="AD106" s="20">
        <v>108.03</v>
      </c>
      <c r="AE106" s="21">
        <f t="shared" si="38"/>
        <v>41578</v>
      </c>
      <c r="AF106" s="22" cm="1">
        <f t="array" ref="AF106">IF(INDEX(calc_types,1,AF$7)="INDEX",C106/C105-1,IF(INDEX(calc_types,1,AF$7)="CASH", C105/1200,C105/C106-1))</f>
        <v>2.6426766738500973E-3</v>
      </c>
      <c r="AG106" s="22" cm="1">
        <f t="array" ref="AG106">IF(INDEX(calc_types,1,AG$7)="INDEX",D106/D105-1,IF(INDEX(calc_types,1,AG$7)="CASH", D105/1200,D105/D106-1))</f>
        <v>3.2941970067341675E-3</v>
      </c>
      <c r="AH106" s="22" cm="1">
        <f t="array" ref="AH106">IF(INDEX(calc_types,1,AH$7)="INDEX",E106/E105-1,IF(INDEX(calc_types,1,AH$7)="CASH", E105/1200,E105/E106-1))</f>
        <v>3.0060001300971084E-3</v>
      </c>
      <c r="AI106" s="22" cm="1">
        <f t="array" ref="AI106">IF(INDEX(calc_types,1,AI$7)="INDEX",F106/F105-1,IF(INDEX(calc_types,1,AI$7)="CASH", F105/1200,F105/F106-1))</f>
        <v>4.4146796438231384E-3</v>
      </c>
      <c r="AJ106" s="22" cm="1">
        <f t="array" ref="AJ106">IF(INDEX(calc_types,1,AJ$7)="INDEX",G106/G105-1,IF(INDEX(calc_types,1,AJ$7)="CASH", G105/1200,G105/G106-1))</f>
        <v>5.7968462127795384E-3</v>
      </c>
      <c r="AK106" s="22" cm="1">
        <f t="array" ref="AK106">IF(INDEX(calc_types,1,AK$7)="INDEX",H106/H105-1,IF(INDEX(calc_types,1,AK$7)="CASH", H105/1200,H105/H106-1))</f>
        <v>-9.0392745804201979E-4</v>
      </c>
      <c r="AL106" s="22" cm="1">
        <f t="array" ref="AL106">IF(INDEX(calc_types,1,AL$7)="INDEX",I106/I105-1,IF(INDEX(calc_types,1,AL$7)="CASH", I105/1200,I105/I106-1))</f>
        <v>-2.6689729825015718E-3</v>
      </c>
      <c r="AM106" s="22" cm="1">
        <f t="array" ref="AM106">IF(INDEX(calc_types,1,AM$7)="INDEX",J106/J105-1,IF(INDEX(calc_types,1,AM$7)="CASH", J105/1200,J105/J106-1))</f>
        <v>-6.0444040264667764E-3</v>
      </c>
      <c r="AN106" s="22" cm="1">
        <f t="array" ref="AN106">IF(INDEX(calc_types,1,AN$7)="INDEX",K106/K105-1,IF(INDEX(calc_types,1,AN$7)="CASH", K105/1200,K105/K106-1))</f>
        <v>-3.0247202133804052E-4</v>
      </c>
      <c r="AO106" s="22" cm="1">
        <f t="array" ref="AO106">IF(INDEX(calc_types,1,AO$7)="INDEX",L106/L105-1,IF(INDEX(calc_types,1,AO$7)="CASH", L105/1200,L105/L106-1))</f>
        <v>-2.6125428701262443E-3</v>
      </c>
      <c r="AP106" s="22" cm="1">
        <f t="array" ref="AP106">IF(INDEX(calc_types,1,AP$7)="INDEX",M106/M105-1,IF(INDEX(calc_types,1,AP$7)="CASH", M105/1200,M105/M106-1))</f>
        <v>-5.7054077491256461E-3</v>
      </c>
      <c r="AQ106" s="22" cm="1">
        <f t="array" ref="AQ106">IF(INDEX(calc_types,1,AQ$7)="INDEX",N106/N105-1,IF(INDEX(calc_types,1,AQ$7)="CASH", N105/1200,N105/N106-1))</f>
        <v>-1.3487358972885666E-5</v>
      </c>
      <c r="AR106" s="22" cm="1">
        <f t="array" ref="AR106">IF(INDEX(calc_types,1,AR$7)="INDEX",O106/O105-1,IF(INDEX(calc_types,1,AR$7)="CASH", O105/1200,O105/O106-1))</f>
        <v>2.8089236899431214E-4</v>
      </c>
      <c r="AS106" s="22" cm="1">
        <f t="array" ref="AS106">IF(INDEX(calc_types,1,AS$7)="INDEX",P106/P105-1,IF(INDEX(calc_types,1,AS$7)="CASH", P105/1200,P105/P106-1))</f>
        <v>-6.3013193993399774E-4</v>
      </c>
      <c r="AT106" s="22" cm="1">
        <f t="array" ref="AT106">IF(INDEX(calc_types,1,AT$7)="INDEX",Q106/Q105-1,IF(INDEX(calc_types,1,AT$7)="CASH", Q105/1200,Q105/Q106-1))</f>
        <v>-1.9985819829633211E-3</v>
      </c>
      <c r="AU106" s="22" cm="1">
        <f t="array" ref="AU106">IF(INDEX(calc_types,1,AU$7)="INDEX",R106/R105-1,IF(INDEX(calc_types,1,AU$7)="CASH", R105/1200,R105/R106-1))</f>
        <v>-4.267081745477963E-3</v>
      </c>
      <c r="AV106" s="22" cm="1">
        <f t="array" ref="AV106">IF(INDEX(calc_types,1,AV$7)="INDEX",S106/S105-1,IF(INDEX(calc_types,1,AV$7)="CASH", S105/1200,S105/S106-1))</f>
        <v>2.1291564420630849E-2</v>
      </c>
      <c r="AW106" s="22" cm="1">
        <f t="array" ref="AW106">IF(INDEX(calc_types,1,AW$7)="INDEX",T106/T105-1,IF(INDEX(calc_types,1,AW$7)="CASH", T105/1200,T105/T106-1))</f>
        <v>9.79422600120472E-3</v>
      </c>
      <c r="AX106" s="22" cm="1">
        <f t="array" ref="AX106">IF(INDEX(calc_types,1,AX$7)="INDEX",U106/U105-1,IF(INDEX(calc_types,1,AX$7)="CASH", U105/1200,U105/U106-1))</f>
        <v>-2.1574712379913596E-2</v>
      </c>
      <c r="AY106" s="22" cm="1">
        <f t="array" ref="AY106">IF(INDEX(calc_types,1,AY$7)="INDEX",V106/V105-1,IF(INDEX(calc_types,1,AY$7)="CASH", V105/1200,V105/V106-1))</f>
        <v>5.3833821171694662E-2</v>
      </c>
      <c r="AZ106" s="22" cm="1">
        <f t="array" ref="AZ106">IF(INDEX(calc_types,1,AZ$7)="INDEX",W106/W105-1,IF(INDEX(calc_types,1,AZ$7)="CASH", W105/1200,W105/W106-1))</f>
        <v>1.58925E-3</v>
      </c>
      <c r="BA106" s="22" cm="1">
        <f t="array" ref="BA106">IF(INDEX(calc_types,1,BA$7)="INDEX",X106/X105-1,IF(INDEX(calc_types,1,BA$7)="CASH", X105/1200,X105/X106-1))</f>
        <v>-5.216666666666667E-4</v>
      </c>
      <c r="BB106" s="22" cm="1">
        <f t="array" ref="BB106">IF(INDEX(calc_types,1,BB$7)="INDEX",Y106/Y105-1,IF(INDEX(calc_types,1,BB$7)="CASH", Y105/1200,Y105/Y106-1))</f>
        <v>5.1633333333333338E-4</v>
      </c>
      <c r="BC106" s="22" cm="1">
        <f t="array" ref="BC106">IF(INDEX(calc_types,1,BC$7)="INDEX",Z106/Z105-1,IF(INDEX(calc_types,1,BC$7)="CASH", Z105/1200,Z105/Z106-1))</f>
        <v>-2.2283333333333335E-4</v>
      </c>
      <c r="BD106" s="22" cm="1">
        <f t="array" ref="BD106">IF(INDEX(calc_types,1,BD$7)="INDEX",AA106/AA105-1,IF(INDEX(calc_types,1,BD$7)="CASH", AA105/1200,AA105/AA106-1))</f>
        <v>0</v>
      </c>
      <c r="BE106" s="22" cm="1">
        <f t="array" ref="BE106">IF(INDEX(calc_types,1,BE$7)="INDEX",AB106/AB105-1,IF(INDEX(calc_types,1,BE$7)="CASH", AB105/1200,AB105/AB106-1))</f>
        <v>2.3307683729229201E-2</v>
      </c>
      <c r="BF106" s="22" cm="1">
        <f t="array" ref="BF106">IF(INDEX(calc_types,1,BF$7)="INDEX",AC106/AC105-1,IF(INDEX(calc_types,1,BF$7)="CASH", AC105/1200,AC105/AC106-1))</f>
        <v>5.2665631469979157E-2</v>
      </c>
      <c r="BG106" s="22" cm="1">
        <f t="array" ref="BG106">IF(INDEX(calc_types,1,BG$7)="INDEX",AD106/AD105-1,IF(INDEX(calc_types,1,BG$7)="CASH", AD105/1200,AD105/AD106-1))</f>
        <v>4.6283439785232972E-4</v>
      </c>
      <c r="BH106" s="23">
        <f t="shared" si="39"/>
        <v>1.2469059289669405E-3</v>
      </c>
      <c r="BI106" s="23">
        <f t="shared" si="40"/>
        <v>2.1209292070341014E-3</v>
      </c>
      <c r="BJ106" s="23">
        <f t="shared" si="41"/>
        <v>1.8118699004398262E-3</v>
      </c>
      <c r="BK106" s="23">
        <f t="shared" si="42"/>
        <v>2.3181277128481795E-3</v>
      </c>
      <c r="BL106" s="23">
        <f t="shared" si="43"/>
        <v>3.124619750640894E-3</v>
      </c>
      <c r="BM106" s="23">
        <f t="shared" si="44"/>
        <v>-1.1755013675393859E-3</v>
      </c>
      <c r="BN106" s="23">
        <f t="shared" si="45"/>
        <v>-2.749774677115437E-3</v>
      </c>
      <c r="BO106" s="23">
        <f t="shared" si="46"/>
        <v>-6.2292607578646308E-3</v>
      </c>
      <c r="BP106" s="23">
        <f t="shared" si="47"/>
        <v>-1.3809405228339968E-3</v>
      </c>
      <c r="BQ106" s="23">
        <f t="shared" si="48"/>
        <v>-3.4617330555176415E-3</v>
      </c>
      <c r="BR106" s="23">
        <f t="shared" si="49"/>
        <v>-6.6665191123843736E-3</v>
      </c>
      <c r="BS106" s="23">
        <f t="shared" si="50"/>
        <v>-2.3963356986034913E-3</v>
      </c>
      <c r="BT106" s="23">
        <f t="shared" si="51"/>
        <v>-2.8599768731082339E-3</v>
      </c>
      <c r="BU106" s="23">
        <f t="shared" si="52"/>
        <v>-6.3118684177796553E-4</v>
      </c>
      <c r="BV106" s="23">
        <f t="shared" si="53"/>
        <v>-1.9381965753441767E-3</v>
      </c>
      <c r="BW106" s="23">
        <f t="shared" si="54"/>
        <v>-4.1330671335340517E-3</v>
      </c>
      <c r="BX106" s="23">
        <f t="shared" si="55"/>
        <v>8.7231864598181653E-3</v>
      </c>
      <c r="BY106" s="23">
        <f t="shared" si="56"/>
        <v>2.8881590084083308E-3</v>
      </c>
      <c r="BZ106" s="23">
        <f t="shared" si="57"/>
        <v>-2.6190327954470349E-2</v>
      </c>
      <c r="CA106" s="23">
        <f t="shared" si="58"/>
        <v>4.1109476542571591E-2</v>
      </c>
      <c r="CB106" s="23">
        <f t="shared" si="59"/>
        <v>1.4976064814814743E-4</v>
      </c>
      <c r="CC106" s="23">
        <f t="shared" si="60"/>
        <v>-9.0701435185185195E-4</v>
      </c>
      <c r="CD106" s="23">
        <f t="shared" si="61"/>
        <v>-7.1313472222222206E-4</v>
      </c>
      <c r="CE106" s="23">
        <f t="shared" si="62"/>
        <v>-8.4329629629629669E-5</v>
      </c>
      <c r="CF106" s="23">
        <f t="shared" si="63"/>
        <v>0</v>
      </c>
      <c r="CG106" s="23">
        <f t="shared" si="64"/>
        <v>2.4003174043306433E-2</v>
      </c>
      <c r="CH106" s="23">
        <f t="shared" si="65"/>
        <v>5.3298297228745281E-2</v>
      </c>
      <c r="CI106" s="23">
        <f t="shared" si="66"/>
        <v>4.0691059151051054E-3</v>
      </c>
    </row>
    <row r="107" spans="1:87" x14ac:dyDescent="0.2">
      <c r="A107" s="20">
        <v>99</v>
      </c>
      <c r="B107" s="21">
        <v>41608</v>
      </c>
      <c r="C107" s="20">
        <v>216.11799999999999</v>
      </c>
      <c r="D107" s="20">
        <v>1225.174</v>
      </c>
      <c r="E107" s="20">
        <v>2107.761</v>
      </c>
      <c r="F107" s="20">
        <v>1808.1179999999999</v>
      </c>
      <c r="G107" s="20">
        <v>2364.9499999999998</v>
      </c>
      <c r="H107" s="20">
        <v>140.28299999999999</v>
      </c>
      <c r="I107" s="20">
        <v>361.62799999999999</v>
      </c>
      <c r="J107" s="20">
        <v>505.976</v>
      </c>
      <c r="K107" s="20">
        <v>109.10299999999999</v>
      </c>
      <c r="L107" s="20">
        <v>673.17399999999998</v>
      </c>
      <c r="M107" s="20">
        <v>872.26800000000003</v>
      </c>
      <c r="N107" s="20">
        <v>296.892</v>
      </c>
      <c r="O107" s="20">
        <v>345.66899999999998</v>
      </c>
      <c r="P107" s="20">
        <v>103.048</v>
      </c>
      <c r="Q107" s="20">
        <v>194.01400000000001</v>
      </c>
      <c r="R107" s="20">
        <v>258.97699999999998</v>
      </c>
      <c r="S107" s="20">
        <v>5637.69</v>
      </c>
      <c r="T107" s="20">
        <v>3703.58</v>
      </c>
      <c r="U107" s="20">
        <v>7346.53</v>
      </c>
      <c r="V107" s="20">
        <v>23293.91</v>
      </c>
      <c r="W107" s="20">
        <v>1.6344000000000001</v>
      </c>
      <c r="X107" s="20">
        <v>-1.0136000000000001</v>
      </c>
      <c r="Y107" s="20">
        <v>0.45669999999999999</v>
      </c>
      <c r="Z107" s="20">
        <v>-1.1156999999999999</v>
      </c>
      <c r="AA107" s="20">
        <v>1</v>
      </c>
      <c r="AB107" s="20">
        <v>0.90759999999999996</v>
      </c>
      <c r="AC107" s="20">
        <v>0.77329999999999999</v>
      </c>
      <c r="AD107" s="20">
        <v>109.49</v>
      </c>
      <c r="AE107" s="21">
        <f t="shared" si="38"/>
        <v>41608</v>
      </c>
      <c r="AF107" s="22" cm="1">
        <f t="array" ref="AF107">IF(INDEX(calc_types,1,AF$7)="INDEX",C107/C106-1,IF(INDEX(calc_types,1,AF$7)="CASH", C106/1200,C106/C107-1))</f>
        <v>1.0978270436026172E-3</v>
      </c>
      <c r="AG107" s="22" cm="1">
        <f t="array" ref="AG107">IF(INDEX(calc_types,1,AG$7)="INDEX",D107/D106-1,IF(INDEX(calc_types,1,AG$7)="CASH", D106/1200,D106/D107-1))</f>
        <v>-3.1985221522146112E-4</v>
      </c>
      <c r="AH107" s="22" cm="1">
        <f t="array" ref="AH107">IF(INDEX(calc_types,1,AH$7)="INDEX",E107/E106-1,IF(INDEX(calc_types,1,AH$7)="CASH", E106/1200,E106/E107-1))</f>
        <v>-2.2206421731714165E-3</v>
      </c>
      <c r="AI107" s="22" cm="1">
        <f t="array" ref="AI107">IF(INDEX(calc_types,1,AI$7)="INDEX",F107/F106-1,IF(INDEX(calc_types,1,AI$7)="CASH", F106/1200,F106/F107-1))</f>
        <v>9.0396543563886489E-4</v>
      </c>
      <c r="AJ107" s="22" cm="1">
        <f t="array" ref="AJ107">IF(INDEX(calc_types,1,AJ$7)="INDEX",G107/G106-1,IF(INDEX(calc_types,1,AJ$7)="CASH", G106/1200,G106/G107-1))</f>
        <v>2.3769364419035099E-4</v>
      </c>
      <c r="AK107" s="22" cm="1">
        <f t="array" ref="AK107">IF(INDEX(calc_types,1,AK$7)="INDEX",H107/H106-1,IF(INDEX(calc_types,1,AK$7)="CASH", H106/1200,H106/H107-1))</f>
        <v>-6.2691011676219155E-4</v>
      </c>
      <c r="AL107" s="22" cm="1">
        <f t="array" ref="AL107">IF(INDEX(calc_types,1,AL$7)="INDEX",I107/I106-1,IF(INDEX(calc_types,1,AL$7)="CASH", I106/1200,I106/I107-1))</f>
        <v>-1.2814422853860696E-3</v>
      </c>
      <c r="AM107" s="22" cm="1">
        <f t="array" ref="AM107">IF(INDEX(calc_types,1,AM$7)="INDEX",J107/J106-1,IF(INDEX(calc_types,1,AM$7)="CASH", J106/1200,J106/J107-1))</f>
        <v>-2.2952241984461885E-3</v>
      </c>
      <c r="AN107" s="22" cm="1">
        <f t="array" ref="AN107">IF(INDEX(calc_types,1,AN$7)="INDEX",K107/K106-1,IF(INDEX(calc_types,1,AN$7)="CASH", K106/1200,K106/K107-1))</f>
        <v>3.2090072248491808E-4</v>
      </c>
      <c r="AO107" s="22" cm="1">
        <f t="array" ref="AO107">IF(INDEX(calc_types,1,AO$7)="INDEX",L107/L106-1,IF(INDEX(calc_types,1,AO$7)="CASH", L106/1200,L106/L107-1))</f>
        <v>-9.6167830673388188E-4</v>
      </c>
      <c r="AP107" s="22" cm="1">
        <f t="array" ref="AP107">IF(INDEX(calc_types,1,AP$7)="INDEX",M107/M106-1,IF(INDEX(calc_types,1,AP$7)="CASH", M106/1200,M106/M107-1))</f>
        <v>-2.947944040500694E-3</v>
      </c>
      <c r="AQ107" s="22" cm="1">
        <f t="array" ref="AQ107">IF(INDEX(calc_types,1,AQ$7)="INDEX",N107/N106-1,IF(INDEX(calc_types,1,AQ$7)="CASH", N106/1200,N106/N107-1))</f>
        <v>1.0857470411707038E-3</v>
      </c>
      <c r="AR107" s="22" cm="1">
        <f t="array" ref="AR107">IF(INDEX(calc_types,1,AR$7)="INDEX",O107/O106-1,IF(INDEX(calc_types,1,AR$7)="CASH", O106/1200,O106/O107-1))</f>
        <v>7.063762032277765E-4</v>
      </c>
      <c r="AS107" s="22" cm="1">
        <f t="array" ref="AS107">IF(INDEX(calc_types,1,AS$7)="INDEX",P107/P106-1,IF(INDEX(calc_types,1,AS$7)="CASH", P106/1200,P106/P107-1))</f>
        <v>-3.8801800403531761E-4</v>
      </c>
      <c r="AT107" s="22" cm="1">
        <f t="array" ref="AT107">IF(INDEX(calc_types,1,AT$7)="INDEX",Q107/Q106-1,IF(INDEX(calc_types,1,AT$7)="CASH", Q106/1200,Q106/Q107-1))</f>
        <v>-1.2097874377731133E-3</v>
      </c>
      <c r="AU107" s="22" cm="1">
        <f t="array" ref="AU107">IF(INDEX(calc_types,1,AU$7)="INDEX",R107/R106-1,IF(INDEX(calc_types,1,AU$7)="CASH", R106/1200,R106/R107-1))</f>
        <v>-2.8646124110104365E-3</v>
      </c>
      <c r="AV107" s="22" cm="1">
        <f t="array" ref="AV107">IF(INDEX(calc_types,1,AV$7)="INDEX",S107/S106-1,IF(INDEX(calc_types,1,AV$7)="CASH", S106/1200,S106/S107-1))</f>
        <v>3.56223719958777E-2</v>
      </c>
      <c r="AW107" s="22" cm="1">
        <f t="array" ref="AW107">IF(INDEX(calc_types,1,AW$7)="INDEX",T107/T106-1,IF(INDEX(calc_types,1,AW$7)="CASH", T106/1200,T106/T107-1))</f>
        <v>2.7513518162473272E-2</v>
      </c>
      <c r="AX107" s="22" cm="1">
        <f t="array" ref="AX107">IF(INDEX(calc_types,1,AX$7)="INDEX",U107/U106-1,IF(INDEX(calc_types,1,AX$7)="CASH", U106/1200,U106/U107-1))</f>
        <v>1.3540956737919219E-2</v>
      </c>
      <c r="AY107" s="22" cm="1">
        <f t="array" ref="AY107">IF(INDEX(calc_types,1,AY$7)="INDEX",V107/V106-1,IF(INDEX(calc_types,1,AY$7)="CASH", V106/1200,V106/V107-1))</f>
        <v>1.6001629516937177E-2</v>
      </c>
      <c r="AZ107" s="22" cm="1">
        <f t="array" ref="AZ107">IF(INDEX(calc_types,1,AZ$7)="INDEX",W107/W106-1,IF(INDEX(calc_types,1,AZ$7)="CASH", W106/1200,W106/W107-1))</f>
        <v>1.3673333333333335E-3</v>
      </c>
      <c r="BA107" s="22" cm="1">
        <f t="array" ref="BA107">IF(INDEX(calc_types,1,BA$7)="INDEX",X107/X106-1,IF(INDEX(calc_types,1,BA$7)="CASH", X106/1200,X106/X107-1))</f>
        <v>-3.5583333333333333E-4</v>
      </c>
      <c r="BB107" s="22" cm="1">
        <f t="array" ref="BB107">IF(INDEX(calc_types,1,BB$7)="INDEX",Y107/Y106-1,IF(INDEX(calc_types,1,BB$7)="CASH", Y106/1200,Y106/Y107-1))</f>
        <v>6.7041666666666671E-4</v>
      </c>
      <c r="BC107" s="22" cm="1">
        <f t="array" ref="BC107">IF(INDEX(calc_types,1,BC$7)="INDEX",Z107/Z106-1,IF(INDEX(calc_types,1,BC$7)="CASH", Z106/1200,Z106/Z107-1))</f>
        <v>-1.3083333333333333E-4</v>
      </c>
      <c r="BD107" s="22" cm="1">
        <f t="array" ref="BD107">IF(INDEX(calc_types,1,BD$7)="INDEX",AA107/AA106-1,IF(INDEX(calc_types,1,BD$7)="CASH", AA106/1200,AA106/AA107-1))</f>
        <v>0</v>
      </c>
      <c r="BE107" s="22" cm="1">
        <f t="array" ref="BE107">IF(INDEX(calc_types,1,BE$7)="INDEX",AB107/AB106-1,IF(INDEX(calc_types,1,BE$7)="CASH", AB106/1200,AB106/AB107-1))</f>
        <v>-1.2009695901277984E-2</v>
      </c>
      <c r="BF107" s="22" cm="1">
        <f t="array" ref="BF107">IF(INDEX(calc_types,1,BF$7)="INDEX",AC107/AC106-1,IF(INDEX(calc_types,1,BF$7)="CASH", AC106/1200,AC106/AC107-1))</f>
        <v>-6.4657959394798237E-4</v>
      </c>
      <c r="BG107" s="22" cm="1">
        <f t="array" ref="BG107">IF(INDEX(calc_types,1,BG$7)="INDEX",AD107/AD106-1,IF(INDEX(calc_types,1,BG$7)="CASH", AD106/1200,AD106/AD107-1))</f>
        <v>-1.3334551100557035E-2</v>
      </c>
      <c r="BH107" s="23">
        <f t="shared" si="39"/>
        <v>-2.9794370128053966E-4</v>
      </c>
      <c r="BI107" s="23">
        <f t="shared" si="40"/>
        <v>-1.4931200149215272E-3</v>
      </c>
      <c r="BJ107" s="23">
        <f t="shared" si="41"/>
        <v>-3.4147724028286987E-3</v>
      </c>
      <c r="BK107" s="23">
        <f t="shared" si="42"/>
        <v>-1.192586495336094E-3</v>
      </c>
      <c r="BL107" s="23">
        <f t="shared" si="43"/>
        <v>-2.4345328179482934E-3</v>
      </c>
      <c r="BM107" s="23">
        <f t="shared" si="44"/>
        <v>-8.9848402625955753E-4</v>
      </c>
      <c r="BN107" s="23">
        <f t="shared" si="45"/>
        <v>-1.3622439799999349E-3</v>
      </c>
      <c r="BO107" s="23">
        <f t="shared" si="46"/>
        <v>-2.4800809298440424E-3</v>
      </c>
      <c r="BP107" s="23">
        <f t="shared" si="47"/>
        <v>-7.5756777901103819E-4</v>
      </c>
      <c r="BQ107" s="23">
        <f t="shared" si="48"/>
        <v>-1.8108684921252789E-3</v>
      </c>
      <c r="BR107" s="23">
        <f t="shared" si="49"/>
        <v>-3.9090554037594216E-3</v>
      </c>
      <c r="BS107" s="23">
        <f t="shared" si="50"/>
        <v>-1.2971012984599019E-3</v>
      </c>
      <c r="BT107" s="23">
        <f t="shared" si="51"/>
        <v>-2.4344930388747695E-3</v>
      </c>
      <c r="BU107" s="23">
        <f t="shared" si="52"/>
        <v>-3.8907290587928534E-4</v>
      </c>
      <c r="BV107" s="23">
        <f t="shared" si="53"/>
        <v>-1.1494020301539688E-3</v>
      </c>
      <c r="BW107" s="23">
        <f t="shared" si="54"/>
        <v>-2.7305977990665252E-3</v>
      </c>
      <c r="BX107" s="23">
        <f t="shared" si="55"/>
        <v>2.3053994035065015E-2</v>
      </c>
      <c r="BY107" s="23">
        <f t="shared" si="56"/>
        <v>2.0607451169676883E-2</v>
      </c>
      <c r="BZ107" s="23">
        <f t="shared" si="57"/>
        <v>8.9253411633624657E-3</v>
      </c>
      <c r="CA107" s="23">
        <f t="shared" si="58"/>
        <v>3.2772848878141036E-3</v>
      </c>
      <c r="CB107" s="23">
        <f t="shared" si="59"/>
        <v>-7.2156018518519053E-5</v>
      </c>
      <c r="CC107" s="23">
        <f t="shared" si="60"/>
        <v>-7.4118101851851858E-4</v>
      </c>
      <c r="CD107" s="23">
        <f t="shared" si="61"/>
        <v>-5.5905138888888873E-4</v>
      </c>
      <c r="CE107" s="23">
        <f t="shared" si="62"/>
        <v>7.670370370370345E-6</v>
      </c>
      <c r="CF107" s="23">
        <f t="shared" si="63"/>
        <v>0</v>
      </c>
      <c r="CG107" s="23">
        <f t="shared" si="64"/>
        <v>-1.1314205587200751E-2</v>
      </c>
      <c r="CH107" s="23">
        <f t="shared" si="65"/>
        <v>-1.3913835181858188E-5</v>
      </c>
      <c r="CI107" s="23">
        <f t="shared" si="66"/>
        <v>-9.7282795833042585E-3</v>
      </c>
    </row>
    <row r="108" spans="1:87" x14ac:dyDescent="0.2">
      <c r="A108" s="20">
        <v>100</v>
      </c>
      <c r="B108" s="21">
        <v>41639</v>
      </c>
      <c r="C108" s="20">
        <v>216.459</v>
      </c>
      <c r="D108" s="20">
        <v>1227.7719999999999</v>
      </c>
      <c r="E108" s="20">
        <v>2108.3330000000001</v>
      </c>
      <c r="F108" s="20">
        <v>1814.39</v>
      </c>
      <c r="G108" s="20">
        <v>2376.2280000000001</v>
      </c>
      <c r="H108" s="20">
        <v>140.244</v>
      </c>
      <c r="I108" s="20">
        <v>361.26600000000002</v>
      </c>
      <c r="J108" s="20">
        <v>504.00400000000002</v>
      </c>
      <c r="K108" s="20">
        <v>109.221</v>
      </c>
      <c r="L108" s="20">
        <v>673.56100000000004</v>
      </c>
      <c r="M108" s="20">
        <v>870.28599999999994</v>
      </c>
      <c r="N108" s="20">
        <v>297.91899999999998</v>
      </c>
      <c r="O108" s="20">
        <v>346.89800000000002</v>
      </c>
      <c r="P108" s="20">
        <v>103.021</v>
      </c>
      <c r="Q108" s="20">
        <v>193.827</v>
      </c>
      <c r="R108" s="20">
        <v>258.37799999999999</v>
      </c>
      <c r="S108" s="20">
        <v>5805.15</v>
      </c>
      <c r="T108" s="20">
        <v>3745.15</v>
      </c>
      <c r="U108" s="20">
        <v>7542.44</v>
      </c>
      <c r="V108" s="20">
        <v>23656.62</v>
      </c>
      <c r="W108" s="20">
        <v>1.5669999999999999</v>
      </c>
      <c r="X108" s="20">
        <v>-0.33310000000000001</v>
      </c>
      <c r="Y108" s="20">
        <v>0.87639999999999996</v>
      </c>
      <c r="Z108" s="20">
        <v>-6.7299999999999999E-2</v>
      </c>
      <c r="AA108" s="20">
        <v>1</v>
      </c>
      <c r="AB108" s="20">
        <v>0.89190000000000003</v>
      </c>
      <c r="AC108" s="20">
        <v>0.75429999999999997</v>
      </c>
      <c r="AD108" s="20">
        <v>108.61</v>
      </c>
      <c r="AE108" s="21">
        <f t="shared" si="38"/>
        <v>41639</v>
      </c>
      <c r="AF108" s="22" cm="1">
        <f t="array" ref="AF108">IF(INDEX(calc_types,1,AF$7)="INDEX",C108/C107-1,IF(INDEX(calc_types,1,AF$7)="CASH", C107/1200,C107/C108-1))</f>
        <v>1.5778417346079543E-3</v>
      </c>
      <c r="AG108" s="22" cm="1">
        <f t="array" ref="AG108">IF(INDEX(calc_types,1,AG$7)="INDEX",D108/D107-1,IF(INDEX(calc_types,1,AG$7)="CASH", D107/1200,D107/D108-1))</f>
        <v>2.1205151268308686E-3</v>
      </c>
      <c r="AH108" s="22" cm="1">
        <f t="array" ref="AH108">IF(INDEX(calc_types,1,AH$7)="INDEX",E108/E107-1,IF(INDEX(calc_types,1,AH$7)="CASH", E107/1200,E107/E108-1))</f>
        <v>2.7137801676757611E-4</v>
      </c>
      <c r="AI108" s="22" cm="1">
        <f t="array" ref="AI108">IF(INDEX(calc_types,1,AI$7)="INDEX",F108/F107-1,IF(INDEX(calc_types,1,AI$7)="CASH", F107/1200,F107/F108-1))</f>
        <v>3.4688001557421355E-3</v>
      </c>
      <c r="AJ108" s="22" cm="1">
        <f t="array" ref="AJ108">IF(INDEX(calc_types,1,AJ$7)="INDEX",G108/G107-1,IF(INDEX(calc_types,1,AJ$7)="CASH", G107/1200,G107/G108-1))</f>
        <v>4.7688111799404354E-3</v>
      </c>
      <c r="AK108" s="22" cm="1">
        <f t="array" ref="AK108">IF(INDEX(calc_types,1,AK$7)="INDEX",H108/H107-1,IF(INDEX(calc_types,1,AK$7)="CASH", H107/1200,H107/H108-1))</f>
        <v>-2.7800945232125951E-4</v>
      </c>
      <c r="AL108" s="22" cm="1">
        <f t="array" ref="AL108">IF(INDEX(calc_types,1,AL$7)="INDEX",I108/I107-1,IF(INDEX(calc_types,1,AL$7)="CASH", I107/1200,I107/I108-1))</f>
        <v>-1.0010286814072789E-3</v>
      </c>
      <c r="AM108" s="22" cm="1">
        <f t="array" ref="AM108">IF(INDEX(calc_types,1,AM$7)="INDEX",J108/J107-1,IF(INDEX(calc_types,1,AM$7)="CASH", J107/1200,J107/J108-1))</f>
        <v>-3.8974180593545071E-3</v>
      </c>
      <c r="AN108" s="22" cm="1">
        <f t="array" ref="AN108">IF(INDEX(calc_types,1,AN$7)="INDEX",K108/K107-1,IF(INDEX(calc_types,1,AN$7)="CASH", K107/1200,K107/K108-1))</f>
        <v>1.0815467952303148E-3</v>
      </c>
      <c r="AO108" s="22" cm="1">
        <f t="array" ref="AO108">IF(INDEX(calc_types,1,AO$7)="INDEX",L108/L107-1,IF(INDEX(calc_types,1,AO$7)="CASH", L107/1200,L107/L108-1))</f>
        <v>5.7488851322262668E-4</v>
      </c>
      <c r="AP108" s="22" cm="1">
        <f t="array" ref="AP108">IF(INDEX(calc_types,1,AP$7)="INDEX",M108/M107-1,IF(INDEX(calc_types,1,AP$7)="CASH", M107/1200,M107/M108-1))</f>
        <v>-2.2722374316151983E-3</v>
      </c>
      <c r="AQ108" s="22" cm="1">
        <f t="array" ref="AQ108">IF(INDEX(calc_types,1,AQ$7)="INDEX",N108/N107-1,IF(INDEX(calc_types,1,AQ$7)="CASH", N107/1200,N107/N108-1))</f>
        <v>3.4591703380353334E-3</v>
      </c>
      <c r="AR108" s="22" cm="1">
        <f t="array" ref="AR108">IF(INDEX(calc_types,1,AR$7)="INDEX",O108/O107-1,IF(INDEX(calc_types,1,AR$7)="CASH", O107/1200,O107/O108-1))</f>
        <v>3.5554244088999987E-3</v>
      </c>
      <c r="AS108" s="22" cm="1">
        <f t="array" ref="AS108">IF(INDEX(calc_types,1,AS$7)="INDEX",P108/P107-1,IF(INDEX(calc_types,1,AS$7)="CASH", P107/1200,P107/P108-1))</f>
        <v>-2.6201381880286423E-4</v>
      </c>
      <c r="AT108" s="22" cm="1">
        <f t="array" ref="AT108">IF(INDEX(calc_types,1,AT$7)="INDEX",Q108/Q107-1,IF(INDEX(calc_types,1,AT$7)="CASH", Q107/1200,Q107/Q108-1))</f>
        <v>-9.6384796973425502E-4</v>
      </c>
      <c r="AU108" s="22" cm="1">
        <f t="array" ref="AU108">IF(INDEX(calc_types,1,AU$7)="INDEX",R108/R107-1,IF(INDEX(calc_types,1,AU$7)="CASH", R107/1200,R107/R108-1))</f>
        <v>-2.3129467095532874E-3</v>
      </c>
      <c r="AV108" s="22" cm="1">
        <f t="array" ref="AV108">IF(INDEX(calc_types,1,AV$7)="INDEX",S108/S107-1,IF(INDEX(calc_types,1,AV$7)="CASH", S107/1200,S107/S108-1))</f>
        <v>2.9703655220489233E-2</v>
      </c>
      <c r="AW108" s="22" cm="1">
        <f t="array" ref="AW108">IF(INDEX(calc_types,1,AW$7)="INDEX",T108/T107-1,IF(INDEX(calc_types,1,AW$7)="CASH", T107/1200,T107/T108-1))</f>
        <v>1.1224274890781372E-2</v>
      </c>
      <c r="AX108" s="22" cm="1">
        <f t="array" ref="AX108">IF(INDEX(calc_types,1,AX$7)="INDEX",U108/U107-1,IF(INDEX(calc_types,1,AX$7)="CASH", U107/1200,U107/U108-1))</f>
        <v>2.6667011500667748E-2</v>
      </c>
      <c r="AY108" s="22" cm="1">
        <f t="array" ref="AY108">IF(INDEX(calc_types,1,AY$7)="INDEX",V108/V107-1,IF(INDEX(calc_types,1,AY$7)="CASH", V107/1200,V107/V108-1))</f>
        <v>1.5571022640681553E-2</v>
      </c>
      <c r="AZ108" s="22" cm="1">
        <f t="array" ref="AZ108">IF(INDEX(calc_types,1,AZ$7)="INDEX",W108/W107-1,IF(INDEX(calc_types,1,AZ$7)="CASH", W107/1200,W107/W108-1))</f>
        <v>1.3620000000000001E-3</v>
      </c>
      <c r="BA108" s="22" cm="1">
        <f t="array" ref="BA108">IF(INDEX(calc_types,1,BA$7)="INDEX",X108/X107-1,IF(INDEX(calc_types,1,BA$7)="CASH", X107/1200,X107/X108-1))</f>
        <v>-8.4466666666666674E-4</v>
      </c>
      <c r="BB108" s="22" cm="1">
        <f t="array" ref="BB108">IF(INDEX(calc_types,1,BB$7)="INDEX",Y108/Y107-1,IF(INDEX(calc_types,1,BB$7)="CASH", Y107/1200,Y107/Y108-1))</f>
        <v>3.8058333333333331E-4</v>
      </c>
      <c r="BC108" s="22" cm="1">
        <f t="array" ref="BC108">IF(INDEX(calc_types,1,BC$7)="INDEX",Z108/Z107-1,IF(INDEX(calc_types,1,BC$7)="CASH", Z107/1200,Z107/Z108-1))</f>
        <v>-9.2974999999999991E-4</v>
      </c>
      <c r="BD108" s="22" cm="1">
        <f t="array" ref="BD108">IF(INDEX(calc_types,1,BD$7)="INDEX",AA108/AA107-1,IF(INDEX(calc_types,1,BD$7)="CASH", AA107/1200,AA107/AA108-1))</f>
        <v>0</v>
      </c>
      <c r="BE108" s="22" cm="1">
        <f t="array" ref="BE108">IF(INDEX(calc_types,1,BE$7)="INDEX",AB108/AB107-1,IF(INDEX(calc_types,1,BE$7)="CASH", AB107/1200,AB107/AB108-1))</f>
        <v>1.7602870276936855E-2</v>
      </c>
      <c r="BF108" s="22" cm="1">
        <f t="array" ref="BF108">IF(INDEX(calc_types,1,BF$7)="INDEX",AC108/AC107-1,IF(INDEX(calc_types,1,BF$7)="CASH", AC107/1200,AC107/AC108-1))</f>
        <v>2.518891687657443E-2</v>
      </c>
      <c r="BG108" s="22" cm="1">
        <f t="array" ref="BG108">IF(INDEX(calc_types,1,BG$7)="INDEX",AD108/AD107-1,IF(INDEX(calc_types,1,BG$7)="CASH", AD107/1200,AD107/AD108-1))</f>
        <v>8.1023846791270504E-3</v>
      </c>
      <c r="BH108" s="23">
        <f t="shared" si="39"/>
        <v>1.8207098972479745E-4</v>
      </c>
      <c r="BI108" s="23">
        <f t="shared" si="40"/>
        <v>9.472473271308025E-4</v>
      </c>
      <c r="BJ108" s="23">
        <f t="shared" si="41"/>
        <v>-9.2275221288970607E-4</v>
      </c>
      <c r="BK108" s="23">
        <f t="shared" si="42"/>
        <v>1.3722482247671766E-3</v>
      </c>
      <c r="BL108" s="23">
        <f t="shared" si="43"/>
        <v>2.096584717801791E-3</v>
      </c>
      <c r="BM108" s="23">
        <f t="shared" si="44"/>
        <v>-5.4958336181862549E-4</v>
      </c>
      <c r="BN108" s="23">
        <f t="shared" si="45"/>
        <v>-1.0818303760211441E-3</v>
      </c>
      <c r="BO108" s="23">
        <f t="shared" si="46"/>
        <v>-4.0822747907523615E-3</v>
      </c>
      <c r="BP108" s="23">
        <f t="shared" si="47"/>
        <v>3.0782937343585594E-6</v>
      </c>
      <c r="BQ108" s="23">
        <f t="shared" si="48"/>
        <v>-2.7430167216877031E-4</v>
      </c>
      <c r="BR108" s="23">
        <f t="shared" si="49"/>
        <v>-3.2333487948739258E-3</v>
      </c>
      <c r="BS108" s="23">
        <f t="shared" si="50"/>
        <v>1.0763219984047277E-3</v>
      </c>
      <c r="BT108" s="23">
        <f t="shared" si="51"/>
        <v>4.1455516679745263E-4</v>
      </c>
      <c r="BU108" s="23">
        <f t="shared" si="52"/>
        <v>-2.6306872064683196E-4</v>
      </c>
      <c r="BV108" s="23">
        <f t="shared" si="53"/>
        <v>-9.0346256211511059E-4</v>
      </c>
      <c r="BW108" s="23">
        <f t="shared" si="54"/>
        <v>-2.1789320976093761E-3</v>
      </c>
      <c r="BX108" s="23">
        <f t="shared" si="55"/>
        <v>1.7135277259676548E-2</v>
      </c>
      <c r="BY108" s="23">
        <f t="shared" si="56"/>
        <v>4.3182078979849825E-3</v>
      </c>
      <c r="BZ108" s="23">
        <f t="shared" si="57"/>
        <v>2.2051395926110995E-2</v>
      </c>
      <c r="CA108" s="23">
        <f t="shared" si="58"/>
        <v>2.8466780115584799E-3</v>
      </c>
      <c r="CB108" s="23">
        <f t="shared" si="59"/>
        <v>-7.7489351851852371E-5</v>
      </c>
      <c r="CC108" s="23">
        <f t="shared" si="60"/>
        <v>-1.2300143518518519E-3</v>
      </c>
      <c r="CD108" s="23">
        <f t="shared" si="61"/>
        <v>-8.4888472222222218E-4</v>
      </c>
      <c r="CE108" s="23">
        <f t="shared" si="62"/>
        <v>-7.9124629629629621E-4</v>
      </c>
      <c r="CF108" s="23">
        <f t="shared" si="63"/>
        <v>0</v>
      </c>
      <c r="CG108" s="23">
        <f t="shared" si="64"/>
        <v>1.8298360591014088E-2</v>
      </c>
      <c r="CH108" s="23">
        <f t="shared" si="65"/>
        <v>2.5821582635340554E-2</v>
      </c>
      <c r="CI108" s="23">
        <f t="shared" si="66"/>
        <v>1.1708656196379827E-2</v>
      </c>
    </row>
    <row r="109" spans="1:87" x14ac:dyDescent="0.2">
      <c r="A109" s="20">
        <v>101</v>
      </c>
      <c r="B109" s="21">
        <v>41670</v>
      </c>
      <c r="C109" s="20">
        <v>216.81200000000001</v>
      </c>
      <c r="D109" s="20">
        <v>1234.414</v>
      </c>
      <c r="E109" s="20">
        <v>2137.6759999999999</v>
      </c>
      <c r="F109" s="20">
        <v>1824.752</v>
      </c>
      <c r="G109" s="20">
        <v>2406.8440000000001</v>
      </c>
      <c r="H109" s="20">
        <v>140.11600000000001</v>
      </c>
      <c r="I109" s="20">
        <v>361.41399999999999</v>
      </c>
      <c r="J109" s="20">
        <v>506.92599999999999</v>
      </c>
      <c r="K109" s="20">
        <v>109.253</v>
      </c>
      <c r="L109" s="20">
        <v>674.61599999999999</v>
      </c>
      <c r="M109" s="20">
        <v>876.36699999999996</v>
      </c>
      <c r="N109" s="20">
        <v>299.03300000000002</v>
      </c>
      <c r="O109" s="20">
        <v>350.29500000000002</v>
      </c>
      <c r="P109" s="20">
        <v>103.014</v>
      </c>
      <c r="Q109" s="20">
        <v>193.90100000000001</v>
      </c>
      <c r="R109" s="20">
        <v>258.77999999999997</v>
      </c>
      <c r="S109" s="20">
        <v>5800.72</v>
      </c>
      <c r="T109" s="20">
        <v>3640.91</v>
      </c>
      <c r="U109" s="20">
        <v>7286.01</v>
      </c>
      <c r="V109" s="20">
        <v>23205.18</v>
      </c>
      <c r="W109" s="20">
        <v>1.5880000000000001</v>
      </c>
      <c r="X109" s="20">
        <v>-0.45129999999999998</v>
      </c>
      <c r="Y109" s="20">
        <v>0.80640000000000001</v>
      </c>
      <c r="Z109" s="20">
        <v>-0.15079999999999999</v>
      </c>
      <c r="AA109" s="20">
        <v>1</v>
      </c>
      <c r="AB109" s="20">
        <v>0.90149999999999997</v>
      </c>
      <c r="AC109" s="20">
        <v>0.75719999999999998</v>
      </c>
      <c r="AD109" s="20">
        <v>108.35</v>
      </c>
      <c r="AE109" s="21">
        <f t="shared" si="38"/>
        <v>41670</v>
      </c>
      <c r="AF109" s="22" cm="1">
        <f t="array" ref="AF109">IF(INDEX(calc_types,1,AF$7)="INDEX",C109/C108-1,IF(INDEX(calc_types,1,AF$7)="CASH", C108/1200,C108/C109-1))</f>
        <v>1.6307938223867335E-3</v>
      </c>
      <c r="AG109" s="22" cm="1">
        <f t="array" ref="AG109">IF(INDEX(calc_types,1,AG$7)="INDEX",D109/D108-1,IF(INDEX(calc_types,1,AG$7)="CASH", D108/1200,D108/D109-1))</f>
        <v>5.4097992135349049E-3</v>
      </c>
      <c r="AH109" s="22" cm="1">
        <f t="array" ref="AH109">IF(INDEX(calc_types,1,AH$7)="INDEX",E109/E108-1,IF(INDEX(calc_types,1,AH$7)="CASH", E108/1200,E108/E109-1))</f>
        <v>1.3917630658913938E-2</v>
      </c>
      <c r="AI109" s="22" cm="1">
        <f t="array" ref="AI109">IF(INDEX(calc_types,1,AI$7)="INDEX",F109/F108-1,IF(INDEX(calc_types,1,AI$7)="CASH", F108/1200,F108/F109-1))</f>
        <v>5.7110103120057154E-3</v>
      </c>
      <c r="AJ109" s="22" cm="1">
        <f t="array" ref="AJ109">IF(INDEX(calc_types,1,AJ$7)="INDEX",G109/G108-1,IF(INDEX(calc_types,1,AJ$7)="CASH", G108/1200,G108/G109-1))</f>
        <v>1.2884285514689564E-2</v>
      </c>
      <c r="AK109" s="22" cm="1">
        <f t="array" ref="AK109">IF(INDEX(calc_types,1,AK$7)="INDEX",H109/H108-1,IF(INDEX(calc_types,1,AK$7)="CASH", H108/1200,H108/H109-1))</f>
        <v>-9.1269501725554925E-4</v>
      </c>
      <c r="AL109" s="22" cm="1">
        <f t="array" ref="AL109">IF(INDEX(calc_types,1,AL$7)="INDEX",I109/I108-1,IF(INDEX(calc_types,1,AL$7)="CASH", I108/1200,I108/I109-1))</f>
        <v>4.096704367417825E-4</v>
      </c>
      <c r="AM109" s="22" cm="1">
        <f t="array" ref="AM109">IF(INDEX(calc_types,1,AM$7)="INDEX",J109/J108-1,IF(INDEX(calc_types,1,AM$7)="CASH", J108/1200,J108/J109-1))</f>
        <v>5.7975730351345067E-3</v>
      </c>
      <c r="AN109" s="22" cm="1">
        <f t="array" ref="AN109">IF(INDEX(calc_types,1,AN$7)="INDEX",K109/K108-1,IF(INDEX(calc_types,1,AN$7)="CASH", K108/1200,K108/K109-1))</f>
        <v>2.9298394997301358E-4</v>
      </c>
      <c r="AO109" s="22" cm="1">
        <f t="array" ref="AO109">IF(INDEX(calc_types,1,AO$7)="INDEX",L109/L108-1,IF(INDEX(calc_types,1,AO$7)="CASH", L108/1200,L108/L109-1))</f>
        <v>1.5663020869676192E-3</v>
      </c>
      <c r="AP109" s="22" cm="1">
        <f t="array" ref="AP109">IF(INDEX(calc_types,1,AP$7)="INDEX",M109/M108-1,IF(INDEX(calc_types,1,AP$7)="CASH", M108/1200,M108/M109-1))</f>
        <v>6.9873581788055805E-3</v>
      </c>
      <c r="AQ109" s="22" cm="1">
        <f t="array" ref="AQ109">IF(INDEX(calc_types,1,AQ$7)="INDEX",N109/N108-1,IF(INDEX(calc_types,1,AQ$7)="CASH", N108/1200,N108/N109-1))</f>
        <v>3.7392714126995852E-3</v>
      </c>
      <c r="AR109" s="22" cm="1">
        <f t="array" ref="AR109">IF(INDEX(calc_types,1,AR$7)="INDEX",O109/O108-1,IF(INDEX(calc_types,1,AR$7)="CASH", O108/1200,O108/O109-1))</f>
        <v>9.7925038483934745E-3</v>
      </c>
      <c r="AS109" s="22" cm="1">
        <f t="array" ref="AS109">IF(INDEX(calc_types,1,AS$7)="INDEX",P109/P108-1,IF(INDEX(calc_types,1,AS$7)="CASH", P108/1200,P108/P109-1))</f>
        <v>-6.7947311713223435E-5</v>
      </c>
      <c r="AT109" s="22" cm="1">
        <f t="array" ref="AT109">IF(INDEX(calc_types,1,AT$7)="INDEX",Q109/Q108-1,IF(INDEX(calc_types,1,AT$7)="CASH", Q108/1200,Q108/Q109-1))</f>
        <v>3.8178375561725986E-4</v>
      </c>
      <c r="AU109" s="22" cm="1">
        <f t="array" ref="AU109">IF(INDEX(calc_types,1,AU$7)="INDEX",R109/R108-1,IF(INDEX(calc_types,1,AU$7)="CASH", R108/1200,R108/R109-1))</f>
        <v>1.5558600190417327E-3</v>
      </c>
      <c r="AV109" s="22" cm="1">
        <f t="array" ref="AV109">IF(INDEX(calc_types,1,AV$7)="INDEX",S109/S108-1,IF(INDEX(calc_types,1,AV$7)="CASH", S108/1200,S108/S109-1))</f>
        <v>-7.6311550950436402E-4</v>
      </c>
      <c r="AW109" s="22" cm="1">
        <f t="array" ref="AW109">IF(INDEX(calc_types,1,AW$7)="INDEX",T109/T108-1,IF(INDEX(calc_types,1,AW$7)="CASH", T108/1200,T108/T109-1))</f>
        <v>-2.7833331108233383E-2</v>
      </c>
      <c r="AX109" s="22" cm="1">
        <f t="array" ref="AX109">IF(INDEX(calc_types,1,AX$7)="INDEX",U109/U108-1,IF(INDEX(calc_types,1,AX$7)="CASH", U108/1200,U108/U109-1))</f>
        <v>-3.3998281723155777E-2</v>
      </c>
      <c r="AY109" s="22" cm="1">
        <f t="array" ref="AY109">IF(INDEX(calc_types,1,AY$7)="INDEX",V109/V108-1,IF(INDEX(calc_types,1,AY$7)="CASH", V108/1200,V108/V109-1))</f>
        <v>-1.9083030458281858E-2</v>
      </c>
      <c r="AZ109" s="22" cm="1">
        <f t="array" ref="AZ109">IF(INDEX(calc_types,1,AZ$7)="INDEX",W109/W108-1,IF(INDEX(calc_types,1,AZ$7)="CASH", W108/1200,W108/W109-1))</f>
        <v>1.3058333333333333E-3</v>
      </c>
      <c r="BA109" s="22" cm="1">
        <f t="array" ref="BA109">IF(INDEX(calc_types,1,BA$7)="INDEX",X109/X108-1,IF(INDEX(calc_types,1,BA$7)="CASH", X108/1200,X108/X109-1))</f>
        <v>-2.7758333333333335E-4</v>
      </c>
      <c r="BB109" s="22" cm="1">
        <f t="array" ref="BB109">IF(INDEX(calc_types,1,BB$7)="INDEX",Y109/Y108-1,IF(INDEX(calc_types,1,BB$7)="CASH", Y108/1200,Y108/Y109-1))</f>
        <v>7.3033333333333327E-4</v>
      </c>
      <c r="BC109" s="22" cm="1">
        <f t="array" ref="BC109">IF(INDEX(calc_types,1,BC$7)="INDEX",Z109/Z108-1,IF(INDEX(calc_types,1,BC$7)="CASH", Z108/1200,Z108/Z109-1))</f>
        <v>-5.6083333333333332E-5</v>
      </c>
      <c r="BD109" s="22" cm="1">
        <f t="array" ref="BD109">IF(INDEX(calc_types,1,BD$7)="INDEX",AA109/AA108-1,IF(INDEX(calc_types,1,BD$7)="CASH", AA108/1200,AA108/AA109-1))</f>
        <v>0</v>
      </c>
      <c r="BE109" s="22" cm="1">
        <f t="array" ref="BE109">IF(INDEX(calc_types,1,BE$7)="INDEX",AB109/AB108-1,IF(INDEX(calc_types,1,BE$7)="CASH", AB108/1200,AB108/AB109-1))</f>
        <v>-1.0648918469217894E-2</v>
      </c>
      <c r="BF109" s="22" cm="1">
        <f t="array" ref="BF109">IF(INDEX(calc_types,1,BF$7)="INDEX",AC109/AC108-1,IF(INDEX(calc_types,1,BF$7)="CASH", AC108/1200,AC108/AC109-1))</f>
        <v>-3.8298996302166266E-3</v>
      </c>
      <c r="BG109" s="22" cm="1">
        <f t="array" ref="BG109">IF(INDEX(calc_types,1,BG$7)="INDEX",AD109/AD108-1,IF(INDEX(calc_types,1,BG$7)="CASH", AD108/1200,AD108/AD109-1))</f>
        <v>2.3996308260267885E-3</v>
      </c>
      <c r="BH109" s="23">
        <f t="shared" si="39"/>
        <v>2.3502307750357669E-4</v>
      </c>
      <c r="BI109" s="23">
        <f t="shared" si="40"/>
        <v>4.2365314138348388E-3</v>
      </c>
      <c r="BJ109" s="23">
        <f t="shared" si="41"/>
        <v>1.2723500429256655E-2</v>
      </c>
      <c r="BK109" s="23">
        <f t="shared" si="42"/>
        <v>3.6144583810307565E-3</v>
      </c>
      <c r="BL109" s="23">
        <f t="shared" si="43"/>
        <v>1.0212059052550919E-2</v>
      </c>
      <c r="BM109" s="23">
        <f t="shared" si="44"/>
        <v>-1.1842689267529153E-3</v>
      </c>
      <c r="BN109" s="23">
        <f t="shared" si="45"/>
        <v>3.2886874212791723E-4</v>
      </c>
      <c r="BO109" s="23">
        <f t="shared" si="46"/>
        <v>5.6127163037366524E-3</v>
      </c>
      <c r="BP109" s="23">
        <f t="shared" si="47"/>
        <v>-7.8548455152294269E-4</v>
      </c>
      <c r="BQ109" s="23">
        <f t="shared" si="48"/>
        <v>7.1711190157622219E-4</v>
      </c>
      <c r="BR109" s="23">
        <f t="shared" si="49"/>
        <v>6.026246815546853E-3</v>
      </c>
      <c r="BS109" s="23">
        <f t="shared" si="50"/>
        <v>1.3564230730689795E-3</v>
      </c>
      <c r="BT109" s="23">
        <f t="shared" si="51"/>
        <v>6.6516346062909289E-3</v>
      </c>
      <c r="BU109" s="23">
        <f t="shared" si="52"/>
        <v>-6.9002213557191178E-5</v>
      </c>
      <c r="BV109" s="23">
        <f t="shared" si="53"/>
        <v>4.4216916323640428E-4</v>
      </c>
      <c r="BW109" s="23">
        <f t="shared" si="54"/>
        <v>1.6898746309856438E-3</v>
      </c>
      <c r="BX109" s="23">
        <f t="shared" si="55"/>
        <v>-1.3331493470317047E-2</v>
      </c>
      <c r="BY109" s="23">
        <f t="shared" si="56"/>
        <v>-3.4739398101029773E-2</v>
      </c>
      <c r="BZ109" s="23">
        <f t="shared" si="57"/>
        <v>-3.8613897297712529E-2</v>
      </c>
      <c r="CA109" s="23">
        <f t="shared" si="58"/>
        <v>-3.1807375087404929E-2</v>
      </c>
      <c r="CB109" s="23">
        <f t="shared" si="59"/>
        <v>-1.3365601851851919E-4</v>
      </c>
      <c r="CC109" s="23">
        <f t="shared" si="60"/>
        <v>-6.629310185185186E-4</v>
      </c>
      <c r="CD109" s="23">
        <f t="shared" si="61"/>
        <v>-4.9913472222222217E-4</v>
      </c>
      <c r="CE109" s="23">
        <f t="shared" si="62"/>
        <v>8.2420370370370346E-5</v>
      </c>
      <c r="CF109" s="23">
        <f t="shared" si="63"/>
        <v>0</v>
      </c>
      <c r="CG109" s="23">
        <f t="shared" si="64"/>
        <v>-9.953428155140661E-3</v>
      </c>
      <c r="CH109" s="23">
        <f t="shared" si="65"/>
        <v>-3.1972338714505023E-3</v>
      </c>
      <c r="CI109" s="23">
        <f t="shared" si="66"/>
        <v>6.0059023432795641E-3</v>
      </c>
    </row>
    <row r="110" spans="1:87" x14ac:dyDescent="0.2">
      <c r="A110" s="20">
        <v>102</v>
      </c>
      <c r="B110" s="21">
        <v>41698</v>
      </c>
      <c r="C110" s="20">
        <v>217.39500000000001</v>
      </c>
      <c r="D110" s="20">
        <v>1245.163</v>
      </c>
      <c r="E110" s="20">
        <v>2172.6559999999999</v>
      </c>
      <c r="F110" s="20">
        <v>1835.27</v>
      </c>
      <c r="G110" s="20">
        <v>2428.6239999999998</v>
      </c>
      <c r="H110" s="20">
        <v>140.09800000000001</v>
      </c>
      <c r="I110" s="20">
        <v>361.88799999999998</v>
      </c>
      <c r="J110" s="20">
        <v>508.654</v>
      </c>
      <c r="K110" s="20">
        <v>109.36499999999999</v>
      </c>
      <c r="L110" s="20">
        <v>676.44200000000001</v>
      </c>
      <c r="M110" s="20">
        <v>880.01599999999996</v>
      </c>
      <c r="N110" s="20">
        <v>299.10000000000002</v>
      </c>
      <c r="O110" s="20">
        <v>349.99</v>
      </c>
      <c r="P110" s="20">
        <v>103.027</v>
      </c>
      <c r="Q110" s="20">
        <v>194.19800000000001</v>
      </c>
      <c r="R110" s="20">
        <v>259.69799999999998</v>
      </c>
      <c r="S110" s="20">
        <v>5320.09</v>
      </c>
      <c r="T110" s="20">
        <v>3329.49</v>
      </c>
      <c r="U110" s="20">
        <v>6580.61</v>
      </c>
      <c r="V110" s="20">
        <v>21142.959999999999</v>
      </c>
      <c r="W110" s="20">
        <v>1.5113000000000001</v>
      </c>
      <c r="X110" s="20">
        <v>-0.76559999999999995</v>
      </c>
      <c r="Y110" s="20">
        <v>0.4607</v>
      </c>
      <c r="Z110" s="20">
        <v>-0.51280000000000003</v>
      </c>
      <c r="AA110" s="20">
        <v>1</v>
      </c>
      <c r="AB110" s="20">
        <v>0.90690000000000004</v>
      </c>
      <c r="AC110" s="20">
        <v>0.78010000000000002</v>
      </c>
      <c r="AD110" s="20">
        <v>107.89</v>
      </c>
      <c r="AE110" s="21">
        <f t="shared" si="38"/>
        <v>41698</v>
      </c>
      <c r="AF110" s="22" cm="1">
        <f t="array" ref="AF110">IF(INDEX(calc_types,1,AF$7)="INDEX",C110/C109-1,IF(INDEX(calc_types,1,AF$7)="CASH", C109/1200,C109/C110-1))</f>
        <v>2.6889655554120928E-3</v>
      </c>
      <c r="AG110" s="22" cm="1">
        <f t="array" ref="AG110">IF(INDEX(calc_types,1,AG$7)="INDEX",D110/D109-1,IF(INDEX(calc_types,1,AG$7)="CASH", D109/1200,D109/D110-1))</f>
        <v>8.7077755112952016E-3</v>
      </c>
      <c r="AH110" s="22" cm="1">
        <f t="array" ref="AH110">IF(INDEX(calc_types,1,AH$7)="INDEX",E110/E109-1,IF(INDEX(calc_types,1,AH$7)="CASH", E109/1200,E109/E110-1))</f>
        <v>1.6363564918163487E-2</v>
      </c>
      <c r="AI110" s="22" cm="1">
        <f t="array" ref="AI110">IF(INDEX(calc_types,1,AI$7)="INDEX",F110/F109-1,IF(INDEX(calc_types,1,AI$7)="CASH", F109/1200,F109/F110-1))</f>
        <v>5.7640709532034151E-3</v>
      </c>
      <c r="AJ110" s="22" cm="1">
        <f t="array" ref="AJ110">IF(INDEX(calc_types,1,AJ$7)="INDEX",G110/G109-1,IF(INDEX(calc_types,1,AJ$7)="CASH", G109/1200,G109/G110-1))</f>
        <v>9.0491947130764139E-3</v>
      </c>
      <c r="AK110" s="22" cm="1">
        <f t="array" ref="AK110">IF(INDEX(calc_types,1,AK$7)="INDEX",H110/H109-1,IF(INDEX(calc_types,1,AK$7)="CASH", H109/1200,H109/H110-1))</f>
        <v>-1.2846498615437518E-4</v>
      </c>
      <c r="AL110" s="22" cm="1">
        <f t="array" ref="AL110">IF(INDEX(calc_types,1,AL$7)="INDEX",I110/I109-1,IF(INDEX(calc_types,1,AL$7)="CASH", I109/1200,I109/I110-1))</f>
        <v>1.3115153259142254E-3</v>
      </c>
      <c r="AM110" s="22" cm="1">
        <f t="array" ref="AM110">IF(INDEX(calc_types,1,AM$7)="INDEX",J110/J109-1,IF(INDEX(calc_types,1,AM$7)="CASH", J109/1200,J109/J110-1))</f>
        <v>3.4087815578605074E-3</v>
      </c>
      <c r="AN110" s="22" cm="1">
        <f t="array" ref="AN110">IF(INDEX(calc_types,1,AN$7)="INDEX",K110/K109-1,IF(INDEX(calc_types,1,AN$7)="CASH", K109/1200,K109/K110-1))</f>
        <v>1.025143474320922E-3</v>
      </c>
      <c r="AO110" s="22" cm="1">
        <f t="array" ref="AO110">IF(INDEX(calc_types,1,AO$7)="INDEX",L110/L109-1,IF(INDEX(calc_types,1,AO$7)="CASH", L109/1200,L109/L110-1))</f>
        <v>2.7067250109691354E-3</v>
      </c>
      <c r="AP110" s="22" cm="1">
        <f t="array" ref="AP110">IF(INDEX(calc_types,1,AP$7)="INDEX",M110/M109-1,IF(INDEX(calc_types,1,AP$7)="CASH", M109/1200,M109/M110-1))</f>
        <v>4.1637806991818849E-3</v>
      </c>
      <c r="AQ110" s="22" cm="1">
        <f t="array" ref="AQ110">IF(INDEX(calc_types,1,AQ$7)="INDEX",N110/N109-1,IF(INDEX(calc_types,1,AQ$7)="CASH", N109/1200,N109/N110-1))</f>
        <v>2.2405553902071773E-4</v>
      </c>
      <c r="AR110" s="22" cm="1">
        <f t="array" ref="AR110">IF(INDEX(calc_types,1,AR$7)="INDEX",O110/O109-1,IF(INDEX(calc_types,1,AR$7)="CASH", O109/1200,O109/O110-1))</f>
        <v>-8.7069470018130701E-4</v>
      </c>
      <c r="AS110" s="22" cm="1">
        <f t="array" ref="AS110">IF(INDEX(calc_types,1,AS$7)="INDEX",P110/P109-1,IF(INDEX(calc_types,1,AS$7)="CASH", P109/1200,P109/P110-1))</f>
        <v>1.2619643931888191E-4</v>
      </c>
      <c r="AT110" s="22" cm="1">
        <f t="array" ref="AT110">IF(INDEX(calc_types,1,AT$7)="INDEX",Q110/Q109-1,IF(INDEX(calc_types,1,AT$7)="CASH", Q109/1200,Q109/Q110-1))</f>
        <v>1.5317094806113207E-3</v>
      </c>
      <c r="AU110" s="22" cm="1">
        <f t="array" ref="AU110">IF(INDEX(calc_types,1,AU$7)="INDEX",R110/R109-1,IF(INDEX(calc_types,1,AU$7)="CASH", R109/1200,R109/R110-1))</f>
        <v>3.5474147924878796E-3</v>
      </c>
      <c r="AV110" s="22" cm="1">
        <f t="array" ref="AV110">IF(INDEX(calc_types,1,AV$7)="INDEX",S110/S109-1,IF(INDEX(calc_types,1,AV$7)="CASH", S109/1200,S109/S110-1))</f>
        <v>-8.2856955688259348E-2</v>
      </c>
      <c r="AW110" s="22" cm="1">
        <f t="array" ref="AW110">IF(INDEX(calc_types,1,AW$7)="INDEX",T110/T109-1,IF(INDEX(calc_types,1,AW$7)="CASH", T109/1200,T109/T110-1))</f>
        <v>-8.5533561664528968E-2</v>
      </c>
      <c r="AX110" s="22" cm="1">
        <f t="array" ref="AX110">IF(INDEX(calc_types,1,AX$7)="INDEX",U110/U109-1,IF(INDEX(calc_types,1,AX$7)="CASH", U109/1200,U109/U110-1))</f>
        <v>-9.6815678265607774E-2</v>
      </c>
      <c r="AY110" s="22" cm="1">
        <f t="array" ref="AY110">IF(INDEX(calc_types,1,AY$7)="INDEX",V110/V109-1,IF(INDEX(calc_types,1,AY$7)="CASH", V109/1200,V109/V110-1))</f>
        <v>-8.8868950811844649E-2</v>
      </c>
      <c r="AZ110" s="22" cm="1">
        <f t="array" ref="AZ110">IF(INDEX(calc_types,1,AZ$7)="INDEX",W110/W109-1,IF(INDEX(calc_types,1,AZ$7)="CASH", W109/1200,W109/W110-1))</f>
        <v>1.3233333333333335E-3</v>
      </c>
      <c r="BA110" s="22" cm="1">
        <f t="array" ref="BA110">IF(INDEX(calc_types,1,BA$7)="INDEX",X110/X109-1,IF(INDEX(calc_types,1,BA$7)="CASH", X109/1200,X109/X110-1))</f>
        <v>-3.760833333333333E-4</v>
      </c>
      <c r="BB110" s="22" cm="1">
        <f t="array" ref="BB110">IF(INDEX(calc_types,1,BB$7)="INDEX",Y110/Y109-1,IF(INDEX(calc_types,1,BB$7)="CASH", Y109/1200,Y109/Y110-1))</f>
        <v>6.7199999999999996E-4</v>
      </c>
      <c r="BC110" s="22" cm="1">
        <f t="array" ref="BC110">IF(INDEX(calc_types,1,BC$7)="INDEX",Z110/Z109-1,IF(INDEX(calc_types,1,BC$7)="CASH", Z109/1200,Z109/Z110-1))</f>
        <v>-1.2566666666666667E-4</v>
      </c>
      <c r="BD110" s="22" cm="1">
        <f t="array" ref="BD110">IF(INDEX(calc_types,1,BD$7)="INDEX",AA110/AA109-1,IF(INDEX(calc_types,1,BD$7)="CASH", AA109/1200,AA109/AA110-1))</f>
        <v>0</v>
      </c>
      <c r="BE110" s="22" cm="1">
        <f t="array" ref="BE110">IF(INDEX(calc_types,1,BE$7)="INDEX",AB110/AB109-1,IF(INDEX(calc_types,1,BE$7)="CASH", AB109/1200,AB109/AB110-1))</f>
        <v>-5.9543499834602276E-3</v>
      </c>
      <c r="BF110" s="22" cm="1">
        <f t="array" ref="BF110">IF(INDEX(calc_types,1,BF$7)="INDEX",AC110/AC109-1,IF(INDEX(calc_types,1,BF$7)="CASH", AC109/1200,AC109/AC110-1))</f>
        <v>-2.9355210870401272E-2</v>
      </c>
      <c r="BG110" s="22" cm="1">
        <f t="array" ref="BG110">IF(INDEX(calc_types,1,BG$7)="INDEX",AD110/AD109-1,IF(INDEX(calc_types,1,BG$7)="CASH", AD109/1200,AD109/AD110-1))</f>
        <v>4.2636018166650747E-3</v>
      </c>
      <c r="BH110" s="23">
        <f t="shared" si="39"/>
        <v>1.293194810528936E-3</v>
      </c>
      <c r="BI110" s="23">
        <f t="shared" si="40"/>
        <v>7.5345077115951354E-3</v>
      </c>
      <c r="BJ110" s="23">
        <f t="shared" si="41"/>
        <v>1.5169434688506204E-2</v>
      </c>
      <c r="BK110" s="23">
        <f t="shared" si="42"/>
        <v>3.6675190222284562E-3</v>
      </c>
      <c r="BL110" s="23">
        <f t="shared" si="43"/>
        <v>6.376968250937769E-3</v>
      </c>
      <c r="BM110" s="23">
        <f t="shared" si="44"/>
        <v>-4.0003889565174116E-4</v>
      </c>
      <c r="BN110" s="23">
        <f t="shared" si="45"/>
        <v>1.2307136313003601E-3</v>
      </c>
      <c r="BO110" s="23">
        <f t="shared" si="46"/>
        <v>3.2239248264626535E-3</v>
      </c>
      <c r="BP110" s="23">
        <f t="shared" si="47"/>
        <v>-5.3325027175034258E-5</v>
      </c>
      <c r="BQ110" s="23">
        <f t="shared" si="48"/>
        <v>1.8575348255777384E-3</v>
      </c>
      <c r="BR110" s="23">
        <f t="shared" si="49"/>
        <v>3.2026693359231573E-3</v>
      </c>
      <c r="BS110" s="23">
        <f t="shared" si="50"/>
        <v>-2.1587928006098879E-3</v>
      </c>
      <c r="BT110" s="23">
        <f t="shared" si="51"/>
        <v>-4.0115639422838526E-3</v>
      </c>
      <c r="BU110" s="23">
        <f t="shared" si="52"/>
        <v>1.2514153747491418E-4</v>
      </c>
      <c r="BV110" s="23">
        <f t="shared" si="53"/>
        <v>1.5920948882304652E-3</v>
      </c>
      <c r="BW110" s="23">
        <f t="shared" si="54"/>
        <v>3.681429404431791E-3</v>
      </c>
      <c r="BX110" s="23">
        <f t="shared" si="55"/>
        <v>-9.5425333649072033E-2</v>
      </c>
      <c r="BY110" s="23">
        <f t="shared" si="56"/>
        <v>-9.2439628657325357E-2</v>
      </c>
      <c r="BZ110" s="23">
        <f t="shared" si="57"/>
        <v>-0.10143129384016453</v>
      </c>
      <c r="CA110" s="23">
        <f t="shared" si="58"/>
        <v>-0.10159329544096772</v>
      </c>
      <c r="CB110" s="23">
        <f t="shared" si="59"/>
        <v>-1.1615601851851904E-4</v>
      </c>
      <c r="CC110" s="23">
        <f t="shared" si="60"/>
        <v>-7.6143101851851845E-4</v>
      </c>
      <c r="CD110" s="23">
        <f t="shared" si="61"/>
        <v>-5.5746805555555547E-4</v>
      </c>
      <c r="CE110" s="23">
        <f t="shared" si="62"/>
        <v>1.2837037037037011E-5</v>
      </c>
      <c r="CF110" s="23">
        <f t="shared" si="63"/>
        <v>0</v>
      </c>
      <c r="CG110" s="23">
        <f t="shared" si="64"/>
        <v>-5.2588596693829946E-3</v>
      </c>
      <c r="CH110" s="23">
        <f t="shared" si="65"/>
        <v>-2.8722545111635148E-2</v>
      </c>
      <c r="CI110" s="23">
        <f t="shared" si="66"/>
        <v>7.8698733339178512E-3</v>
      </c>
    </row>
    <row r="111" spans="1:87" x14ac:dyDescent="0.2">
      <c r="A111" s="20">
        <v>103</v>
      </c>
      <c r="B111" s="21">
        <v>41729</v>
      </c>
      <c r="C111" s="20">
        <v>218.70400000000001</v>
      </c>
      <c r="D111" s="20">
        <v>1262.2449999999999</v>
      </c>
      <c r="E111" s="20">
        <v>2221.3620000000001</v>
      </c>
      <c r="F111" s="20">
        <v>1783.9929999999999</v>
      </c>
      <c r="G111" s="20">
        <v>2300.1819999999998</v>
      </c>
      <c r="H111" s="20">
        <v>140.005</v>
      </c>
      <c r="I111" s="20">
        <v>361.03100000000001</v>
      </c>
      <c r="J111" s="20">
        <v>506.26400000000001</v>
      </c>
      <c r="K111" s="20">
        <v>109.64</v>
      </c>
      <c r="L111" s="20">
        <v>679.06899999999996</v>
      </c>
      <c r="M111" s="20">
        <v>885.029</v>
      </c>
      <c r="N111" s="20">
        <v>290.11900000000003</v>
      </c>
      <c r="O111" s="20">
        <v>331.00900000000001</v>
      </c>
      <c r="P111" s="20">
        <v>102.985</v>
      </c>
      <c r="Q111" s="20">
        <v>193.76300000000001</v>
      </c>
      <c r="R111" s="20">
        <v>258.20499999999998</v>
      </c>
      <c r="S111" s="20">
        <v>4660.43</v>
      </c>
      <c r="T111" s="20">
        <v>2786.9</v>
      </c>
      <c r="U111" s="20">
        <v>5671.96</v>
      </c>
      <c r="V111" s="20">
        <v>18917.009999999998</v>
      </c>
      <c r="W111" s="20">
        <v>5.1700000000000003E-2</v>
      </c>
      <c r="X111" s="20">
        <v>5.7200000000000001E-2</v>
      </c>
      <c r="Y111" s="20">
        <v>0.6956</v>
      </c>
      <c r="Z111" s="20">
        <v>-0.2072</v>
      </c>
      <c r="AA111" s="20">
        <v>1</v>
      </c>
      <c r="AB111" s="20">
        <v>0.90639999999999998</v>
      </c>
      <c r="AC111" s="20">
        <v>0.80559999999999998</v>
      </c>
      <c r="AD111" s="20">
        <v>107.54</v>
      </c>
      <c r="AE111" s="21">
        <f t="shared" si="38"/>
        <v>41729</v>
      </c>
      <c r="AF111" s="22" cm="1">
        <f t="array" ref="AF111">IF(INDEX(calc_types,1,AF$7)="INDEX",C111/C110-1,IF(INDEX(calc_types,1,AF$7)="CASH", C110/1200,C110/C111-1))</f>
        <v>6.0212976379401262E-3</v>
      </c>
      <c r="AG111" s="22" cm="1">
        <f t="array" ref="AG111">IF(INDEX(calc_types,1,AG$7)="INDEX",D111/D110-1,IF(INDEX(calc_types,1,AG$7)="CASH", D110/1200,D110/D111-1))</f>
        <v>1.3718685826674903E-2</v>
      </c>
      <c r="AH111" s="22" cm="1">
        <f t="array" ref="AH111">IF(INDEX(calc_types,1,AH$7)="INDEX",E111/E110-1,IF(INDEX(calc_types,1,AH$7)="CASH", E110/1200,E110/E111-1))</f>
        <v>2.241772282404586E-2</v>
      </c>
      <c r="AI111" s="22" cm="1">
        <f t="array" ref="AI111">IF(INDEX(calc_types,1,AI$7)="INDEX",F111/F110-1,IF(INDEX(calc_types,1,AI$7)="CASH", F110/1200,F110/F111-1))</f>
        <v>-2.7939758182719765E-2</v>
      </c>
      <c r="AJ111" s="22" cm="1">
        <f t="array" ref="AJ111">IF(INDEX(calc_types,1,AJ$7)="INDEX",G111/G110-1,IF(INDEX(calc_types,1,AJ$7)="CASH", G110/1200,G110/G111-1))</f>
        <v>-5.2886737510623338E-2</v>
      </c>
      <c r="AK111" s="22" cm="1">
        <f t="array" ref="AK111">IF(INDEX(calc_types,1,AK$7)="INDEX",H111/H110-1,IF(INDEX(calc_types,1,AK$7)="CASH", H110/1200,H110/H111-1))</f>
        <v>-6.6382103955819893E-4</v>
      </c>
      <c r="AL111" s="22" cm="1">
        <f t="array" ref="AL111">IF(INDEX(calc_types,1,AL$7)="INDEX",I111/I110-1,IF(INDEX(calc_types,1,AL$7)="CASH", I110/1200,I110/I111-1))</f>
        <v>-2.3681359978776628E-3</v>
      </c>
      <c r="AM111" s="22" cm="1">
        <f t="array" ref="AM111">IF(INDEX(calc_types,1,AM$7)="INDEX",J111/J110-1,IF(INDEX(calc_types,1,AM$7)="CASH", J110/1200,J110/J111-1))</f>
        <v>-4.6986753274327331E-3</v>
      </c>
      <c r="AN111" s="22" cm="1">
        <f t="array" ref="AN111">IF(INDEX(calc_types,1,AN$7)="INDEX",K111/K110-1,IF(INDEX(calc_types,1,AN$7)="CASH", K110/1200,K110/K111-1))</f>
        <v>2.5145156128560942E-3</v>
      </c>
      <c r="AO111" s="22" cm="1">
        <f t="array" ref="AO111">IF(INDEX(calc_types,1,AO$7)="INDEX",L111/L110-1,IF(INDEX(calc_types,1,AO$7)="CASH", L110/1200,L110/L111-1))</f>
        <v>3.8835554267770966E-3</v>
      </c>
      <c r="AP111" s="22" cm="1">
        <f t="array" ref="AP111">IF(INDEX(calc_types,1,AP$7)="INDEX",M111/M110-1,IF(INDEX(calc_types,1,AP$7)="CASH", M110/1200,M110/M111-1))</f>
        <v>5.6964873365938917E-3</v>
      </c>
      <c r="AQ111" s="22" cm="1">
        <f t="array" ref="AQ111">IF(INDEX(calc_types,1,AQ$7)="INDEX",N111/N110-1,IF(INDEX(calc_types,1,AQ$7)="CASH", N110/1200,N110/N111-1))</f>
        <v>-3.0026746907388824E-2</v>
      </c>
      <c r="AR111" s="22" cm="1">
        <f t="array" ref="AR111">IF(INDEX(calc_types,1,AR$7)="INDEX",O111/O110-1,IF(INDEX(calc_types,1,AR$7)="CASH", O110/1200,O110/O111-1))</f>
        <v>-5.423297808508809E-2</v>
      </c>
      <c r="AS111" s="22" cm="1">
        <f t="array" ref="AS111">IF(INDEX(calc_types,1,AS$7)="INDEX",P111/P110-1,IF(INDEX(calc_types,1,AS$7)="CASH", P110/1200,P110/P111-1))</f>
        <v>-4.0766012792770034E-4</v>
      </c>
      <c r="AT111" s="22" cm="1">
        <f t="array" ref="AT111">IF(INDEX(calc_types,1,AT$7)="INDEX",Q111/Q110-1,IF(INDEX(calc_types,1,AT$7)="CASH", Q110/1200,Q110/Q111-1))</f>
        <v>-2.2399818741696276E-3</v>
      </c>
      <c r="AU111" s="22" cm="1">
        <f t="array" ref="AU111">IF(INDEX(calc_types,1,AU$7)="INDEX",R111/R110-1,IF(INDEX(calc_types,1,AU$7)="CASH", R110/1200,R110/R111-1))</f>
        <v>-5.7489853599180796E-3</v>
      </c>
      <c r="AV111" s="22" cm="1">
        <f t="array" ref="AV111">IF(INDEX(calc_types,1,AV$7)="INDEX",S111/S110-1,IF(INDEX(calc_types,1,AV$7)="CASH", S110/1200,S110/S111-1))</f>
        <v>-0.12399414295622813</v>
      </c>
      <c r="AW111" s="22" cm="1">
        <f t="array" ref="AW111">IF(INDEX(calc_types,1,AW$7)="INDEX",T111/T110-1,IF(INDEX(calc_types,1,AW$7)="CASH", T110/1200,T110/T111-1))</f>
        <v>-0.16296489852800267</v>
      </c>
      <c r="AX111" s="22" cm="1">
        <f t="array" ref="AX111">IF(INDEX(calc_types,1,AX$7)="INDEX",U111/U110-1,IF(INDEX(calc_types,1,AX$7)="CASH", U110/1200,U110/U111-1))</f>
        <v>-0.13807990444654827</v>
      </c>
      <c r="AY111" s="22" cm="1">
        <f t="array" ref="AY111">IF(INDEX(calc_types,1,AY$7)="INDEX",V111/V110-1,IF(INDEX(calc_types,1,AY$7)="CASH", V110/1200,V110/V111-1))</f>
        <v>-0.10528090674153479</v>
      </c>
      <c r="AZ111" s="22" cm="1">
        <f t="array" ref="AZ111">IF(INDEX(calc_types,1,AZ$7)="INDEX",W111/W110-1,IF(INDEX(calc_types,1,AZ$7)="CASH", W110/1200,W110/W111-1))</f>
        <v>1.2594166666666667E-3</v>
      </c>
      <c r="BA111" s="22" cm="1">
        <f t="array" ref="BA111">IF(INDEX(calc_types,1,BA$7)="INDEX",X111/X110-1,IF(INDEX(calc_types,1,BA$7)="CASH", X110/1200,X110/X111-1))</f>
        <v>-6.38E-4</v>
      </c>
      <c r="BB111" s="22" cm="1">
        <f t="array" ref="BB111">IF(INDEX(calc_types,1,BB$7)="INDEX",Y111/Y110-1,IF(INDEX(calc_types,1,BB$7)="CASH", Y110/1200,Y110/Y111-1))</f>
        <v>3.8391666666666668E-4</v>
      </c>
      <c r="BC111" s="22" cm="1">
        <f t="array" ref="BC111">IF(INDEX(calc_types,1,BC$7)="INDEX",Z111/Z110-1,IF(INDEX(calc_types,1,BC$7)="CASH", Z110/1200,Z110/Z111-1))</f>
        <v>-4.2733333333333338E-4</v>
      </c>
      <c r="BD111" s="22" cm="1">
        <f t="array" ref="BD111">IF(INDEX(calc_types,1,BD$7)="INDEX",AA111/AA110-1,IF(INDEX(calc_types,1,BD$7)="CASH", AA110/1200,AA110/AA111-1))</f>
        <v>0</v>
      </c>
      <c r="BE111" s="22" cm="1">
        <f t="array" ref="BE111">IF(INDEX(calc_types,1,BE$7)="INDEX",AB111/AB110-1,IF(INDEX(calc_types,1,BE$7)="CASH", AB110/1200,AB110/AB111-1))</f>
        <v>5.5163283318626632E-4</v>
      </c>
      <c r="BF111" s="22" cm="1">
        <f t="array" ref="BF111">IF(INDEX(calc_types,1,BF$7)="INDEX",AC111/AC110-1,IF(INDEX(calc_types,1,BF$7)="CASH", AC110/1200,AC110/AC111-1))</f>
        <v>-3.1653426017874797E-2</v>
      </c>
      <c r="BG111" s="22" cm="1">
        <f t="array" ref="BG111">IF(INDEX(calc_types,1,BG$7)="INDEX",AD111/AD110-1,IF(INDEX(calc_types,1,BG$7)="CASH", AD110/1200,AD110/AD111-1))</f>
        <v>3.2546029384414865E-3</v>
      </c>
      <c r="BH111" s="23">
        <f t="shared" si="39"/>
        <v>4.6255268930569691E-3</v>
      </c>
      <c r="BI111" s="23">
        <f t="shared" si="40"/>
        <v>1.2545418026974838E-2</v>
      </c>
      <c r="BJ111" s="23">
        <f t="shared" si="41"/>
        <v>2.1223592594388579E-2</v>
      </c>
      <c r="BK111" s="23">
        <f t="shared" si="42"/>
        <v>-3.0036310113694724E-2</v>
      </c>
      <c r="BL111" s="23">
        <f t="shared" si="43"/>
        <v>-5.5558963972761985E-2</v>
      </c>
      <c r="BM111" s="23">
        <f t="shared" si="44"/>
        <v>-9.3539494905556491E-4</v>
      </c>
      <c r="BN111" s="23">
        <f t="shared" si="45"/>
        <v>-2.4489376924915281E-3</v>
      </c>
      <c r="BO111" s="23">
        <f t="shared" si="46"/>
        <v>-4.8835320588305874E-3</v>
      </c>
      <c r="BP111" s="23">
        <f t="shared" si="47"/>
        <v>1.4360471113601379E-3</v>
      </c>
      <c r="BQ111" s="23">
        <f t="shared" si="48"/>
        <v>3.0343652413856994E-3</v>
      </c>
      <c r="BR111" s="23">
        <f t="shared" si="49"/>
        <v>4.7353759733351642E-3</v>
      </c>
      <c r="BS111" s="23">
        <f t="shared" si="50"/>
        <v>-3.2409595247019432E-2</v>
      </c>
      <c r="BT111" s="23">
        <f t="shared" si="51"/>
        <v>-5.7373847327190634E-2</v>
      </c>
      <c r="BU111" s="23">
        <f t="shared" si="52"/>
        <v>-4.0871502977166807E-4</v>
      </c>
      <c r="BV111" s="23">
        <f t="shared" si="53"/>
        <v>-2.1795964665504829E-3</v>
      </c>
      <c r="BW111" s="23">
        <f t="shared" si="54"/>
        <v>-5.6149707479741682E-3</v>
      </c>
      <c r="BX111" s="23">
        <f t="shared" si="55"/>
        <v>-0.1365625209170408</v>
      </c>
      <c r="BY111" s="23">
        <f t="shared" si="56"/>
        <v>-0.16987096552079906</v>
      </c>
      <c r="BZ111" s="23">
        <f t="shared" si="57"/>
        <v>-0.14269552002110503</v>
      </c>
      <c r="CA111" s="23">
        <f t="shared" si="58"/>
        <v>-0.11800525137065786</v>
      </c>
      <c r="CB111" s="23">
        <f t="shared" si="59"/>
        <v>-1.800726851851858E-4</v>
      </c>
      <c r="CC111" s="23">
        <f t="shared" si="60"/>
        <v>-1.0233476851851853E-3</v>
      </c>
      <c r="CD111" s="23">
        <f t="shared" si="61"/>
        <v>-8.455513888888887E-4</v>
      </c>
      <c r="CE111" s="23">
        <f t="shared" si="62"/>
        <v>-2.8882962962962968E-4</v>
      </c>
      <c r="CF111" s="23">
        <f t="shared" si="63"/>
        <v>0</v>
      </c>
      <c r="CG111" s="23">
        <f t="shared" si="64"/>
        <v>1.2471231472634995E-3</v>
      </c>
      <c r="CH111" s="23">
        <f t="shared" si="65"/>
        <v>-3.1020760259108673E-2</v>
      </c>
      <c r="CI111" s="23">
        <f t="shared" si="66"/>
        <v>6.8608744556942622E-3</v>
      </c>
    </row>
    <row r="112" spans="1:87" x14ac:dyDescent="0.2">
      <c r="A112" s="20">
        <v>104</v>
      </c>
      <c r="B112" s="21">
        <v>41759</v>
      </c>
      <c r="C112" s="20">
        <v>218.68199999999999</v>
      </c>
      <c r="D112" s="20">
        <v>1262.7729999999999</v>
      </c>
      <c r="E112" s="20">
        <v>2224.6869999999999</v>
      </c>
      <c r="F112" s="20">
        <v>1826.3219999999999</v>
      </c>
      <c r="G112" s="20">
        <v>2388.7179999999998</v>
      </c>
      <c r="H112" s="20">
        <v>139.875</v>
      </c>
      <c r="I112" s="20">
        <v>360.96699999999998</v>
      </c>
      <c r="J112" s="20">
        <v>507.48200000000003</v>
      </c>
      <c r="K112" s="20">
        <v>109.676</v>
      </c>
      <c r="L112" s="20">
        <v>680.42899999999997</v>
      </c>
      <c r="M112" s="20">
        <v>888.42600000000004</v>
      </c>
      <c r="N112" s="20">
        <v>294.62900000000002</v>
      </c>
      <c r="O112" s="20">
        <v>340.46100000000001</v>
      </c>
      <c r="P112" s="20">
        <v>102.986</v>
      </c>
      <c r="Q112" s="20">
        <v>193.91300000000001</v>
      </c>
      <c r="R112" s="20">
        <v>258.69799999999998</v>
      </c>
      <c r="S112" s="20">
        <v>5255.98</v>
      </c>
      <c r="T112" s="20">
        <v>2927.93</v>
      </c>
      <c r="U112" s="20">
        <v>5901.21</v>
      </c>
      <c r="V112" s="20">
        <v>20193.689999999999</v>
      </c>
      <c r="W112" s="20">
        <v>2.1579999999999998E-2</v>
      </c>
      <c r="X112" s="20">
        <v>-0.1331</v>
      </c>
      <c r="Y112" s="20">
        <v>0.43309999999999998</v>
      </c>
      <c r="Z112" s="20">
        <v>9.2299999999999993E-2</v>
      </c>
      <c r="AA112" s="20">
        <v>1</v>
      </c>
      <c r="AB112" s="20">
        <v>0.91310000000000002</v>
      </c>
      <c r="AC112" s="20">
        <v>0.79400000000000004</v>
      </c>
      <c r="AD112" s="20">
        <v>107.18</v>
      </c>
      <c r="AE112" s="21">
        <f t="shared" si="38"/>
        <v>41759</v>
      </c>
      <c r="AF112" s="22" cm="1">
        <f t="array" ref="AF112">IF(INDEX(calc_types,1,AF$7)="INDEX",C112/C111-1,IF(INDEX(calc_types,1,AF$7)="CASH", C111/1200,C111/C112-1))</f>
        <v>-1.0059258175443286E-4</v>
      </c>
      <c r="AG112" s="22" cm="1">
        <f t="array" ref="AG112">IF(INDEX(calc_types,1,AG$7)="INDEX",D112/D111-1,IF(INDEX(calc_types,1,AG$7)="CASH", D111/1200,D111/D112-1))</f>
        <v>4.1830231056572131E-4</v>
      </c>
      <c r="AH112" s="22" cm="1">
        <f t="array" ref="AH112">IF(INDEX(calc_types,1,AH$7)="INDEX",E112/E111-1,IF(INDEX(calc_types,1,AH$7)="CASH", E111/1200,E111/E112-1))</f>
        <v>1.4968294226693768E-3</v>
      </c>
      <c r="AI112" s="22" cm="1">
        <f t="array" ref="AI112">IF(INDEX(calc_types,1,AI$7)="INDEX",F112/F111-1,IF(INDEX(calc_types,1,AI$7)="CASH", F111/1200,F111/F112-1))</f>
        <v>2.3727111036870641E-2</v>
      </c>
      <c r="AJ112" s="22" cm="1">
        <f t="array" ref="AJ112">IF(INDEX(calc_types,1,AJ$7)="INDEX",G112/G111-1,IF(INDEX(calc_types,1,AJ$7)="CASH", G111/1200,G111/G112-1))</f>
        <v>3.849086724441797E-2</v>
      </c>
      <c r="AK112" s="22" cm="1">
        <f t="array" ref="AK112">IF(INDEX(calc_types,1,AK$7)="INDEX",H112/H111-1,IF(INDEX(calc_types,1,AK$7)="CASH", H111/1200,H111/H112-1))</f>
        <v>-9.2853826649041959E-4</v>
      </c>
      <c r="AL112" s="22" cm="1">
        <f t="array" ref="AL112">IF(INDEX(calc_types,1,AL$7)="INDEX",I112/I111-1,IF(INDEX(calc_types,1,AL$7)="CASH", I111/1200,I111/I112-1))</f>
        <v>-1.7727009591983478E-4</v>
      </c>
      <c r="AM112" s="22" cm="1">
        <f t="array" ref="AM112">IF(INDEX(calc_types,1,AM$7)="INDEX",J112/J111-1,IF(INDEX(calc_types,1,AM$7)="CASH", J111/1200,J111/J112-1))</f>
        <v>2.4058593935181172E-3</v>
      </c>
      <c r="AN112" s="22" cm="1">
        <f t="array" ref="AN112">IF(INDEX(calc_types,1,AN$7)="INDEX",K112/K111-1,IF(INDEX(calc_types,1,AN$7)="CASH", K111/1200,K111/K112-1))</f>
        <v>3.2834731849695764E-4</v>
      </c>
      <c r="AO112" s="22" cm="1">
        <f t="array" ref="AO112">IF(INDEX(calc_types,1,AO$7)="INDEX",L112/L111-1,IF(INDEX(calc_types,1,AO$7)="CASH", L111/1200,L111/L112-1))</f>
        <v>2.002741989400203E-3</v>
      </c>
      <c r="AP112" s="22" cm="1">
        <f t="array" ref="AP112">IF(INDEX(calc_types,1,AP$7)="INDEX",M112/M111-1,IF(INDEX(calc_types,1,AP$7)="CASH", M111/1200,M111/M112-1))</f>
        <v>3.8382923045459094E-3</v>
      </c>
      <c r="AQ112" s="22" cm="1">
        <f t="array" ref="AQ112">IF(INDEX(calc_types,1,AQ$7)="INDEX",N112/N111-1,IF(INDEX(calc_types,1,AQ$7)="CASH", N111/1200,N111/N112-1))</f>
        <v>1.5545345185940862E-2</v>
      </c>
      <c r="AR112" s="22" cm="1">
        <f t="array" ref="AR112">IF(INDEX(calc_types,1,AR$7)="INDEX",O112/O111-1,IF(INDEX(calc_types,1,AR$7)="CASH", O111/1200,O111/O112-1))</f>
        <v>2.8555114815609128E-2</v>
      </c>
      <c r="AS112" s="22" cm="1">
        <f t="array" ref="AS112">IF(INDEX(calc_types,1,AS$7)="INDEX",P112/P111-1,IF(INDEX(calc_types,1,AS$7)="CASH", P111/1200,P111/P112-1))</f>
        <v>9.7101519638265188E-6</v>
      </c>
      <c r="AT112" s="22" cm="1">
        <f t="array" ref="AT112">IF(INDEX(calc_types,1,AT$7)="INDEX",Q112/Q111-1,IF(INDEX(calc_types,1,AT$7)="CASH", Q111/1200,Q111/Q112-1))</f>
        <v>7.7414160598254789E-4</v>
      </c>
      <c r="AU112" s="22" cm="1">
        <f t="array" ref="AU112">IF(INDEX(calc_types,1,AU$7)="INDEX",R112/R111-1,IF(INDEX(calc_types,1,AU$7)="CASH", R111/1200,R111/R112-1))</f>
        <v>1.9093356054298294E-3</v>
      </c>
      <c r="AV112" s="22" cm="1">
        <f t="array" ref="AV112">IF(INDEX(calc_types,1,AV$7)="INDEX",S112/S111-1,IF(INDEX(calc_types,1,AV$7)="CASH", S111/1200,S111/S112-1))</f>
        <v>0.12778863752915481</v>
      </c>
      <c r="AW112" s="22" cm="1">
        <f t="array" ref="AW112">IF(INDEX(calc_types,1,AW$7)="INDEX",T112/T111-1,IF(INDEX(calc_types,1,AW$7)="CASH", T111/1200,T111/T112-1))</f>
        <v>5.0604614446158713E-2</v>
      </c>
      <c r="AX112" s="22" cm="1">
        <f t="array" ref="AX112">IF(INDEX(calc_types,1,AX$7)="INDEX",U112/U111-1,IF(INDEX(calc_types,1,AX$7)="CASH", U111/1200,U111/U112-1))</f>
        <v>4.0418127067186616E-2</v>
      </c>
      <c r="AY112" s="22" cm="1">
        <f t="array" ref="AY112">IF(INDEX(calc_types,1,AY$7)="INDEX",V112/V111-1,IF(INDEX(calc_types,1,AY$7)="CASH", V111/1200,V111/V112-1))</f>
        <v>6.7488466729150209E-2</v>
      </c>
      <c r="AZ112" s="22" cm="1">
        <f t="array" ref="AZ112">IF(INDEX(calc_types,1,AZ$7)="INDEX",W112/W111-1,IF(INDEX(calc_types,1,AZ$7)="CASH", W111/1200,W111/W112-1))</f>
        <v>4.3083333333333335E-5</v>
      </c>
      <c r="BA112" s="22" cm="1">
        <f t="array" ref="BA112">IF(INDEX(calc_types,1,BA$7)="INDEX",X112/X111-1,IF(INDEX(calc_types,1,BA$7)="CASH", X111/1200,X111/X112-1))</f>
        <v>4.7666666666666669E-5</v>
      </c>
      <c r="BB112" s="22" cm="1">
        <f t="array" ref="BB112">IF(INDEX(calc_types,1,BB$7)="INDEX",Y112/Y111-1,IF(INDEX(calc_types,1,BB$7)="CASH", Y111/1200,Y111/Y112-1))</f>
        <v>5.796666666666667E-4</v>
      </c>
      <c r="BC112" s="22" cm="1">
        <f t="array" ref="BC112">IF(INDEX(calc_types,1,BC$7)="INDEX",Z112/Z111-1,IF(INDEX(calc_types,1,BC$7)="CASH", Z111/1200,Z111/Z112-1))</f>
        <v>-1.7266666666666667E-4</v>
      </c>
      <c r="BD112" s="22" cm="1">
        <f t="array" ref="BD112">IF(INDEX(calc_types,1,BD$7)="INDEX",AA112/AA111-1,IF(INDEX(calc_types,1,BD$7)="CASH", AA111/1200,AA111/AA112-1))</f>
        <v>0</v>
      </c>
      <c r="BE112" s="22" cm="1">
        <f t="array" ref="BE112">IF(INDEX(calc_types,1,BE$7)="INDEX",AB112/AB111-1,IF(INDEX(calc_types,1,BE$7)="CASH", AB111/1200,AB111/AB112-1))</f>
        <v>-7.3376410031760209E-3</v>
      </c>
      <c r="BF112" s="22" cm="1">
        <f t="array" ref="BF112">IF(INDEX(calc_types,1,BF$7)="INDEX",AC112/AC111-1,IF(INDEX(calc_types,1,BF$7)="CASH", AC111/1200,AC111/AC112-1))</f>
        <v>1.4609571788412934E-2</v>
      </c>
      <c r="BG112" s="22" cm="1">
        <f t="array" ref="BG112">IF(INDEX(calc_types,1,BG$7)="INDEX",AD112/AD111-1,IF(INDEX(calc_types,1,BG$7)="CASH", AD111/1200,AD111/AD112-1))</f>
        <v>3.3588356036573508E-3</v>
      </c>
      <c r="BH112" s="23">
        <f t="shared" si="39"/>
        <v>-1.4963633266375897E-3</v>
      </c>
      <c r="BI112" s="23">
        <f t="shared" si="40"/>
        <v>-7.5496548913434481E-4</v>
      </c>
      <c r="BJ112" s="23">
        <f t="shared" si="41"/>
        <v>3.0269919301209461E-4</v>
      </c>
      <c r="BK112" s="23">
        <f t="shared" si="42"/>
        <v>2.1630559105895682E-2</v>
      </c>
      <c r="BL112" s="23">
        <f t="shared" si="43"/>
        <v>3.5818640782279323E-2</v>
      </c>
      <c r="BM112" s="23">
        <f t="shared" si="44"/>
        <v>-1.2001121759877857E-3</v>
      </c>
      <c r="BN112" s="23">
        <f t="shared" si="45"/>
        <v>-2.5807179053370004E-4</v>
      </c>
      <c r="BO112" s="23">
        <f t="shared" si="46"/>
        <v>2.2210026621202633E-3</v>
      </c>
      <c r="BP112" s="23">
        <f t="shared" si="47"/>
        <v>-7.5012118299899863E-4</v>
      </c>
      <c r="BQ112" s="23">
        <f t="shared" si="48"/>
        <v>1.153551804008806E-3</v>
      </c>
      <c r="BR112" s="23">
        <f t="shared" si="49"/>
        <v>2.8771809412871819E-3</v>
      </c>
      <c r="BS112" s="23">
        <f t="shared" si="50"/>
        <v>1.3162496846310257E-2</v>
      </c>
      <c r="BT112" s="23">
        <f t="shared" si="51"/>
        <v>2.5414245573506581E-2</v>
      </c>
      <c r="BU112" s="23">
        <f t="shared" si="52"/>
        <v>8.6552501198587804E-6</v>
      </c>
      <c r="BV112" s="23">
        <f t="shared" si="53"/>
        <v>8.3452701360169231E-4</v>
      </c>
      <c r="BW112" s="23">
        <f t="shared" si="54"/>
        <v>2.0433502173737407E-3</v>
      </c>
      <c r="BX112" s="23">
        <f t="shared" si="55"/>
        <v>0.11522025956834213</v>
      </c>
      <c r="BY112" s="23">
        <f t="shared" si="56"/>
        <v>4.3698547453362324E-2</v>
      </c>
      <c r="BZ112" s="23">
        <f t="shared" si="57"/>
        <v>3.5802511492629863E-2</v>
      </c>
      <c r="CA112" s="23">
        <f t="shared" si="58"/>
        <v>5.4764122100027138E-2</v>
      </c>
      <c r="CB112" s="23">
        <f t="shared" si="59"/>
        <v>-1.3964060185185192E-3</v>
      </c>
      <c r="CC112" s="23">
        <f t="shared" si="60"/>
        <v>-3.3768101851851853E-4</v>
      </c>
      <c r="CD112" s="23">
        <f t="shared" si="61"/>
        <v>-6.4980138888888874E-4</v>
      </c>
      <c r="CE112" s="23">
        <f t="shared" si="62"/>
        <v>-3.4162962962962993E-5</v>
      </c>
      <c r="CF112" s="23">
        <f t="shared" si="63"/>
        <v>0</v>
      </c>
      <c r="CG112" s="23">
        <f t="shared" si="64"/>
        <v>-6.6421506890987879E-3</v>
      </c>
      <c r="CH112" s="23">
        <f t="shared" si="65"/>
        <v>1.5242237547179058E-2</v>
      </c>
      <c r="CI112" s="23">
        <f t="shared" si="66"/>
        <v>6.9651071209101264E-3</v>
      </c>
    </row>
    <row r="113" spans="1:87" x14ac:dyDescent="0.2">
      <c r="A113" s="20">
        <v>105</v>
      </c>
      <c r="B113" s="21">
        <v>41790</v>
      </c>
      <c r="C113" s="20">
        <v>218.648</v>
      </c>
      <c r="D113" s="20">
        <v>1263.598</v>
      </c>
      <c r="E113" s="20">
        <v>2230.3409999999999</v>
      </c>
      <c r="F113" s="20">
        <v>1847.3440000000001</v>
      </c>
      <c r="G113" s="20">
        <v>2435.3969999999999</v>
      </c>
      <c r="H113" s="20">
        <v>139.83600000000001</v>
      </c>
      <c r="I113" s="20">
        <v>360.15899999999999</v>
      </c>
      <c r="J113" s="20">
        <v>504.96199999999999</v>
      </c>
      <c r="K113" s="20">
        <v>109.694</v>
      </c>
      <c r="L113" s="20">
        <v>681.10799999999995</v>
      </c>
      <c r="M113" s="20">
        <v>891.87699999999995</v>
      </c>
      <c r="N113" s="20">
        <v>296.822</v>
      </c>
      <c r="O113" s="20">
        <v>344.74299999999999</v>
      </c>
      <c r="P113" s="20">
        <v>102.96299999999999</v>
      </c>
      <c r="Q113" s="20">
        <v>193.79599999999999</v>
      </c>
      <c r="R113" s="20">
        <v>258.38099999999997</v>
      </c>
      <c r="S113" s="20">
        <v>5502.6</v>
      </c>
      <c r="T113" s="20">
        <v>3050.2</v>
      </c>
      <c r="U113" s="20">
        <v>6076.6</v>
      </c>
      <c r="V113" s="20">
        <v>21877.89</v>
      </c>
      <c r="W113" s="20">
        <v>7.1400000000000005E-2</v>
      </c>
      <c r="X113" s="20">
        <v>-0.38550000000000001</v>
      </c>
      <c r="Y113" s="20">
        <v>0.2014</v>
      </c>
      <c r="Z113" s="20">
        <v>-0.18490000000000001</v>
      </c>
      <c r="AA113" s="20">
        <v>1</v>
      </c>
      <c r="AB113" s="20">
        <v>0.90059999999999996</v>
      </c>
      <c r="AC113" s="20">
        <v>0.8095</v>
      </c>
      <c r="AD113" s="20">
        <v>107.83</v>
      </c>
      <c r="AE113" s="21">
        <f t="shared" si="38"/>
        <v>41790</v>
      </c>
      <c r="AF113" s="22" cm="1">
        <f t="array" ref="AF113">IF(INDEX(calc_types,1,AF$7)="INDEX",C113/C112-1,IF(INDEX(calc_types,1,AF$7)="CASH", C112/1200,C112/C113-1))</f>
        <v>-1.5547690253425728E-4</v>
      </c>
      <c r="AG113" s="22" cm="1">
        <f t="array" ref="AG113">IF(INDEX(calc_types,1,AG$7)="INDEX",D113/D112-1,IF(INDEX(calc_types,1,AG$7)="CASH", D112/1200,D112/D113-1))</f>
        <v>6.5332407328955178E-4</v>
      </c>
      <c r="AH113" s="22" cm="1">
        <f t="array" ref="AH113">IF(INDEX(calc_types,1,AH$7)="INDEX",E113/E112-1,IF(INDEX(calc_types,1,AH$7)="CASH", E112/1200,E112/E113-1))</f>
        <v>2.5414811162198792E-3</v>
      </c>
      <c r="AI113" s="22" cm="1">
        <f t="array" ref="AI113">IF(INDEX(calc_types,1,AI$7)="INDEX",F113/F112-1,IF(INDEX(calc_types,1,AI$7)="CASH", F112/1200,F112/F113-1))</f>
        <v>1.1510566044761195E-2</v>
      </c>
      <c r="AJ113" s="22" cm="1">
        <f t="array" ref="AJ113">IF(INDEX(calc_types,1,AJ$7)="INDEX",G113/G112-1,IF(INDEX(calc_types,1,AJ$7)="CASH", G112/1200,G112/G113-1))</f>
        <v>1.9541444406581343E-2</v>
      </c>
      <c r="AK113" s="22" cm="1">
        <f t="array" ref="AK113">IF(INDEX(calc_types,1,AK$7)="INDEX",H113/H112-1,IF(INDEX(calc_types,1,AK$7)="CASH", H112/1200,H112/H113-1))</f>
        <v>-2.7882037533499826E-4</v>
      </c>
      <c r="AL113" s="22" cm="1">
        <f t="array" ref="AL113">IF(INDEX(calc_types,1,AL$7)="INDEX",I113/I112-1,IF(INDEX(calc_types,1,AL$7)="CASH", I112/1200,I112/I113-1))</f>
        <v>-2.2384317680009813E-3</v>
      </c>
      <c r="AM113" s="22" cm="1">
        <f t="array" ref="AM113">IF(INDEX(calc_types,1,AM$7)="INDEX",J113/J112-1,IF(INDEX(calc_types,1,AM$7)="CASH", J112/1200,J112/J113-1))</f>
        <v>-4.9656933644938173E-3</v>
      </c>
      <c r="AN113" s="22" cm="1">
        <f t="array" ref="AN113">IF(INDEX(calc_types,1,AN$7)="INDEX",K113/K112-1,IF(INDEX(calc_types,1,AN$7)="CASH", K112/1200,K112/K113-1))</f>
        <v>1.6411977096164598E-4</v>
      </c>
      <c r="AO113" s="22" cm="1">
        <f t="array" ref="AO113">IF(INDEX(calc_types,1,AO$7)="INDEX",L113/L112-1,IF(INDEX(calc_types,1,AO$7)="CASH", L112/1200,L112/L113-1))</f>
        <v>9.9789985435649875E-4</v>
      </c>
      <c r="AP113" s="22" cm="1">
        <f t="array" ref="AP113">IF(INDEX(calc_types,1,AP$7)="INDEX",M113/M112-1,IF(INDEX(calc_types,1,AP$7)="CASH", M112/1200,M112/M113-1))</f>
        <v>3.8843978001543711E-3</v>
      </c>
      <c r="AQ113" s="22" cm="1">
        <f t="array" ref="AQ113">IF(INDEX(calc_types,1,AQ$7)="INDEX",N113/N112-1,IF(INDEX(calc_types,1,AQ$7)="CASH", N112/1200,N112/N113-1))</f>
        <v>7.4432591496422784E-3</v>
      </c>
      <c r="AR113" s="22" cm="1">
        <f t="array" ref="AR113">IF(INDEX(calc_types,1,AR$7)="INDEX",O113/O112-1,IF(INDEX(calc_types,1,AR$7)="CASH", O112/1200,O112/O113-1))</f>
        <v>1.2577064627079082E-2</v>
      </c>
      <c r="AS113" s="22" cm="1">
        <f t="array" ref="AS113">IF(INDEX(calc_types,1,AS$7)="INDEX",P113/P112-1,IF(INDEX(calc_types,1,AS$7)="CASH", P112/1200,P112/P113-1))</f>
        <v>-2.233313265881387E-4</v>
      </c>
      <c r="AT113" s="22" cm="1">
        <f t="array" ref="AT113">IF(INDEX(calc_types,1,AT$7)="INDEX",Q113/Q112-1,IF(INDEX(calc_types,1,AT$7)="CASH", Q112/1200,Q112/Q113-1))</f>
        <v>-6.0336336398292278E-4</v>
      </c>
      <c r="AU113" s="22" cm="1">
        <f t="array" ref="AU113">IF(INDEX(calc_types,1,AU$7)="INDEX",R113/R112-1,IF(INDEX(calc_types,1,AU$7)="CASH", R112/1200,R112/R113-1))</f>
        <v>-1.2253670302824204E-3</v>
      </c>
      <c r="AV113" s="22" cm="1">
        <f t="array" ref="AV113">IF(INDEX(calc_types,1,AV$7)="INDEX",S113/S112-1,IF(INDEX(calc_types,1,AV$7)="CASH", S112/1200,S112/S113-1))</f>
        <v>4.692179193984769E-2</v>
      </c>
      <c r="AW113" s="22" cm="1">
        <f t="array" ref="AW113">IF(INDEX(calc_types,1,AW$7)="INDEX",T113/T112-1,IF(INDEX(calc_types,1,AW$7)="CASH", T112/1200,T112/T113-1))</f>
        <v>4.1759878139163265E-2</v>
      </c>
      <c r="AX113" s="22" cm="1">
        <f t="array" ref="AX113">IF(INDEX(calc_types,1,AX$7)="INDEX",U113/U112-1,IF(INDEX(calc_types,1,AX$7)="CASH", U112/1200,U112/U113-1))</f>
        <v>2.9721023315557371E-2</v>
      </c>
      <c r="AY113" s="22" cm="1">
        <f t="array" ref="AY113">IF(INDEX(calc_types,1,AY$7)="INDEX",V113/V112-1,IF(INDEX(calc_types,1,AY$7)="CASH", V112/1200,V112/V113-1))</f>
        <v>8.340229051748338E-2</v>
      </c>
      <c r="AZ113" s="22" cm="1">
        <f t="array" ref="AZ113">IF(INDEX(calc_types,1,AZ$7)="INDEX",W113/W112-1,IF(INDEX(calc_types,1,AZ$7)="CASH", W112/1200,W112/W113-1))</f>
        <v>1.7983333333333331E-5</v>
      </c>
      <c r="BA113" s="22" cm="1">
        <f t="array" ref="BA113">IF(INDEX(calc_types,1,BA$7)="INDEX",X113/X112-1,IF(INDEX(calc_types,1,BA$7)="CASH", X112/1200,X112/X113-1))</f>
        <v>-1.1091666666666666E-4</v>
      </c>
      <c r="BB113" s="22" cm="1">
        <f t="array" ref="BB113">IF(INDEX(calc_types,1,BB$7)="INDEX",Y113/Y112-1,IF(INDEX(calc_types,1,BB$7)="CASH", Y112/1200,Y112/Y113-1))</f>
        <v>3.6091666666666667E-4</v>
      </c>
      <c r="BC113" s="22" cm="1">
        <f t="array" ref="BC113">IF(INDEX(calc_types,1,BC$7)="INDEX",Z113/Z112-1,IF(INDEX(calc_types,1,BC$7)="CASH", Z112/1200,Z112/Z113-1))</f>
        <v>7.6916666666666662E-5</v>
      </c>
      <c r="BD113" s="22" cm="1">
        <f t="array" ref="BD113">IF(INDEX(calc_types,1,BD$7)="INDEX",AA113/AA112-1,IF(INDEX(calc_types,1,BD$7)="CASH", AA112/1200,AA112/AA113-1))</f>
        <v>0</v>
      </c>
      <c r="BE113" s="22" cm="1">
        <f t="array" ref="BE113">IF(INDEX(calc_types,1,BE$7)="INDEX",AB113/AB112-1,IF(INDEX(calc_types,1,BE$7)="CASH", AB112/1200,AB112/AB113-1))</f>
        <v>1.3879635798356826E-2</v>
      </c>
      <c r="BF113" s="22" cm="1">
        <f t="array" ref="BF113">IF(INDEX(calc_types,1,BF$7)="INDEX",AC113/AC112-1,IF(INDEX(calc_types,1,BF$7)="CASH", AC112/1200,AC112/AC113-1))</f>
        <v>-1.914762198888198E-2</v>
      </c>
      <c r="BG113" s="22" cm="1">
        <f t="array" ref="BG113">IF(INDEX(calc_types,1,BG$7)="INDEX",AD113/AD112-1,IF(INDEX(calc_types,1,BG$7)="CASH", AD112/1200,AD112/AD113-1))</f>
        <v>-6.0280070481312231E-3</v>
      </c>
      <c r="BH113" s="23">
        <f t="shared" si="39"/>
        <v>-1.5512476474174141E-3</v>
      </c>
      <c r="BI113" s="23">
        <f t="shared" si="40"/>
        <v>-5.1994372641051435E-4</v>
      </c>
      <c r="BJ113" s="23">
        <f t="shared" si="41"/>
        <v>1.347350886562597E-3</v>
      </c>
      <c r="BK113" s="23">
        <f t="shared" si="42"/>
        <v>9.4140141137862357E-3</v>
      </c>
      <c r="BL113" s="23">
        <f t="shared" si="43"/>
        <v>1.68692179444427E-2</v>
      </c>
      <c r="BM113" s="23">
        <f t="shared" si="44"/>
        <v>-5.5039428483236424E-4</v>
      </c>
      <c r="BN113" s="23">
        <f t="shared" si="45"/>
        <v>-2.3192334626148466E-3</v>
      </c>
      <c r="BO113" s="23">
        <f t="shared" si="46"/>
        <v>-5.1505500958916716E-3</v>
      </c>
      <c r="BP113" s="23">
        <f t="shared" si="47"/>
        <v>-9.1434873053431029E-4</v>
      </c>
      <c r="BQ113" s="23">
        <f t="shared" si="48"/>
        <v>1.4870966896510175E-4</v>
      </c>
      <c r="BR113" s="23">
        <f t="shared" si="49"/>
        <v>2.9232864368956436E-3</v>
      </c>
      <c r="BS113" s="23">
        <f t="shared" si="50"/>
        <v>5.0604108100116727E-3</v>
      </c>
      <c r="BT113" s="23">
        <f t="shared" si="51"/>
        <v>9.4361953849765364E-3</v>
      </c>
      <c r="BU113" s="23">
        <f t="shared" si="52"/>
        <v>-2.2438622843210643E-4</v>
      </c>
      <c r="BV113" s="23">
        <f t="shared" si="53"/>
        <v>-5.4297795636377836E-4</v>
      </c>
      <c r="BW113" s="23">
        <f t="shared" si="54"/>
        <v>-1.0913524183385093E-3</v>
      </c>
      <c r="BX113" s="23">
        <f t="shared" si="55"/>
        <v>3.4353413979035005E-2</v>
      </c>
      <c r="BY113" s="23">
        <f t="shared" si="56"/>
        <v>3.4853811146366875E-2</v>
      </c>
      <c r="BZ113" s="23">
        <f t="shared" si="57"/>
        <v>2.5105407741000618E-2</v>
      </c>
      <c r="CA113" s="23">
        <f t="shared" si="58"/>
        <v>7.0677945888360308E-2</v>
      </c>
      <c r="CB113" s="23">
        <f t="shared" si="59"/>
        <v>-1.4215060185185191E-3</v>
      </c>
      <c r="CC113" s="23">
        <f t="shared" si="60"/>
        <v>-4.9626435185185186E-4</v>
      </c>
      <c r="CD113" s="23">
        <f t="shared" si="61"/>
        <v>-8.6855138888888871E-4</v>
      </c>
      <c r="CE113" s="23">
        <f t="shared" si="62"/>
        <v>2.1542037037037035E-4</v>
      </c>
      <c r="CF113" s="23">
        <f t="shared" si="63"/>
        <v>0</v>
      </c>
      <c r="CG113" s="23">
        <f t="shared" si="64"/>
        <v>1.4575126112434059E-2</v>
      </c>
      <c r="CH113" s="23">
        <f t="shared" si="65"/>
        <v>-1.8514956230115856E-2</v>
      </c>
      <c r="CI113" s="23">
        <f t="shared" si="66"/>
        <v>-2.4217355308784475E-3</v>
      </c>
    </row>
    <row r="114" spans="1:87" x14ac:dyDescent="0.2">
      <c r="A114" s="20">
        <v>106</v>
      </c>
      <c r="B114" s="21">
        <v>41820</v>
      </c>
      <c r="C114" s="20">
        <v>218.68199999999999</v>
      </c>
      <c r="D114" s="20">
        <v>1263.923</v>
      </c>
      <c r="E114" s="20">
        <v>2233.1790000000001</v>
      </c>
      <c r="F114" s="20">
        <v>1862.251</v>
      </c>
      <c r="G114" s="20">
        <v>2472.0210000000002</v>
      </c>
      <c r="H114" s="20">
        <v>139.79400000000001</v>
      </c>
      <c r="I114" s="20">
        <v>360.339</v>
      </c>
      <c r="J114" s="20">
        <v>505.94099999999997</v>
      </c>
      <c r="K114" s="20">
        <v>109.702</v>
      </c>
      <c r="L114" s="20">
        <v>681.53099999999995</v>
      </c>
      <c r="M114" s="20">
        <v>893.04300000000001</v>
      </c>
      <c r="N114" s="20">
        <v>299.41699999999997</v>
      </c>
      <c r="O114" s="20">
        <v>349.91399999999999</v>
      </c>
      <c r="P114" s="20">
        <v>102.95099999999999</v>
      </c>
      <c r="Q114" s="20">
        <v>193.71199999999999</v>
      </c>
      <c r="R114" s="20">
        <v>258.108</v>
      </c>
      <c r="S114" s="20">
        <v>5609.56</v>
      </c>
      <c r="T114" s="20">
        <v>3234.07</v>
      </c>
      <c r="U114" s="20">
        <v>6169.74</v>
      </c>
      <c r="V114" s="20">
        <v>22288.14</v>
      </c>
      <c r="W114" s="20">
        <v>7.0900000000000005E-2</v>
      </c>
      <c r="X114" s="20">
        <v>-0.47589999999999999</v>
      </c>
      <c r="Y114" s="20">
        <v>7.4700000000000003E-2</v>
      </c>
      <c r="Z114" s="20">
        <v>-0.14019999999999999</v>
      </c>
      <c r="AA114" s="20">
        <v>1</v>
      </c>
      <c r="AB114" s="20">
        <v>0.89019999999999999</v>
      </c>
      <c r="AC114" s="20">
        <v>0.80640000000000001</v>
      </c>
      <c r="AD114" s="20">
        <v>107.93</v>
      </c>
      <c r="AE114" s="21">
        <f t="shared" si="38"/>
        <v>41820</v>
      </c>
      <c r="AF114" s="22" cm="1">
        <f t="array" ref="AF114">IF(INDEX(calc_types,1,AF$7)="INDEX",C114/C113-1,IF(INDEX(calc_types,1,AF$7)="CASH", C113/1200,C113/C114-1))</f>
        <v>1.5550107936035396E-4</v>
      </c>
      <c r="AG114" s="22" cm="1">
        <f t="array" ref="AG114">IF(INDEX(calc_types,1,AG$7)="INDEX",D114/D113-1,IF(INDEX(calc_types,1,AG$7)="CASH", D113/1200,D113/D114-1))</f>
        <v>2.5720205318457978E-4</v>
      </c>
      <c r="AH114" s="22" cm="1">
        <f t="array" ref="AH114">IF(INDEX(calc_types,1,AH$7)="INDEX",E114/E113-1,IF(INDEX(calc_types,1,AH$7)="CASH", E113/1200,E113/E114-1))</f>
        <v>1.2724511632975499E-3</v>
      </c>
      <c r="AI114" s="22" cm="1">
        <f t="array" ref="AI114">IF(INDEX(calc_types,1,AI$7)="INDEX",F114/F113-1,IF(INDEX(calc_types,1,AI$7)="CASH", F113/1200,F113/F114-1))</f>
        <v>8.0694229120292782E-3</v>
      </c>
      <c r="AJ114" s="22" cm="1">
        <f t="array" ref="AJ114">IF(INDEX(calc_types,1,AJ$7)="INDEX",G114/G113-1,IF(INDEX(calc_types,1,AJ$7)="CASH", G113/1200,G113/G114-1))</f>
        <v>1.5038205270023752E-2</v>
      </c>
      <c r="AK114" s="22" cm="1">
        <f t="array" ref="AK114">IF(INDEX(calc_types,1,AK$7)="INDEX",H114/H113-1,IF(INDEX(calc_types,1,AK$7)="CASH", H113/1200,H113/H114-1))</f>
        <v>-3.0035184072774168E-4</v>
      </c>
      <c r="AL114" s="22" cm="1">
        <f t="array" ref="AL114">IF(INDEX(calc_types,1,AL$7)="INDEX",I114/I113-1,IF(INDEX(calc_types,1,AL$7)="CASH", I113/1200,I113/I114-1))</f>
        <v>4.9977926415833984E-4</v>
      </c>
      <c r="AM114" s="22" cm="1">
        <f t="array" ref="AM114">IF(INDEX(calc_types,1,AM$7)="INDEX",J114/J113-1,IF(INDEX(calc_types,1,AM$7)="CASH", J113/1200,J113/J114-1))</f>
        <v>1.9387597482583008E-3</v>
      </c>
      <c r="AN114" s="22" cm="1">
        <f t="array" ref="AN114">IF(INDEX(calc_types,1,AN$7)="INDEX",K114/K113-1,IF(INDEX(calc_types,1,AN$7)="CASH", K113/1200,K113/K114-1))</f>
        <v>7.2930151147732047E-5</v>
      </c>
      <c r="AO114" s="22" cm="1">
        <f t="array" ref="AO114">IF(INDEX(calc_types,1,AO$7)="INDEX",L114/L113-1,IF(INDEX(calc_types,1,AO$7)="CASH", L113/1200,L113/L114-1))</f>
        <v>6.2104688243280748E-4</v>
      </c>
      <c r="AP114" s="22" cm="1">
        <f t="array" ref="AP114">IF(INDEX(calc_types,1,AP$7)="INDEX",M114/M113-1,IF(INDEX(calc_types,1,AP$7)="CASH", M113/1200,M113/M114-1))</f>
        <v>1.3073551622029278E-3</v>
      </c>
      <c r="AQ114" s="22" cm="1">
        <f t="array" ref="AQ114">IF(INDEX(calc_types,1,AQ$7)="INDEX",N114/N113-1,IF(INDEX(calc_types,1,AQ$7)="CASH", N113/1200,N113/N114-1))</f>
        <v>8.7426134181427528E-3</v>
      </c>
      <c r="AR114" s="22" cm="1">
        <f t="array" ref="AR114">IF(INDEX(calc_types,1,AR$7)="INDEX",O114/O113-1,IF(INDEX(calc_types,1,AR$7)="CASH", O113/1200,O113/O114-1))</f>
        <v>1.4999579396826057E-2</v>
      </c>
      <c r="AS114" s="22" cm="1">
        <f t="array" ref="AS114">IF(INDEX(calc_types,1,AS$7)="INDEX",P114/P113-1,IF(INDEX(calc_types,1,AS$7)="CASH", P113/1200,P113/P114-1))</f>
        <v>-1.1654672066663263E-4</v>
      </c>
      <c r="AT114" s="22" cm="1">
        <f t="array" ref="AT114">IF(INDEX(calc_types,1,AT$7)="INDEX",Q114/Q113-1,IF(INDEX(calc_types,1,AT$7)="CASH", Q113/1200,Q113/Q114-1))</f>
        <v>-4.3344547875090456E-4</v>
      </c>
      <c r="AU114" s="22" cm="1">
        <f t="array" ref="AU114">IF(INDEX(calc_types,1,AU$7)="INDEX",R114/R113-1,IF(INDEX(calc_types,1,AU$7)="CASH", R113/1200,R113/R114-1))</f>
        <v>-1.0565792376373562E-3</v>
      </c>
      <c r="AV114" s="22" cm="1">
        <f t="array" ref="AV114">IF(INDEX(calc_types,1,AV$7)="INDEX",S114/S113-1,IF(INDEX(calc_types,1,AV$7)="CASH", S113/1200,S113/S114-1))</f>
        <v>1.9438083814923957E-2</v>
      </c>
      <c r="AW114" s="22" cm="1">
        <f t="array" ref="AW114">IF(INDEX(calc_types,1,AW$7)="INDEX",T114/T113-1,IF(INDEX(calc_types,1,AW$7)="CASH", T113/1200,T113/T114-1))</f>
        <v>6.0281293029965433E-2</v>
      </c>
      <c r="AX114" s="22" cm="1">
        <f t="array" ref="AX114">IF(INDEX(calc_types,1,AX$7)="INDEX",U114/U113-1,IF(INDEX(calc_types,1,AX$7)="CASH", U113/1200,U113/U114-1))</f>
        <v>1.5327650330776876E-2</v>
      </c>
      <c r="AY114" s="22" cm="1">
        <f t="array" ref="AY114">IF(INDEX(calc_types,1,AY$7)="INDEX",V114/V113-1,IF(INDEX(calc_types,1,AY$7)="CASH", V113/1200,V113/V114-1))</f>
        <v>1.8751808332521991E-2</v>
      </c>
      <c r="AZ114" s="22" cm="1">
        <f t="array" ref="AZ114">IF(INDEX(calc_types,1,AZ$7)="INDEX",W114/W113-1,IF(INDEX(calc_types,1,AZ$7)="CASH", W113/1200,W113/W114-1))</f>
        <v>5.9500000000000003E-5</v>
      </c>
      <c r="BA114" s="22" cm="1">
        <f t="array" ref="BA114">IF(INDEX(calc_types,1,BA$7)="INDEX",X114/X113-1,IF(INDEX(calc_types,1,BA$7)="CASH", X113/1200,X113/X114-1))</f>
        <v>-3.2125000000000003E-4</v>
      </c>
      <c r="BB114" s="22" cm="1">
        <f t="array" ref="BB114">IF(INDEX(calc_types,1,BB$7)="INDEX",Y114/Y113-1,IF(INDEX(calc_types,1,BB$7)="CASH", Y113/1200,Y113/Y114-1))</f>
        <v>1.6783333333333334E-4</v>
      </c>
      <c r="BC114" s="22" cm="1">
        <f t="array" ref="BC114">IF(INDEX(calc_types,1,BC$7)="INDEX",Z114/Z113-1,IF(INDEX(calc_types,1,BC$7)="CASH", Z113/1200,Z113/Z114-1))</f>
        <v>-1.5408333333333333E-4</v>
      </c>
      <c r="BD114" s="22" cm="1">
        <f t="array" ref="BD114">IF(INDEX(calc_types,1,BD$7)="INDEX",AA114/AA113-1,IF(INDEX(calc_types,1,BD$7)="CASH", AA113/1200,AA113/AA114-1))</f>
        <v>0</v>
      </c>
      <c r="BE114" s="22" cm="1">
        <f t="array" ref="BE114">IF(INDEX(calc_types,1,BE$7)="INDEX",AB114/AB113-1,IF(INDEX(calc_types,1,BE$7)="CASH", AB113/1200,AB113/AB114-1))</f>
        <v>1.1682767917321923E-2</v>
      </c>
      <c r="BF114" s="22" cm="1">
        <f t="array" ref="BF114">IF(INDEX(calc_types,1,BF$7)="INDEX",AC114/AC113-1,IF(INDEX(calc_types,1,BF$7)="CASH", AC113/1200,AC113/AC114-1))</f>
        <v>3.8442460317460458E-3</v>
      </c>
      <c r="BG114" s="22" cm="1">
        <f t="array" ref="BG114">IF(INDEX(calc_types,1,BG$7)="INDEX",AD114/AD113-1,IF(INDEX(calc_types,1,BG$7)="CASH", AD113/1200,AD113/AD114-1))</f>
        <v>-9.2652645233026742E-4</v>
      </c>
      <c r="BH114" s="23">
        <f t="shared" si="39"/>
        <v>-1.2402696655228029E-3</v>
      </c>
      <c r="BI114" s="23">
        <f t="shared" si="40"/>
        <v>-9.1606574651548634E-4</v>
      </c>
      <c r="BJ114" s="23">
        <f t="shared" si="41"/>
        <v>7.832093364026774E-5</v>
      </c>
      <c r="BK114" s="23">
        <f t="shared" si="42"/>
        <v>5.9728709810543193E-3</v>
      </c>
      <c r="BL114" s="23">
        <f t="shared" si="43"/>
        <v>1.2365978807885107E-2</v>
      </c>
      <c r="BM114" s="23">
        <f t="shared" si="44"/>
        <v>-5.7192575022510766E-4</v>
      </c>
      <c r="BN114" s="23">
        <f t="shared" si="45"/>
        <v>4.1897756954447458E-4</v>
      </c>
      <c r="BO114" s="23">
        <f t="shared" si="46"/>
        <v>1.7539030168604469E-3</v>
      </c>
      <c r="BP114" s="23">
        <f t="shared" si="47"/>
        <v>-1.0055383503482242E-3</v>
      </c>
      <c r="BQ114" s="23">
        <f t="shared" si="48"/>
        <v>-2.2814330295858952E-4</v>
      </c>
      <c r="BR114" s="23">
        <f t="shared" si="49"/>
        <v>3.4624379894420006E-4</v>
      </c>
      <c r="BS114" s="23">
        <f t="shared" si="50"/>
        <v>6.3597650785121472E-3</v>
      </c>
      <c r="BT114" s="23">
        <f t="shared" si="51"/>
        <v>1.1858710154723512E-2</v>
      </c>
      <c r="BU114" s="23">
        <f t="shared" si="52"/>
        <v>-1.1760162251060037E-4</v>
      </c>
      <c r="BV114" s="23">
        <f t="shared" si="53"/>
        <v>-3.7306007113176013E-4</v>
      </c>
      <c r="BW114" s="23">
        <f t="shared" si="54"/>
        <v>-9.2256462569344504E-4</v>
      </c>
      <c r="BX114" s="23">
        <f t="shared" si="55"/>
        <v>6.8697058541112733E-3</v>
      </c>
      <c r="BY114" s="23">
        <f t="shared" si="56"/>
        <v>5.3375226037169043E-2</v>
      </c>
      <c r="BZ114" s="23">
        <f t="shared" si="57"/>
        <v>1.0712034756220123E-2</v>
      </c>
      <c r="CA114" s="23">
        <f t="shared" si="58"/>
        <v>6.0274637033989175E-3</v>
      </c>
      <c r="CB114" s="23">
        <f t="shared" si="59"/>
        <v>-1.3799893518518524E-3</v>
      </c>
      <c r="CC114" s="23">
        <f t="shared" si="60"/>
        <v>-7.0659768518518528E-4</v>
      </c>
      <c r="CD114" s="23">
        <f t="shared" si="61"/>
        <v>-1.061634722222222E-3</v>
      </c>
      <c r="CE114" s="23">
        <f t="shared" si="62"/>
        <v>-1.5579629629629651E-5</v>
      </c>
      <c r="CF114" s="23">
        <f t="shared" si="63"/>
        <v>0</v>
      </c>
      <c r="CG114" s="23">
        <f t="shared" si="64"/>
        <v>1.2378258231399156E-2</v>
      </c>
      <c r="CH114" s="23">
        <f t="shared" si="65"/>
        <v>4.4769117905121697E-3</v>
      </c>
      <c r="CI114" s="23">
        <f t="shared" si="66"/>
        <v>2.6797450649225082E-3</v>
      </c>
    </row>
    <row r="115" spans="1:87" x14ac:dyDescent="0.2">
      <c r="A115" s="20">
        <v>107</v>
      </c>
      <c r="B115" s="21">
        <v>41851</v>
      </c>
      <c r="C115" s="20">
        <v>218.75800000000001</v>
      </c>
      <c r="D115" s="20">
        <v>1265.2</v>
      </c>
      <c r="E115" s="20">
        <v>2238.7080000000001</v>
      </c>
      <c r="F115" s="20">
        <v>1871.549</v>
      </c>
      <c r="G115" s="20">
        <v>2502.6089999999999</v>
      </c>
      <c r="H115" s="20">
        <v>139.72200000000001</v>
      </c>
      <c r="I115" s="20">
        <v>360.33300000000003</v>
      </c>
      <c r="J115" s="20">
        <v>506.39600000000002</v>
      </c>
      <c r="K115" s="20">
        <v>109.68899999999999</v>
      </c>
      <c r="L115" s="20">
        <v>681.46900000000005</v>
      </c>
      <c r="M115" s="20">
        <v>895.226</v>
      </c>
      <c r="N115" s="20">
        <v>301.24099999999999</v>
      </c>
      <c r="O115" s="20">
        <v>354.25299999999999</v>
      </c>
      <c r="P115" s="20">
        <v>102.928</v>
      </c>
      <c r="Q115" s="20">
        <v>193.71</v>
      </c>
      <c r="R115" s="20">
        <v>258.33999999999997</v>
      </c>
      <c r="S115" s="20">
        <v>5923.7</v>
      </c>
      <c r="T115" s="20">
        <v>3174.32</v>
      </c>
      <c r="U115" s="20">
        <v>5897.76</v>
      </c>
      <c r="V115" s="20">
        <v>21710</v>
      </c>
      <c r="W115" s="20">
        <v>8.1000000000000003E-2</v>
      </c>
      <c r="X115" s="20">
        <v>-0.51219999999999999</v>
      </c>
      <c r="Y115" s="20">
        <v>6.7400000000000002E-2</v>
      </c>
      <c r="Z115" s="20">
        <v>-0.14369999999999999</v>
      </c>
      <c r="AA115" s="20">
        <v>1</v>
      </c>
      <c r="AB115" s="20">
        <v>0.84899999999999998</v>
      </c>
      <c r="AC115" s="20">
        <v>0.76419999999999999</v>
      </c>
      <c r="AD115" s="20">
        <v>105.83</v>
      </c>
      <c r="AE115" s="21">
        <f t="shared" si="38"/>
        <v>41851</v>
      </c>
      <c r="AF115" s="22" cm="1">
        <f t="array" ref="AF115">IF(INDEX(calc_types,1,AF$7)="INDEX",C115/C114-1,IF(INDEX(calc_types,1,AF$7)="CASH", C114/1200,C114/C115-1))</f>
        <v>3.4753660566488875E-4</v>
      </c>
      <c r="AG115" s="22" cm="1">
        <f t="array" ref="AG115">IF(INDEX(calc_types,1,AG$7)="INDEX",D115/D114-1,IF(INDEX(calc_types,1,AG$7)="CASH", D114/1200,D114/D115-1))</f>
        <v>1.0103463581248029E-3</v>
      </c>
      <c r="AH115" s="22" cm="1">
        <f t="array" ref="AH115">IF(INDEX(calc_types,1,AH$7)="INDEX",E115/E114-1,IF(INDEX(calc_types,1,AH$7)="CASH", E114/1200,E114/E115-1))</f>
        <v>2.4758427336097899E-3</v>
      </c>
      <c r="AI115" s="22" cm="1">
        <f t="array" ref="AI115">IF(INDEX(calc_types,1,AI$7)="INDEX",F115/F114-1,IF(INDEX(calc_types,1,AI$7)="CASH", F114/1200,F114/F115-1))</f>
        <v>4.9928822698981357E-3</v>
      </c>
      <c r="AJ115" s="22" cm="1">
        <f t="array" ref="AJ115">IF(INDEX(calc_types,1,AJ$7)="INDEX",G115/G114-1,IF(INDEX(calc_types,1,AJ$7)="CASH", G114/1200,G114/G115-1))</f>
        <v>1.237368129154226E-2</v>
      </c>
      <c r="AK115" s="22" cm="1">
        <f t="array" ref="AK115">IF(INDEX(calc_types,1,AK$7)="INDEX",H115/H114-1,IF(INDEX(calc_types,1,AK$7)="CASH", H114/1200,H114/H115-1))</f>
        <v>-5.1504356410148056E-4</v>
      </c>
      <c r="AL115" s="22" cm="1">
        <f t="array" ref="AL115">IF(INDEX(calc_types,1,AL$7)="INDEX",I115/I114-1,IF(INDEX(calc_types,1,AL$7)="CASH", I114/1200,I114/I115-1))</f>
        <v>-1.6650986987221117E-5</v>
      </c>
      <c r="AM115" s="22" cm="1">
        <f t="array" ref="AM115">IF(INDEX(calc_types,1,AM$7)="INDEX",J115/J114-1,IF(INDEX(calc_types,1,AM$7)="CASH", J114/1200,J114/J115-1))</f>
        <v>8.9931434692980261E-4</v>
      </c>
      <c r="AN115" s="22" cm="1">
        <f t="array" ref="AN115">IF(INDEX(calc_types,1,AN$7)="INDEX",K115/K114-1,IF(INDEX(calc_types,1,AN$7)="CASH", K114/1200,K114/K115-1))</f>
        <v>-1.1850285318415477E-4</v>
      </c>
      <c r="AO115" s="22" cm="1">
        <f t="array" ref="AO115">IF(INDEX(calc_types,1,AO$7)="INDEX",L115/L114-1,IF(INDEX(calc_types,1,AO$7)="CASH", L114/1200,L114/L115-1))</f>
        <v>-9.0971650592464037E-5</v>
      </c>
      <c r="AP115" s="22" cm="1">
        <f t="array" ref="AP115">IF(INDEX(calc_types,1,AP$7)="INDEX",M115/M114-1,IF(INDEX(calc_types,1,AP$7)="CASH", M114/1200,M114/M115-1))</f>
        <v>2.4444511630459242E-3</v>
      </c>
      <c r="AQ115" s="22" cm="1">
        <f t="array" ref="AQ115">IF(INDEX(calc_types,1,AQ$7)="INDEX",N115/N114-1,IF(INDEX(calc_types,1,AQ$7)="CASH", N114/1200,N114/N115-1))</f>
        <v>6.0918384727655095E-3</v>
      </c>
      <c r="AR115" s="22" cm="1">
        <f t="array" ref="AR115">IF(INDEX(calc_types,1,AR$7)="INDEX",O115/O114-1,IF(INDEX(calc_types,1,AR$7)="CASH", O114/1200,O114/O115-1))</f>
        <v>1.2400189760912728E-2</v>
      </c>
      <c r="AS115" s="22" cm="1">
        <f t="array" ref="AS115">IF(INDEX(calc_types,1,AS$7)="INDEX",P115/P114-1,IF(INDEX(calc_types,1,AS$7)="CASH", P114/1200,P114/P115-1))</f>
        <v>-2.2340725199365696E-4</v>
      </c>
      <c r="AT115" s="22" cm="1">
        <f t="array" ref="AT115">IF(INDEX(calc_types,1,AT$7)="INDEX",Q115/Q114-1,IF(INDEX(calc_types,1,AT$7)="CASH", Q114/1200,Q114/Q115-1))</f>
        <v>-1.0324605600020575E-5</v>
      </c>
      <c r="AU115" s="22" cm="1">
        <f t="array" ref="AU115">IF(INDEX(calc_types,1,AU$7)="INDEX",R115/R114-1,IF(INDEX(calc_types,1,AU$7)="CASH", R114/1200,R114/R115-1))</f>
        <v>8.988485440202254E-4</v>
      </c>
      <c r="AV115" s="22" cm="1">
        <f t="array" ref="AV115">IF(INDEX(calc_types,1,AV$7)="INDEX",S115/S114-1,IF(INDEX(calc_types,1,AV$7)="CASH", S114/1200,S114/S115-1))</f>
        <v>5.6000827159349287E-2</v>
      </c>
      <c r="AW115" s="22" cm="1">
        <f t="array" ref="AW115">IF(INDEX(calc_types,1,AW$7)="INDEX",T115/T114-1,IF(INDEX(calc_types,1,AW$7)="CASH", T114/1200,T114/T115-1))</f>
        <v>-1.8475172151499519E-2</v>
      </c>
      <c r="AX115" s="22" cm="1">
        <f t="array" ref="AX115">IF(INDEX(calc_types,1,AX$7)="INDEX",U115/U114-1,IF(INDEX(calc_types,1,AX$7)="CASH", U114/1200,U114/U115-1))</f>
        <v>-4.408289490318873E-2</v>
      </c>
      <c r="AY115" s="22" cm="1">
        <f t="array" ref="AY115">IF(INDEX(calc_types,1,AY$7)="INDEX",V115/V114-1,IF(INDEX(calc_types,1,AY$7)="CASH", V114/1200,V114/V115-1))</f>
        <v>-2.5939356088035992E-2</v>
      </c>
      <c r="AZ115" s="22" cm="1">
        <f t="array" ref="AZ115">IF(INDEX(calc_types,1,AZ$7)="INDEX",W115/W114-1,IF(INDEX(calc_types,1,AZ$7)="CASH", W114/1200,W114/W115-1))</f>
        <v>5.9083333333333337E-5</v>
      </c>
      <c r="BA115" s="22" cm="1">
        <f t="array" ref="BA115">IF(INDEX(calc_types,1,BA$7)="INDEX",X115/X114-1,IF(INDEX(calc_types,1,BA$7)="CASH", X114/1200,X114/X115-1))</f>
        <v>-3.9658333333333331E-4</v>
      </c>
      <c r="BB115" s="22" cm="1">
        <f t="array" ref="BB115">IF(INDEX(calc_types,1,BB$7)="INDEX",Y115/Y114-1,IF(INDEX(calc_types,1,BB$7)="CASH", Y114/1200,Y114/Y115-1))</f>
        <v>6.2250000000000009E-5</v>
      </c>
      <c r="BC115" s="22" cm="1">
        <f t="array" ref="BC115">IF(INDEX(calc_types,1,BC$7)="INDEX",Z115/Z114-1,IF(INDEX(calc_types,1,BC$7)="CASH", Z114/1200,Z114/Z115-1))</f>
        <v>-1.1683333333333333E-4</v>
      </c>
      <c r="BD115" s="22" cm="1">
        <f t="array" ref="BD115">IF(INDEX(calc_types,1,BD$7)="INDEX",AA115/AA114-1,IF(INDEX(calc_types,1,BD$7)="CASH", AA114/1200,AA114/AA115-1))</f>
        <v>0</v>
      </c>
      <c r="BE115" s="22" cm="1">
        <f t="array" ref="BE115">IF(INDEX(calc_types,1,BE$7)="INDEX",AB115/AB114-1,IF(INDEX(calc_types,1,BE$7)="CASH", AB114/1200,AB114/AB115-1))</f>
        <v>4.8527679623086017E-2</v>
      </c>
      <c r="BF115" s="22" cm="1">
        <f t="array" ref="BF115">IF(INDEX(calc_types,1,BF$7)="INDEX",AC115/AC114-1,IF(INDEX(calc_types,1,BF$7)="CASH", AC114/1200,AC114/AC115-1))</f>
        <v>5.5221146296780876E-2</v>
      </c>
      <c r="BG115" s="22" cm="1">
        <f t="array" ref="BG115">IF(INDEX(calc_types,1,BG$7)="INDEX",AD115/AD114-1,IF(INDEX(calc_types,1,BG$7)="CASH", AD114/1200,AD114/AD115-1))</f>
        <v>1.9843144665973922E-2</v>
      </c>
      <c r="BH115" s="23">
        <f t="shared" si="39"/>
        <v>-1.0482341392182681E-3</v>
      </c>
      <c r="BI115" s="23">
        <f t="shared" si="40"/>
        <v>-1.6292144157526323E-4</v>
      </c>
      <c r="BJ115" s="23">
        <f t="shared" si="41"/>
        <v>1.2817125039525077E-3</v>
      </c>
      <c r="BK115" s="23">
        <f t="shared" si="42"/>
        <v>2.8963303389231768E-3</v>
      </c>
      <c r="BL115" s="23">
        <f t="shared" si="43"/>
        <v>9.7014548294036152E-3</v>
      </c>
      <c r="BM115" s="23">
        <f t="shared" si="44"/>
        <v>-7.8661747359884654E-4</v>
      </c>
      <c r="BN115" s="23">
        <f t="shared" si="45"/>
        <v>-9.7452681601086405E-5</v>
      </c>
      <c r="BO115" s="23">
        <f t="shared" si="46"/>
        <v>7.144576155319487E-4</v>
      </c>
      <c r="BP115" s="23">
        <f t="shared" si="47"/>
        <v>-1.196971354680111E-3</v>
      </c>
      <c r="BQ115" s="23">
        <f t="shared" si="48"/>
        <v>-9.4016183598386103E-4</v>
      </c>
      <c r="BR115" s="23">
        <f t="shared" si="49"/>
        <v>1.4833397997871965E-3</v>
      </c>
      <c r="BS115" s="23">
        <f t="shared" si="50"/>
        <v>3.7089901331349038E-3</v>
      </c>
      <c r="BT115" s="23">
        <f t="shared" si="51"/>
        <v>9.259320518810182E-3</v>
      </c>
      <c r="BU115" s="23">
        <f t="shared" si="52"/>
        <v>-2.2446215383762469E-4</v>
      </c>
      <c r="BV115" s="23">
        <f t="shared" si="53"/>
        <v>5.0060802019123875E-5</v>
      </c>
      <c r="BW115" s="23">
        <f t="shared" si="54"/>
        <v>1.0328631559641365E-3</v>
      </c>
      <c r="BX115" s="23">
        <f t="shared" si="55"/>
        <v>4.3432449198536602E-2</v>
      </c>
      <c r="BY115" s="23">
        <f t="shared" si="56"/>
        <v>-2.5381239144295908E-2</v>
      </c>
      <c r="BZ115" s="23">
        <f t="shared" si="57"/>
        <v>-4.8698510477745482E-2</v>
      </c>
      <c r="CA115" s="23">
        <f t="shared" si="58"/>
        <v>-3.8663700717159064E-2</v>
      </c>
      <c r="CB115" s="23">
        <f t="shared" si="59"/>
        <v>-1.3804060185185192E-3</v>
      </c>
      <c r="CC115" s="23">
        <f t="shared" si="60"/>
        <v>-7.8193101851851857E-4</v>
      </c>
      <c r="CD115" s="23">
        <f t="shared" si="61"/>
        <v>-1.1672180555555554E-3</v>
      </c>
      <c r="CE115" s="23">
        <f t="shared" si="62"/>
        <v>2.1670370370370346E-5</v>
      </c>
      <c r="CF115" s="23">
        <f t="shared" si="63"/>
        <v>0</v>
      </c>
      <c r="CG115" s="23">
        <f t="shared" si="64"/>
        <v>4.9223169937163254E-2</v>
      </c>
      <c r="CH115" s="23">
        <f t="shared" si="65"/>
        <v>5.5853812055547E-2</v>
      </c>
      <c r="CI115" s="23">
        <f t="shared" si="66"/>
        <v>2.3449416183226698E-2</v>
      </c>
    </row>
    <row r="116" spans="1:87" x14ac:dyDescent="0.2">
      <c r="A116" s="20">
        <v>108</v>
      </c>
      <c r="B116" s="21">
        <v>41882</v>
      </c>
      <c r="C116" s="20">
        <v>218.76599999999999</v>
      </c>
      <c r="D116" s="20">
        <v>1264.893</v>
      </c>
      <c r="E116" s="20">
        <v>2236.3510000000001</v>
      </c>
      <c r="F116" s="20">
        <v>1876.261</v>
      </c>
      <c r="G116" s="20">
        <v>2511.9589999999998</v>
      </c>
      <c r="H116" s="20">
        <v>139.63399999999999</v>
      </c>
      <c r="I116" s="20">
        <v>359.685</v>
      </c>
      <c r="J116" s="20">
        <v>504.48399999999998</v>
      </c>
      <c r="K116" s="20">
        <v>109.749</v>
      </c>
      <c r="L116" s="20">
        <v>681.10500000000002</v>
      </c>
      <c r="M116" s="20">
        <v>892.01400000000001</v>
      </c>
      <c r="N116" s="20">
        <v>302.38299999999998</v>
      </c>
      <c r="O116" s="20">
        <v>355.68</v>
      </c>
      <c r="P116" s="20">
        <v>102.902</v>
      </c>
      <c r="Q116" s="20">
        <v>193.57</v>
      </c>
      <c r="R116" s="20">
        <v>257.80700000000002</v>
      </c>
      <c r="S116" s="20">
        <v>6346.27</v>
      </c>
      <c r="T116" s="20">
        <v>3272.51</v>
      </c>
      <c r="U116" s="20">
        <v>5963.57</v>
      </c>
      <c r="V116" s="20">
        <v>23139.759999999998</v>
      </c>
      <c r="W116" s="20">
        <v>7.0099999999999996E-2</v>
      </c>
      <c r="X116" s="20">
        <v>-0.5706</v>
      </c>
      <c r="Y116" s="20">
        <v>-1.43E-2</v>
      </c>
      <c r="Z116" s="20">
        <v>-0.25619999999999998</v>
      </c>
      <c r="AA116" s="20">
        <v>1</v>
      </c>
      <c r="AB116" s="20">
        <v>0.83779999999999999</v>
      </c>
      <c r="AC116" s="20">
        <v>0.748</v>
      </c>
      <c r="AD116" s="20">
        <v>105.91</v>
      </c>
      <c r="AE116" s="21">
        <f t="shared" si="38"/>
        <v>41882</v>
      </c>
      <c r="AF116" s="22" cm="1">
        <f t="array" ref="AF116">IF(INDEX(calc_types,1,AF$7)="INDEX",C116/C115-1,IF(INDEX(calc_types,1,AF$7)="CASH", C115/1200,C115/C116-1))</f>
        <v>3.657009115087817E-5</v>
      </c>
      <c r="AG116" s="22" cm="1">
        <f t="array" ref="AG116">IF(INDEX(calc_types,1,AG$7)="INDEX",D116/D115-1,IF(INDEX(calc_types,1,AG$7)="CASH", D115/1200,D115/D116-1))</f>
        <v>-2.4264938349671805E-4</v>
      </c>
      <c r="AH116" s="22" cm="1">
        <f t="array" ref="AH116">IF(INDEX(calc_types,1,AH$7)="INDEX",E116/E115-1,IF(INDEX(calc_types,1,AH$7)="CASH", E115/1200,E115/E116-1))</f>
        <v>-1.0528394055857593E-3</v>
      </c>
      <c r="AI116" s="22" cm="1">
        <f t="array" ref="AI116">IF(INDEX(calc_types,1,AI$7)="INDEX",F116/F115-1,IF(INDEX(calc_types,1,AI$7)="CASH", F115/1200,F115/F116-1))</f>
        <v>2.5177005785046447E-3</v>
      </c>
      <c r="AJ116" s="22" cm="1">
        <f t="array" ref="AJ116">IF(INDEX(calc_types,1,AJ$7)="INDEX",G116/G115-1,IF(INDEX(calc_types,1,AJ$7)="CASH", G115/1200,G115/G116-1))</f>
        <v>3.7361010049912213E-3</v>
      </c>
      <c r="AK116" s="22" cm="1">
        <f t="array" ref="AK116">IF(INDEX(calc_types,1,AK$7)="INDEX",H116/H115-1,IF(INDEX(calc_types,1,AK$7)="CASH", H115/1200,H115/H116-1))</f>
        <v>-6.2982207526385281E-4</v>
      </c>
      <c r="AL116" s="22" cm="1">
        <f t="array" ref="AL116">IF(INDEX(calc_types,1,AL$7)="INDEX",I116/I115-1,IF(INDEX(calc_types,1,AL$7)="CASH", I115/1200,I115/I116-1))</f>
        <v>-1.7983365387017614E-3</v>
      </c>
      <c r="AM116" s="22" cm="1">
        <f t="array" ref="AM116">IF(INDEX(calc_types,1,AM$7)="INDEX",J116/J115-1,IF(INDEX(calc_types,1,AM$7)="CASH", J115/1200,J115/J116-1))</f>
        <v>-3.7757012298675896E-3</v>
      </c>
      <c r="AN116" s="22" cm="1">
        <f t="array" ref="AN116">IF(INDEX(calc_types,1,AN$7)="INDEX",K116/K115-1,IF(INDEX(calc_types,1,AN$7)="CASH", K115/1200,K115/K116-1))</f>
        <v>5.4700106665217518E-4</v>
      </c>
      <c r="AO116" s="22" cm="1">
        <f t="array" ref="AO116">IF(INDEX(calc_types,1,AO$7)="INDEX",L116/L115-1,IF(INDEX(calc_types,1,AO$7)="CASH", L115/1200,L115/L116-1))</f>
        <v>-5.3414021767683728E-4</v>
      </c>
      <c r="AP116" s="22" cm="1">
        <f t="array" ref="AP116">IF(INDEX(calc_types,1,AP$7)="INDEX",M116/M115-1,IF(INDEX(calc_types,1,AP$7)="CASH", M115/1200,M115/M116-1))</f>
        <v>-3.5879208155259468E-3</v>
      </c>
      <c r="AQ116" s="22" cm="1">
        <f t="array" ref="AQ116">IF(INDEX(calc_types,1,AQ$7)="INDEX",N116/N115-1,IF(INDEX(calc_types,1,AQ$7)="CASH", N115/1200,N115/N116-1))</f>
        <v>3.790984626926619E-3</v>
      </c>
      <c r="AR116" s="22" cm="1">
        <f t="array" ref="AR116">IF(INDEX(calc_types,1,AR$7)="INDEX",O116/O115-1,IF(INDEX(calc_types,1,AR$7)="CASH", O115/1200,O115/O116-1))</f>
        <v>4.0281945389313289E-3</v>
      </c>
      <c r="AS116" s="22" cm="1">
        <f t="array" ref="AS116">IF(INDEX(calc_types,1,AS$7)="INDEX",P116/P115-1,IF(INDEX(calc_types,1,AS$7)="CASH", P115/1200,P115/P116-1))</f>
        <v>-2.5260376185287647E-4</v>
      </c>
      <c r="AT116" s="22" cm="1">
        <f t="array" ref="AT116">IF(INDEX(calc_types,1,AT$7)="INDEX",Q116/Q115-1,IF(INDEX(calc_types,1,AT$7)="CASH", Q115/1200,Q115/Q116-1))</f>
        <v>-7.2272985390542388E-4</v>
      </c>
      <c r="AU116" s="22" cm="1">
        <f t="array" ref="AU116">IF(INDEX(calc_types,1,AU$7)="INDEX",R116/R115-1,IF(INDEX(calc_types,1,AU$7)="CASH", R115/1200,R115/R116-1))</f>
        <v>-2.0631725632885844E-3</v>
      </c>
      <c r="AV116" s="22" cm="1">
        <f t="array" ref="AV116">IF(INDEX(calc_types,1,AV$7)="INDEX",S116/S115-1,IF(INDEX(calc_types,1,AV$7)="CASH", S115/1200,S115/S116-1))</f>
        <v>7.133548289076086E-2</v>
      </c>
      <c r="AW116" s="22" cm="1">
        <f t="array" ref="AW116">IF(INDEX(calc_types,1,AW$7)="INDEX",T116/T115-1,IF(INDEX(calc_types,1,AW$7)="CASH", T115/1200,T115/T116-1))</f>
        <v>3.0932609188739635E-2</v>
      </c>
      <c r="AX116" s="22" cm="1">
        <f t="array" ref="AX116">IF(INDEX(calc_types,1,AX$7)="INDEX",U116/U115-1,IF(INDEX(calc_types,1,AX$7)="CASH", U115/1200,U115/U116-1))</f>
        <v>1.1158473725617846E-2</v>
      </c>
      <c r="AY116" s="22" cm="1">
        <f t="array" ref="AY116">IF(INDEX(calc_types,1,AY$7)="INDEX",V116/V115-1,IF(INDEX(calc_types,1,AY$7)="CASH", V115/1200,V115/V116-1))</f>
        <v>6.5857208659603872E-2</v>
      </c>
      <c r="AZ116" s="22" cm="1">
        <f t="array" ref="AZ116">IF(INDEX(calc_types,1,AZ$7)="INDEX",W116/W115-1,IF(INDEX(calc_types,1,AZ$7)="CASH", W115/1200,W115/W116-1))</f>
        <v>6.7500000000000001E-5</v>
      </c>
      <c r="BA116" s="22" cm="1">
        <f t="array" ref="BA116">IF(INDEX(calc_types,1,BA$7)="INDEX",X116/X115-1,IF(INDEX(calc_types,1,BA$7)="CASH", X115/1200,X115/X116-1))</f>
        <v>-4.2683333333333332E-4</v>
      </c>
      <c r="BB116" s="22" cm="1">
        <f t="array" ref="BB116">IF(INDEX(calc_types,1,BB$7)="INDEX",Y116/Y115-1,IF(INDEX(calc_types,1,BB$7)="CASH", Y115/1200,Y115/Y116-1))</f>
        <v>5.6166666666666665E-5</v>
      </c>
      <c r="BC116" s="22" cm="1">
        <f t="array" ref="BC116">IF(INDEX(calc_types,1,BC$7)="INDEX",Z116/Z115-1,IF(INDEX(calc_types,1,BC$7)="CASH", Z115/1200,Z115/Z116-1))</f>
        <v>-1.1975E-4</v>
      </c>
      <c r="BD116" s="22" cm="1">
        <f t="array" ref="BD116">IF(INDEX(calc_types,1,BD$7)="INDEX",AA116/AA115-1,IF(INDEX(calc_types,1,BD$7)="CASH", AA115/1200,AA115/AA116-1))</f>
        <v>0</v>
      </c>
      <c r="BE116" s="22" cm="1">
        <f t="array" ref="BE116">IF(INDEX(calc_types,1,BE$7)="INDEX",AB116/AB115-1,IF(INDEX(calc_types,1,BE$7)="CASH", AB115/1200,AB115/AB116-1))</f>
        <v>1.3368345667223558E-2</v>
      </c>
      <c r="BF116" s="22" cm="1">
        <f t="array" ref="BF116">IF(INDEX(calc_types,1,BF$7)="INDEX",AC116/AC115-1,IF(INDEX(calc_types,1,BF$7)="CASH", AC115/1200,AC115/AC116-1))</f>
        <v>2.1657754010695252E-2</v>
      </c>
      <c r="BG116" s="22" cm="1">
        <f t="array" ref="BG116">IF(INDEX(calc_types,1,BG$7)="INDEX",AD116/AD115-1,IF(INDEX(calc_types,1,BG$7)="CASH", AD115/1200,AD115/AD116-1))</f>
        <v>-7.5535832310447137E-4</v>
      </c>
      <c r="BH116" s="23">
        <f t="shared" si="39"/>
        <v>-1.3592006537322787E-3</v>
      </c>
      <c r="BI116" s="23">
        <f t="shared" si="40"/>
        <v>-1.4159171831967842E-3</v>
      </c>
      <c r="BJ116" s="23">
        <f t="shared" si="41"/>
        <v>-2.2469696352430415E-3</v>
      </c>
      <c r="BK116" s="23">
        <f t="shared" si="42"/>
        <v>4.2114864752968578E-4</v>
      </c>
      <c r="BL116" s="23">
        <f t="shared" si="43"/>
        <v>1.0638745428525769E-3</v>
      </c>
      <c r="BM116" s="23">
        <f t="shared" si="44"/>
        <v>-9.0139598476121879E-4</v>
      </c>
      <c r="BN116" s="23">
        <f t="shared" si="45"/>
        <v>-1.8791382333156266E-3</v>
      </c>
      <c r="BO116" s="23">
        <f t="shared" si="46"/>
        <v>-3.9605579612654439E-3</v>
      </c>
      <c r="BP116" s="23">
        <f t="shared" si="47"/>
        <v>-5.3146743484378109E-4</v>
      </c>
      <c r="BQ116" s="23">
        <f t="shared" si="48"/>
        <v>-1.3833304030682343E-3</v>
      </c>
      <c r="BR116" s="23">
        <f t="shared" si="49"/>
        <v>-4.5490321787846743E-3</v>
      </c>
      <c r="BS116" s="23">
        <f t="shared" si="50"/>
        <v>1.4081362872960133E-3</v>
      </c>
      <c r="BT116" s="23">
        <f t="shared" si="51"/>
        <v>8.8732529682878291E-4</v>
      </c>
      <c r="BU116" s="23">
        <f t="shared" si="52"/>
        <v>-2.536586636968442E-4</v>
      </c>
      <c r="BV116" s="23">
        <f t="shared" si="53"/>
        <v>-6.6234444628627946E-4</v>
      </c>
      <c r="BW116" s="23">
        <f t="shared" si="54"/>
        <v>-1.9291579513446733E-3</v>
      </c>
      <c r="BX116" s="23">
        <f t="shared" si="55"/>
        <v>5.8767104929948175E-2</v>
      </c>
      <c r="BY116" s="23">
        <f t="shared" si="56"/>
        <v>2.4026542195943246E-2</v>
      </c>
      <c r="BZ116" s="23">
        <f t="shared" si="57"/>
        <v>6.5428581510610937E-3</v>
      </c>
      <c r="CA116" s="23">
        <f t="shared" si="58"/>
        <v>5.31328640304808E-2</v>
      </c>
      <c r="CB116" s="23">
        <f t="shared" si="59"/>
        <v>-1.3719893518518524E-3</v>
      </c>
      <c r="CC116" s="23">
        <f t="shared" si="60"/>
        <v>-8.1218101851851846E-4</v>
      </c>
      <c r="CD116" s="23">
        <f t="shared" si="61"/>
        <v>-1.1733013888888888E-3</v>
      </c>
      <c r="CE116" s="23">
        <f t="shared" si="62"/>
        <v>1.8753703703703681E-5</v>
      </c>
      <c r="CF116" s="23">
        <f t="shared" si="63"/>
        <v>0</v>
      </c>
      <c r="CG116" s="23">
        <f t="shared" si="64"/>
        <v>1.4063835981300791E-2</v>
      </c>
      <c r="CH116" s="23">
        <f t="shared" si="65"/>
        <v>2.2290419769461375E-2</v>
      </c>
      <c r="CI116" s="23">
        <f t="shared" si="66"/>
        <v>2.8509131941483043E-3</v>
      </c>
    </row>
    <row r="117" spans="1:87" x14ac:dyDescent="0.2">
      <c r="A117" s="20">
        <v>109</v>
      </c>
      <c r="B117" s="21">
        <v>41912</v>
      </c>
      <c r="C117" s="20">
        <v>218.839</v>
      </c>
      <c r="D117" s="20">
        <v>1265.2349999999999</v>
      </c>
      <c r="E117" s="20">
        <v>2236.7600000000002</v>
      </c>
      <c r="F117" s="20">
        <v>1876.038</v>
      </c>
      <c r="G117" s="20">
        <v>2507.9110000000001</v>
      </c>
      <c r="H117" s="20">
        <v>139.58199999999999</v>
      </c>
      <c r="I117" s="20">
        <v>359.73200000000003</v>
      </c>
      <c r="J117" s="20">
        <v>505.52800000000002</v>
      </c>
      <c r="K117" s="20">
        <v>109.736</v>
      </c>
      <c r="L117" s="20">
        <v>680.822</v>
      </c>
      <c r="M117" s="20">
        <v>893.25599999999997</v>
      </c>
      <c r="N117" s="20">
        <v>302.49599999999998</v>
      </c>
      <c r="O117" s="20">
        <v>356.17700000000002</v>
      </c>
      <c r="P117" s="20">
        <v>102.89700000000001</v>
      </c>
      <c r="Q117" s="20">
        <v>193.61699999999999</v>
      </c>
      <c r="R117" s="20">
        <v>258.11799999999999</v>
      </c>
      <c r="S117" s="20">
        <v>6102.78</v>
      </c>
      <c r="T117" s="20">
        <v>3193.61</v>
      </c>
      <c r="U117" s="20">
        <v>5866.1</v>
      </c>
      <c r="V117" s="20">
        <v>23185.119999999999</v>
      </c>
      <c r="W117" s="20">
        <v>7.3599999999999999E-2</v>
      </c>
      <c r="X117" s="20">
        <v>-0.5071</v>
      </c>
      <c r="Y117" s="20">
        <v>5.5500000000000001E-2</v>
      </c>
      <c r="Z117" s="20">
        <v>-0.1605</v>
      </c>
      <c r="AA117" s="20">
        <v>1</v>
      </c>
      <c r="AB117" s="20">
        <v>0.85319999999999996</v>
      </c>
      <c r="AC117" s="20">
        <v>0.77380000000000004</v>
      </c>
      <c r="AD117" s="20">
        <v>105.48</v>
      </c>
      <c r="AE117" s="21">
        <f t="shared" si="38"/>
        <v>41912</v>
      </c>
      <c r="AF117" s="22" cm="1">
        <f t="array" ref="AF117">IF(INDEX(calc_types,1,AF$7)="INDEX",C117/C116-1,IF(INDEX(calc_types,1,AF$7)="CASH", C116/1200,C116/C117-1))</f>
        <v>3.3368987868320765E-4</v>
      </c>
      <c r="AG117" s="22" cm="1">
        <f t="array" ref="AG117">IF(INDEX(calc_types,1,AG$7)="INDEX",D117/D116-1,IF(INDEX(calc_types,1,AG$7)="CASH", D116/1200,D116/D117-1))</f>
        <v>2.7037860119394352E-4</v>
      </c>
      <c r="AH117" s="22" cm="1">
        <f t="array" ref="AH117">IF(INDEX(calc_types,1,AH$7)="INDEX",E117/E116-1,IF(INDEX(calc_types,1,AH$7)="CASH", E116/1200,E116/E117-1))</f>
        <v>1.8288721224890558E-4</v>
      </c>
      <c r="AI117" s="22" cm="1">
        <f t="array" ref="AI117">IF(INDEX(calc_types,1,AI$7)="INDEX",F117/F116-1,IF(INDEX(calc_types,1,AI$7)="CASH", F116/1200,F116/F117-1))</f>
        <v>-1.1885340045969528E-4</v>
      </c>
      <c r="AJ117" s="22" cm="1">
        <f t="array" ref="AJ117">IF(INDEX(calc_types,1,AJ$7)="INDEX",G117/G116-1,IF(INDEX(calc_types,1,AJ$7)="CASH", G116/1200,G116/G117-1))</f>
        <v>-1.6114912703589779E-3</v>
      </c>
      <c r="AK117" s="22" cm="1">
        <f t="array" ref="AK117">IF(INDEX(calc_types,1,AK$7)="INDEX",H117/H116-1,IF(INDEX(calc_types,1,AK$7)="CASH", H116/1200,H116/H117-1))</f>
        <v>-3.7240213701528191E-4</v>
      </c>
      <c r="AL117" s="22" cm="1">
        <f t="array" ref="AL117">IF(INDEX(calc_types,1,AL$7)="INDEX",I117/I116-1,IF(INDEX(calc_types,1,AL$7)="CASH", I116/1200,I116/I117-1))</f>
        <v>1.30669891710955E-4</v>
      </c>
      <c r="AM117" s="22" cm="1">
        <f t="array" ref="AM117">IF(INDEX(calc_types,1,AM$7)="INDEX",J117/J116-1,IF(INDEX(calc_types,1,AM$7)="CASH", J116/1200,J116/J117-1))</f>
        <v>2.0694412508623916E-3</v>
      </c>
      <c r="AN117" s="22" cm="1">
        <f t="array" ref="AN117">IF(INDEX(calc_types,1,AN$7)="INDEX",K117/K116-1,IF(INDEX(calc_types,1,AN$7)="CASH", K116/1200,K116/K117-1))</f>
        <v>-1.1845210434713316E-4</v>
      </c>
      <c r="AO117" s="22" cm="1">
        <f t="array" ref="AO117">IF(INDEX(calc_types,1,AO$7)="INDEX",L117/L116-1,IF(INDEX(calc_types,1,AO$7)="CASH", L116/1200,L116/L117-1))</f>
        <v>-4.1550128100664718E-4</v>
      </c>
      <c r="AP117" s="22" cm="1">
        <f t="array" ref="AP117">IF(INDEX(calc_types,1,AP$7)="INDEX",M117/M116-1,IF(INDEX(calc_types,1,AP$7)="CASH", M116/1200,M116/M117-1))</f>
        <v>1.3923548285115217E-3</v>
      </c>
      <c r="AQ117" s="22" cm="1">
        <f t="array" ref="AQ117">IF(INDEX(calc_types,1,AQ$7)="INDEX",N117/N116-1,IF(INDEX(calc_types,1,AQ$7)="CASH", N116/1200,N116/N117-1))</f>
        <v>3.7369825684652191E-4</v>
      </c>
      <c r="AR117" s="22" cm="1">
        <f t="array" ref="AR117">IF(INDEX(calc_types,1,AR$7)="INDEX",O117/O116-1,IF(INDEX(calc_types,1,AR$7)="CASH", O116/1200,O116/O117-1))</f>
        <v>1.3973234367972154E-3</v>
      </c>
      <c r="AS117" s="22" cm="1">
        <f t="array" ref="AS117">IF(INDEX(calc_types,1,AS$7)="INDEX",P117/P116-1,IF(INDEX(calc_types,1,AS$7)="CASH", P116/1200,P116/P117-1))</f>
        <v>-4.8589920506825202E-5</v>
      </c>
      <c r="AT117" s="22" cm="1">
        <f t="array" ref="AT117">IF(INDEX(calc_types,1,AT$7)="INDEX",Q117/Q116-1,IF(INDEX(calc_types,1,AT$7)="CASH", Q116/1200,Q116/Q117-1))</f>
        <v>2.4280621997219143E-4</v>
      </c>
      <c r="AU117" s="22" cm="1">
        <f t="array" ref="AU117">IF(INDEX(calc_types,1,AU$7)="INDEX",R117/R116-1,IF(INDEX(calc_types,1,AU$7)="CASH", R116/1200,R116/R117-1))</f>
        <v>1.2063287653165666E-3</v>
      </c>
      <c r="AV117" s="22" cm="1">
        <f t="array" ref="AV117">IF(INDEX(calc_types,1,AV$7)="INDEX",S117/S116-1,IF(INDEX(calc_types,1,AV$7)="CASH", S116/1200,S116/S117-1))</f>
        <v>-3.8367418972089173E-2</v>
      </c>
      <c r="AW117" s="22" cm="1">
        <f t="array" ref="AW117">IF(INDEX(calc_types,1,AW$7)="INDEX",T117/T116-1,IF(INDEX(calc_types,1,AW$7)="CASH", T116/1200,T116/T117-1))</f>
        <v>-2.4109933965060448E-2</v>
      </c>
      <c r="AX117" s="22" cm="1">
        <f t="array" ref="AX117">IF(INDEX(calc_types,1,AX$7)="INDEX",U117/U116-1,IF(INDEX(calc_types,1,AX$7)="CASH", U116/1200,U116/U117-1))</f>
        <v>-1.634423675751262E-2</v>
      </c>
      <c r="AY117" s="22" cm="1">
        <f t="array" ref="AY117">IF(INDEX(calc_types,1,AY$7)="INDEX",V117/V116-1,IF(INDEX(calc_types,1,AY$7)="CASH", V116/1200,V116/V117-1))</f>
        <v>1.9602623363423888E-3</v>
      </c>
      <c r="AZ117" s="22" cm="1">
        <f t="array" ref="AZ117">IF(INDEX(calc_types,1,AZ$7)="INDEX",W117/W116-1,IF(INDEX(calc_types,1,AZ$7)="CASH", W116/1200,W116/W117-1))</f>
        <v>5.8416666666666666E-5</v>
      </c>
      <c r="BA117" s="22" cm="1">
        <f t="array" ref="BA117">IF(INDEX(calc_types,1,BA$7)="INDEX",X117/X116-1,IF(INDEX(calc_types,1,BA$7)="CASH", X116/1200,X116/X117-1))</f>
        <v>-4.7550000000000001E-4</v>
      </c>
      <c r="BB117" s="22" cm="1">
        <f t="array" ref="BB117">IF(INDEX(calc_types,1,BB$7)="INDEX",Y117/Y116-1,IF(INDEX(calc_types,1,BB$7)="CASH", Y116/1200,Y116/Y117-1))</f>
        <v>-1.1916666666666667E-5</v>
      </c>
      <c r="BC117" s="22" cm="1">
        <f t="array" ref="BC117">IF(INDEX(calc_types,1,BC$7)="INDEX",Z117/Z116-1,IF(INDEX(calc_types,1,BC$7)="CASH", Z116/1200,Z116/Z117-1))</f>
        <v>-2.1349999999999999E-4</v>
      </c>
      <c r="BD117" s="22" cm="1">
        <f t="array" ref="BD117">IF(INDEX(calc_types,1,BD$7)="INDEX",AA117/AA116-1,IF(INDEX(calc_types,1,BD$7)="CASH", AA116/1200,AA116/AA117-1))</f>
        <v>0</v>
      </c>
      <c r="BE117" s="22" cm="1">
        <f t="array" ref="BE117">IF(INDEX(calc_types,1,BE$7)="INDEX",AB117/AB116-1,IF(INDEX(calc_types,1,BE$7)="CASH", AB116/1200,AB116/AB117-1))</f>
        <v>-1.8049695264885091E-2</v>
      </c>
      <c r="BF117" s="22" cm="1">
        <f t="array" ref="BF117">IF(INDEX(calc_types,1,BF$7)="INDEX",AC117/AC116-1,IF(INDEX(calc_types,1,BF$7)="CASH", AC116/1200,AC116/AC117-1))</f>
        <v>-3.3341948823985557E-2</v>
      </c>
      <c r="BG117" s="22" cm="1">
        <f t="array" ref="BG117">IF(INDEX(calc_types,1,BG$7)="INDEX",AD117/AD116-1,IF(INDEX(calc_types,1,BG$7)="CASH", AD116/1200,AD116/AD117-1))</f>
        <v>4.0766021994689261E-3</v>
      </c>
      <c r="BH117" s="23">
        <f t="shared" si="39"/>
        <v>-1.0620808661999492E-3</v>
      </c>
      <c r="BI117" s="23">
        <f t="shared" si="40"/>
        <v>-9.028891985061226E-4</v>
      </c>
      <c r="BJ117" s="23">
        <f t="shared" si="41"/>
        <v>-1.0112430174083766E-3</v>
      </c>
      <c r="BK117" s="23">
        <f t="shared" si="42"/>
        <v>-2.2154053314346542E-3</v>
      </c>
      <c r="BL117" s="23">
        <f t="shared" si="43"/>
        <v>-4.2837177324976227E-3</v>
      </c>
      <c r="BM117" s="23">
        <f t="shared" si="44"/>
        <v>-6.4397604651264789E-4</v>
      </c>
      <c r="BN117" s="23">
        <f t="shared" si="45"/>
        <v>4.9868197097089711E-5</v>
      </c>
      <c r="BO117" s="23">
        <f t="shared" si="46"/>
        <v>1.8845845194645377E-3</v>
      </c>
      <c r="BP117" s="23">
        <f t="shared" si="47"/>
        <v>-1.1969206058430894E-3</v>
      </c>
      <c r="BQ117" s="23">
        <f t="shared" si="48"/>
        <v>-1.2646914663980442E-3</v>
      </c>
      <c r="BR117" s="23">
        <f t="shared" si="49"/>
        <v>4.3124346525279396E-4</v>
      </c>
      <c r="BS117" s="23">
        <f t="shared" si="50"/>
        <v>-2.0091500827840838E-3</v>
      </c>
      <c r="BT117" s="23">
        <f t="shared" si="51"/>
        <v>-1.7435458053053307E-3</v>
      </c>
      <c r="BU117" s="23">
        <f t="shared" si="52"/>
        <v>-4.9644822350792938E-5</v>
      </c>
      <c r="BV117" s="23">
        <f t="shared" si="53"/>
        <v>3.0319162759133585E-4</v>
      </c>
      <c r="BW117" s="23">
        <f t="shared" si="54"/>
        <v>1.3403433772604778E-3</v>
      </c>
      <c r="BX117" s="23">
        <f t="shared" si="55"/>
        <v>-5.0935796932901858E-2</v>
      </c>
      <c r="BY117" s="23">
        <f t="shared" si="56"/>
        <v>-3.1016000957856837E-2</v>
      </c>
      <c r="BZ117" s="23">
        <f t="shared" si="57"/>
        <v>-2.0959852332069373E-2</v>
      </c>
      <c r="CA117" s="23">
        <f t="shared" si="58"/>
        <v>-1.0764082292780685E-2</v>
      </c>
      <c r="CB117" s="23">
        <f t="shared" si="59"/>
        <v>-1.3810726851851858E-3</v>
      </c>
      <c r="CC117" s="23">
        <f t="shared" si="60"/>
        <v>-8.6084768518518515E-4</v>
      </c>
      <c r="CD117" s="23">
        <f t="shared" si="61"/>
        <v>-1.241384722222222E-3</v>
      </c>
      <c r="CE117" s="23">
        <f t="shared" si="62"/>
        <v>-7.4996296296296307E-5</v>
      </c>
      <c r="CF117" s="23">
        <f t="shared" si="63"/>
        <v>0</v>
      </c>
      <c r="CG117" s="23">
        <f t="shared" si="64"/>
        <v>-1.7354204950807858E-2</v>
      </c>
      <c r="CH117" s="23">
        <f t="shared" si="65"/>
        <v>-3.2709283065219433E-2</v>
      </c>
      <c r="CI117" s="23">
        <f t="shared" si="66"/>
        <v>7.6828737167217017E-3</v>
      </c>
    </row>
    <row r="118" spans="1:87" x14ac:dyDescent="0.2">
      <c r="A118" s="20">
        <v>110</v>
      </c>
      <c r="B118" s="21">
        <v>41943</v>
      </c>
      <c r="C118" s="20">
        <v>218.84200000000001</v>
      </c>
      <c r="D118" s="20">
        <v>1264.702</v>
      </c>
      <c r="E118" s="20">
        <v>2231.0300000000002</v>
      </c>
      <c r="F118" s="20">
        <v>1879.443</v>
      </c>
      <c r="G118" s="20">
        <v>2512.63</v>
      </c>
      <c r="H118" s="20">
        <v>139.56</v>
      </c>
      <c r="I118" s="20">
        <v>360.12900000000002</v>
      </c>
      <c r="J118" s="20">
        <v>507.178</v>
      </c>
      <c r="K118" s="20">
        <v>109.73</v>
      </c>
      <c r="L118" s="20">
        <v>680.77</v>
      </c>
      <c r="M118" s="20">
        <v>892.19500000000005</v>
      </c>
      <c r="N118" s="20">
        <v>303.21800000000002</v>
      </c>
      <c r="O118" s="20">
        <v>357.41199999999998</v>
      </c>
      <c r="P118" s="20">
        <v>102.876</v>
      </c>
      <c r="Q118" s="20">
        <v>193.565</v>
      </c>
      <c r="R118" s="20">
        <v>257.99200000000002</v>
      </c>
      <c r="S118" s="20">
        <v>5938.52</v>
      </c>
      <c r="T118" s="20">
        <v>2958.21</v>
      </c>
      <c r="U118" s="20">
        <v>5577.27</v>
      </c>
      <c r="V118" s="20">
        <v>22977.13</v>
      </c>
      <c r="W118" s="20">
        <v>8.4000000000000005E-2</v>
      </c>
      <c r="X118" s="20">
        <v>-0.57420000000000004</v>
      </c>
      <c r="Y118" s="20">
        <v>-5.3E-3</v>
      </c>
      <c r="Z118" s="20">
        <v>-0.19950000000000001</v>
      </c>
      <c r="AA118" s="20">
        <v>1</v>
      </c>
      <c r="AB118" s="20">
        <v>0.85860000000000003</v>
      </c>
      <c r="AC118" s="20">
        <v>0.7722</v>
      </c>
      <c r="AD118" s="20">
        <v>104.66</v>
      </c>
      <c r="AE118" s="21">
        <f t="shared" si="38"/>
        <v>41943</v>
      </c>
      <c r="AF118" s="22" cm="1">
        <f t="array" ref="AF118">IF(INDEX(calc_types,1,AF$7)="INDEX",C118/C117-1,IF(INDEX(calc_types,1,AF$7)="CASH", C117/1200,C117/C118-1))</f>
        <v>1.3708708228588051E-5</v>
      </c>
      <c r="AG118" s="22" cm="1">
        <f t="array" ref="AG118">IF(INDEX(calc_types,1,AG$7)="INDEX",D118/D117-1,IF(INDEX(calc_types,1,AG$7)="CASH", D117/1200,D117/D118-1))</f>
        <v>-4.2126561468813772E-4</v>
      </c>
      <c r="AH118" s="22" cm="1">
        <f t="array" ref="AH118">IF(INDEX(calc_types,1,AH$7)="INDEX",E118/E117-1,IF(INDEX(calc_types,1,AH$7)="CASH", E117/1200,E117/E118-1))</f>
        <v>-2.5617410897905701E-3</v>
      </c>
      <c r="AI118" s="22" cm="1">
        <f t="array" ref="AI118">IF(INDEX(calc_types,1,AI$7)="INDEX",F118/F117-1,IF(INDEX(calc_types,1,AI$7)="CASH", F117/1200,F117/F118-1))</f>
        <v>1.8149952186470308E-3</v>
      </c>
      <c r="AJ118" s="22" cm="1">
        <f t="array" ref="AJ118">IF(INDEX(calc_types,1,AJ$7)="INDEX",G118/G117-1,IF(INDEX(calc_types,1,AJ$7)="CASH", G117/1200,G117/G118-1))</f>
        <v>1.8816457202828207E-3</v>
      </c>
      <c r="AK118" s="22" cm="1">
        <f t="array" ref="AK118">IF(INDEX(calc_types,1,AK$7)="INDEX",H118/H117-1,IF(INDEX(calc_types,1,AK$7)="CASH", H117/1200,H117/H118-1))</f>
        <v>-1.5761344585973891E-4</v>
      </c>
      <c r="AL118" s="22" cm="1">
        <f t="array" ref="AL118">IF(INDEX(calc_types,1,AL$7)="INDEX",I118/I117-1,IF(INDEX(calc_types,1,AL$7)="CASH", I117/1200,I117/I118-1))</f>
        <v>1.1035993461798732E-3</v>
      </c>
      <c r="AM118" s="22" cm="1">
        <f t="array" ref="AM118">IF(INDEX(calc_types,1,AM$7)="INDEX",J118/J117-1,IF(INDEX(calc_types,1,AM$7)="CASH", J117/1200,J117/J118-1))</f>
        <v>3.2639141649917214E-3</v>
      </c>
      <c r="AN118" s="22" cm="1">
        <f t="array" ref="AN118">IF(INDEX(calc_types,1,AN$7)="INDEX",K118/K117-1,IF(INDEX(calc_types,1,AN$7)="CASH", K117/1200,K117/K118-1))</f>
        <v>-5.4676678574061555E-5</v>
      </c>
      <c r="AO118" s="22" cm="1">
        <f t="array" ref="AO118">IF(INDEX(calc_types,1,AO$7)="INDEX",L118/L117-1,IF(INDEX(calc_types,1,AO$7)="CASH", L117/1200,L117/L118-1))</f>
        <v>-7.6378260396969821E-5</v>
      </c>
      <c r="AP118" s="22" cm="1">
        <f t="array" ref="AP118">IF(INDEX(calc_types,1,AP$7)="INDEX",M118/M117-1,IF(INDEX(calc_types,1,AP$7)="CASH", M117/1200,M117/M118-1))</f>
        <v>-1.1877893907232817E-3</v>
      </c>
      <c r="AQ118" s="22" cm="1">
        <f t="array" ref="AQ118">IF(INDEX(calc_types,1,AQ$7)="INDEX",N118/N117-1,IF(INDEX(calc_types,1,AQ$7)="CASH", N117/1200,N117/N118-1))</f>
        <v>2.3868084206073448E-3</v>
      </c>
      <c r="AR118" s="22" cm="1">
        <f t="array" ref="AR118">IF(INDEX(calc_types,1,AR$7)="INDEX",O118/O117-1,IF(INDEX(calc_types,1,AR$7)="CASH", O117/1200,O117/O118-1))</f>
        <v>3.4673771748314763E-3</v>
      </c>
      <c r="AS118" s="22" cm="1">
        <f t="array" ref="AS118">IF(INDEX(calc_types,1,AS$7)="INDEX",P118/P117-1,IF(INDEX(calc_types,1,AS$7)="CASH", P117/1200,P117/P118-1))</f>
        <v>-2.0408758272838501E-4</v>
      </c>
      <c r="AT118" s="22" cm="1">
        <f t="array" ref="AT118">IF(INDEX(calc_types,1,AT$7)="INDEX",Q118/Q117-1,IF(INDEX(calc_types,1,AT$7)="CASH", Q117/1200,Q117/Q118-1))</f>
        <v>-2.6857145808478755E-4</v>
      </c>
      <c r="AU118" s="22" cm="1">
        <f t="array" ref="AU118">IF(INDEX(calc_types,1,AU$7)="INDEX",R118/R117-1,IF(INDEX(calc_types,1,AU$7)="CASH", R117/1200,R117/R118-1))</f>
        <v>-4.8814883115466667E-4</v>
      </c>
      <c r="AV118" s="22" cm="1">
        <f t="array" ref="AV118">IF(INDEX(calc_types,1,AV$7)="INDEX",S118/S117-1,IF(INDEX(calc_types,1,AV$7)="CASH", S117/1200,S117/S118-1))</f>
        <v>-2.6915602397595717E-2</v>
      </c>
      <c r="AW118" s="22" cm="1">
        <f t="array" ref="AW118">IF(INDEX(calc_types,1,AW$7)="INDEX",T118/T117-1,IF(INDEX(calc_types,1,AW$7)="CASH", T117/1200,T117/T118-1))</f>
        <v>-7.3709689035292403E-2</v>
      </c>
      <c r="AX118" s="22" cm="1">
        <f t="array" ref="AX118">IF(INDEX(calc_types,1,AX$7)="INDEX",U118/U117-1,IF(INDEX(calc_types,1,AX$7)="CASH", U117/1200,U117/U118-1))</f>
        <v>-4.9237142223964803E-2</v>
      </c>
      <c r="AY118" s="22" cm="1">
        <f t="array" ref="AY118">IF(INDEX(calc_types,1,AY$7)="INDEX",V118/V117-1,IF(INDEX(calc_types,1,AY$7)="CASH", V117/1200,V117/V118-1))</f>
        <v>-8.9708399180162823E-3</v>
      </c>
      <c r="AZ118" s="22" cm="1">
        <f t="array" ref="AZ118">IF(INDEX(calc_types,1,AZ$7)="INDEX",W118/W117-1,IF(INDEX(calc_types,1,AZ$7)="CASH", W117/1200,W117/W118-1))</f>
        <v>6.1333333333333338E-5</v>
      </c>
      <c r="BA118" s="22" cm="1">
        <f t="array" ref="BA118">IF(INDEX(calc_types,1,BA$7)="INDEX",X118/X117-1,IF(INDEX(calc_types,1,BA$7)="CASH", X117/1200,X117/X118-1))</f>
        <v>-4.2258333333333335E-4</v>
      </c>
      <c r="BB118" s="22" cm="1">
        <f t="array" ref="BB118">IF(INDEX(calc_types,1,BB$7)="INDEX",Y118/Y117-1,IF(INDEX(calc_types,1,BB$7)="CASH", Y117/1200,Y117/Y118-1))</f>
        <v>4.6249999999999999E-5</v>
      </c>
      <c r="BC118" s="22" cm="1">
        <f t="array" ref="BC118">IF(INDEX(calc_types,1,BC$7)="INDEX",Z118/Z117-1,IF(INDEX(calc_types,1,BC$7)="CASH", Z117/1200,Z117/Z118-1))</f>
        <v>-1.3375E-4</v>
      </c>
      <c r="BD118" s="22" cm="1">
        <f t="array" ref="BD118">IF(INDEX(calc_types,1,BD$7)="INDEX",AA118/AA117-1,IF(INDEX(calc_types,1,BD$7)="CASH", AA117/1200,AA117/AA118-1))</f>
        <v>0</v>
      </c>
      <c r="BE118" s="22" cm="1">
        <f t="array" ref="BE118">IF(INDEX(calc_types,1,BE$7)="INDEX",AB118/AB117-1,IF(INDEX(calc_types,1,BE$7)="CASH", AB117/1200,AB117/AB118-1))</f>
        <v>-6.2893081761007386E-3</v>
      </c>
      <c r="BF118" s="22" cm="1">
        <f t="array" ref="BF118">IF(INDEX(calc_types,1,BF$7)="INDEX",AC118/AC117-1,IF(INDEX(calc_types,1,BF$7)="CASH", AC117/1200,AC117/AC118-1))</f>
        <v>2.0720020720021992E-3</v>
      </c>
      <c r="BG118" s="22" cm="1">
        <f t="array" ref="BG118">IF(INDEX(calc_types,1,BG$7)="INDEX",AD118/AD117-1,IF(INDEX(calc_types,1,BG$7)="CASH", AD117/1200,AD117/AD118-1))</f>
        <v>7.8348939422894226E-3</v>
      </c>
      <c r="BH118" s="23">
        <f t="shared" si="39"/>
        <v>-1.3820620366545688E-3</v>
      </c>
      <c r="BI118" s="23">
        <f t="shared" si="40"/>
        <v>-1.5945334143882038E-3</v>
      </c>
      <c r="BJ118" s="23">
        <f t="shared" si="41"/>
        <v>-3.7558713194478523E-3</v>
      </c>
      <c r="BK118" s="23">
        <f t="shared" si="42"/>
        <v>-2.8155671232792806E-4</v>
      </c>
      <c r="BL118" s="23">
        <f t="shared" si="43"/>
        <v>-7.9058074185582366E-4</v>
      </c>
      <c r="BM118" s="23">
        <f t="shared" si="44"/>
        <v>-4.2918735535710489E-4</v>
      </c>
      <c r="BN118" s="23">
        <f t="shared" si="45"/>
        <v>1.0227976515660079E-3</v>
      </c>
      <c r="BO118" s="23">
        <f t="shared" si="46"/>
        <v>3.0790574335938675E-3</v>
      </c>
      <c r="BP118" s="23">
        <f t="shared" si="47"/>
        <v>-1.1331451800700178E-3</v>
      </c>
      <c r="BQ118" s="23">
        <f t="shared" si="48"/>
        <v>-9.2556844578836682E-4</v>
      </c>
      <c r="BR118" s="23">
        <f t="shared" si="49"/>
        <v>-2.1489007539820092E-3</v>
      </c>
      <c r="BS118" s="23">
        <f t="shared" si="50"/>
        <v>3.960080976739104E-6</v>
      </c>
      <c r="BT118" s="23">
        <f t="shared" si="51"/>
        <v>3.265079327289303E-4</v>
      </c>
      <c r="BU118" s="23">
        <f t="shared" si="52"/>
        <v>-2.0514248457235274E-4</v>
      </c>
      <c r="BV118" s="23">
        <f t="shared" si="53"/>
        <v>-2.081860504656431E-4</v>
      </c>
      <c r="BW118" s="23">
        <f t="shared" si="54"/>
        <v>-3.5413421921075549E-4</v>
      </c>
      <c r="BX118" s="23">
        <f t="shared" si="55"/>
        <v>-3.9483980358408402E-2</v>
      </c>
      <c r="BY118" s="23">
        <f t="shared" si="56"/>
        <v>-8.0615756028088792E-2</v>
      </c>
      <c r="BZ118" s="23">
        <f t="shared" si="57"/>
        <v>-5.3852757798521556E-2</v>
      </c>
      <c r="CA118" s="23">
        <f t="shared" si="58"/>
        <v>-2.1695184547139354E-2</v>
      </c>
      <c r="CB118" s="23">
        <f t="shared" si="59"/>
        <v>-1.3781560185185191E-3</v>
      </c>
      <c r="CC118" s="23">
        <f t="shared" si="60"/>
        <v>-8.0793101851851855E-4</v>
      </c>
      <c r="CD118" s="23">
        <f t="shared" si="61"/>
        <v>-1.1832180555555554E-3</v>
      </c>
      <c r="CE118" s="23">
        <f t="shared" si="62"/>
        <v>4.7537037037036797E-6</v>
      </c>
      <c r="CF118" s="23">
        <f t="shared" si="63"/>
        <v>0</v>
      </c>
      <c r="CG118" s="23">
        <f t="shared" si="64"/>
        <v>-5.5938178620235056E-3</v>
      </c>
      <c r="CH118" s="23">
        <f t="shared" si="65"/>
        <v>2.7046678307683235E-3</v>
      </c>
      <c r="CI118" s="23">
        <f t="shared" si="66"/>
        <v>1.1441165459542199E-2</v>
      </c>
    </row>
    <row r="119" spans="1:87" x14ac:dyDescent="0.2">
      <c r="A119" s="20">
        <v>111</v>
      </c>
      <c r="B119" s="21">
        <v>41973</v>
      </c>
      <c r="C119" s="20">
        <v>218.91</v>
      </c>
      <c r="D119" s="20">
        <v>1265.2840000000001</v>
      </c>
      <c r="E119" s="20">
        <v>2233.576</v>
      </c>
      <c r="F119" s="20">
        <v>1885.8409999999999</v>
      </c>
      <c r="G119" s="20">
        <v>2535.056</v>
      </c>
      <c r="H119" s="20">
        <v>139.45500000000001</v>
      </c>
      <c r="I119" s="20">
        <v>359.51900000000001</v>
      </c>
      <c r="J119" s="20">
        <v>505.57499999999999</v>
      </c>
      <c r="K119" s="20">
        <v>109.74299999999999</v>
      </c>
      <c r="L119" s="20">
        <v>680.24099999999999</v>
      </c>
      <c r="M119" s="20">
        <v>890.27599999999995</v>
      </c>
      <c r="N119" s="20">
        <v>304.596</v>
      </c>
      <c r="O119" s="20">
        <v>361.21</v>
      </c>
      <c r="P119" s="20">
        <v>102.85899999999999</v>
      </c>
      <c r="Q119" s="20">
        <v>193.53700000000001</v>
      </c>
      <c r="R119" s="20">
        <v>258.07799999999997</v>
      </c>
      <c r="S119" s="20">
        <v>6585.16</v>
      </c>
      <c r="T119" s="20">
        <v>3492.54</v>
      </c>
      <c r="U119" s="20">
        <v>6266.19</v>
      </c>
      <c r="V119" s="20">
        <v>26433.62</v>
      </c>
      <c r="W119" s="20">
        <v>7.7240000000000003E-2</v>
      </c>
      <c r="X119" s="20">
        <v>-1.0244</v>
      </c>
      <c r="Y119" s="20">
        <v>-0.33550000000000002</v>
      </c>
      <c r="Z119" s="20">
        <v>-0.66579999999999995</v>
      </c>
      <c r="AA119" s="20">
        <v>1</v>
      </c>
      <c r="AB119" s="20">
        <v>0.83850000000000002</v>
      </c>
      <c r="AC119" s="20">
        <v>0.75049999999999994</v>
      </c>
      <c r="AD119" s="20">
        <v>104.31</v>
      </c>
      <c r="AE119" s="21">
        <f t="shared" si="38"/>
        <v>41973</v>
      </c>
      <c r="AF119" s="22" cm="1">
        <f t="array" ref="AF119">IF(INDEX(calc_types,1,AF$7)="INDEX",C119/C118-1,IF(INDEX(calc_types,1,AF$7)="CASH", C118/1200,C118/C119-1))</f>
        <v>3.1072646018581729E-4</v>
      </c>
      <c r="AG119" s="22" cm="1">
        <f t="array" ref="AG119">IF(INDEX(calc_types,1,AG$7)="INDEX",D119/D118-1,IF(INDEX(calc_types,1,AG$7)="CASH", D118/1200,D118/D119-1))</f>
        <v>4.6018745918008364E-4</v>
      </c>
      <c r="AH119" s="22" cm="1">
        <f t="array" ref="AH119">IF(INDEX(calc_types,1,AH$7)="INDEX",E119/E118-1,IF(INDEX(calc_types,1,AH$7)="CASH", E118/1200,E118/E119-1))</f>
        <v>1.1411769451776799E-3</v>
      </c>
      <c r="AI119" s="22" cm="1">
        <f t="array" ref="AI119">IF(INDEX(calc_types,1,AI$7)="INDEX",F119/F118-1,IF(INDEX(calc_types,1,AI$7)="CASH", F118/1200,F118/F119-1))</f>
        <v>3.404200074170971E-3</v>
      </c>
      <c r="AJ119" s="22" cm="1">
        <f t="array" ref="AJ119">IF(INDEX(calc_types,1,AJ$7)="INDEX",G119/G118-1,IF(INDEX(calc_types,1,AJ$7)="CASH", G118/1200,G118/G119-1))</f>
        <v>8.9253093372283487E-3</v>
      </c>
      <c r="AK119" s="22" cm="1">
        <f t="array" ref="AK119">IF(INDEX(calc_types,1,AK$7)="INDEX",H119/H118-1,IF(INDEX(calc_types,1,AK$7)="CASH", H118/1200,H118/H119-1))</f>
        <v>-7.5236457437655169E-4</v>
      </c>
      <c r="AL119" s="22" cm="1">
        <f t="array" ref="AL119">IF(INDEX(calc_types,1,AL$7)="INDEX",I119/I118-1,IF(INDEX(calc_types,1,AL$7)="CASH", I118/1200,I118/I119-1))</f>
        <v>-1.6938374860120398E-3</v>
      </c>
      <c r="AM119" s="22" cm="1">
        <f t="array" ref="AM119">IF(INDEX(calc_types,1,AM$7)="INDEX",J119/J118-1,IF(INDEX(calc_types,1,AM$7)="CASH", J118/1200,J118/J119-1))</f>
        <v>-3.1606260523918683E-3</v>
      </c>
      <c r="AN119" s="22" cm="1">
        <f t="array" ref="AN119">IF(INDEX(calc_types,1,AN$7)="INDEX",K119/K118-1,IF(INDEX(calc_types,1,AN$7)="CASH", K118/1200,K118/K119-1))</f>
        <v>1.1847261459929648E-4</v>
      </c>
      <c r="AO119" s="22" cm="1">
        <f t="array" ref="AO119">IF(INDEX(calc_types,1,AO$7)="INDEX",L119/L118-1,IF(INDEX(calc_types,1,AO$7)="CASH", L118/1200,L118/L119-1))</f>
        <v>-7.7706126885734861E-4</v>
      </c>
      <c r="AP119" s="22" cm="1">
        <f t="array" ref="AP119">IF(INDEX(calc_types,1,AP$7)="INDEX",M119/M118-1,IF(INDEX(calc_types,1,AP$7)="CASH", M118/1200,M118/M119-1))</f>
        <v>-2.1508750889660533E-3</v>
      </c>
      <c r="AQ119" s="22" cm="1">
        <f t="array" ref="AQ119">IF(INDEX(calc_types,1,AQ$7)="INDEX",N119/N118-1,IF(INDEX(calc_types,1,AQ$7)="CASH", N118/1200,N118/N119-1))</f>
        <v>4.5445850839989088E-3</v>
      </c>
      <c r="AR119" s="22" cm="1">
        <f t="array" ref="AR119">IF(INDEX(calc_types,1,AR$7)="INDEX",O119/O118-1,IF(INDEX(calc_types,1,AR$7)="CASH", O118/1200,O118/O119-1))</f>
        <v>1.062639195102566E-2</v>
      </c>
      <c r="AS119" s="22" cm="1">
        <f t="array" ref="AS119">IF(INDEX(calc_types,1,AS$7)="INDEX",P119/P118-1,IF(INDEX(calc_types,1,AS$7)="CASH", P118/1200,P118/P119-1))</f>
        <v>-1.6524748240609455E-4</v>
      </c>
      <c r="AT119" s="22" cm="1">
        <f t="array" ref="AT119">IF(INDEX(calc_types,1,AT$7)="INDEX",Q119/Q118-1,IF(INDEX(calc_types,1,AT$7)="CASH", Q118/1200,Q118/Q119-1))</f>
        <v>-1.4465425051013447E-4</v>
      </c>
      <c r="AU119" s="22" cm="1">
        <f t="array" ref="AU119">IF(INDEX(calc_types,1,AU$7)="INDEX",R119/R118-1,IF(INDEX(calc_types,1,AU$7)="CASH", R118/1200,R118/R119-1))</f>
        <v>3.3334366957094019E-4</v>
      </c>
      <c r="AV119" s="22" cm="1">
        <f t="array" ref="AV119">IF(INDEX(calc_types,1,AV$7)="INDEX",S119/S118-1,IF(INDEX(calc_types,1,AV$7)="CASH", S118/1200,S118/S119-1))</f>
        <v>0.10888908347534398</v>
      </c>
      <c r="AW119" s="22" cm="1">
        <f t="array" ref="AW119">IF(INDEX(calc_types,1,AW$7)="INDEX",T119/T118-1,IF(INDEX(calc_types,1,AW$7)="CASH", T118/1200,T118/T119-1))</f>
        <v>0.18062612187775717</v>
      </c>
      <c r="AX119" s="22" cm="1">
        <f t="array" ref="AX119">IF(INDEX(calc_types,1,AX$7)="INDEX",U119/U118-1,IF(INDEX(calc_types,1,AX$7)="CASH", U118/1200,U118/U119-1))</f>
        <v>0.12352279878865446</v>
      </c>
      <c r="AY119" s="22" cm="1">
        <f t="array" ref="AY119">IF(INDEX(calc_types,1,AY$7)="INDEX",V119/V118-1,IF(INDEX(calc_types,1,AY$7)="CASH", V118/1200,V118/V119-1))</f>
        <v>0.15043175540200182</v>
      </c>
      <c r="AZ119" s="22" cm="1">
        <f t="array" ref="AZ119">IF(INDEX(calc_types,1,AZ$7)="INDEX",W119/W118-1,IF(INDEX(calc_types,1,AZ$7)="CASH", W118/1200,W118/W119-1))</f>
        <v>7.0000000000000007E-5</v>
      </c>
      <c r="BA119" s="22" cm="1">
        <f t="array" ref="BA119">IF(INDEX(calc_types,1,BA$7)="INDEX",X119/X118-1,IF(INDEX(calc_types,1,BA$7)="CASH", X118/1200,X118/X119-1))</f>
        <v>-4.7850000000000003E-4</v>
      </c>
      <c r="BB119" s="22" cm="1">
        <f t="array" ref="BB119">IF(INDEX(calc_types,1,BB$7)="INDEX",Y119/Y118-1,IF(INDEX(calc_types,1,BB$7)="CASH", Y118/1200,Y118/Y119-1))</f>
        <v>-4.416666666666667E-6</v>
      </c>
      <c r="BC119" s="22" cm="1">
        <f t="array" ref="BC119">IF(INDEX(calc_types,1,BC$7)="INDEX",Z119/Z118-1,IF(INDEX(calc_types,1,BC$7)="CASH", Z118/1200,Z118/Z119-1))</f>
        <v>-1.6625E-4</v>
      </c>
      <c r="BD119" s="22" cm="1">
        <f t="array" ref="BD119">IF(INDEX(calc_types,1,BD$7)="INDEX",AA119/AA118-1,IF(INDEX(calc_types,1,BD$7)="CASH", AA118/1200,AA118/AA119-1))</f>
        <v>0</v>
      </c>
      <c r="BE119" s="22" cm="1">
        <f t="array" ref="BE119">IF(INDEX(calc_types,1,BE$7)="INDEX",AB119/AB118-1,IF(INDEX(calc_types,1,BE$7)="CASH", AB118/1200,AB118/AB119-1))</f>
        <v>2.3971377459749643E-2</v>
      </c>
      <c r="BF119" s="22" cm="1">
        <f t="array" ref="BF119">IF(INDEX(calc_types,1,BF$7)="INDEX",AC119/AC118-1,IF(INDEX(calc_types,1,BF$7)="CASH", AC118/1200,AC118/AC119-1))</f>
        <v>2.8914057295136741E-2</v>
      </c>
      <c r="BG119" s="22" cm="1">
        <f t="array" ref="BG119">IF(INDEX(calc_types,1,BG$7)="INDEX",AD119/AD118-1,IF(INDEX(calc_types,1,BG$7)="CASH", AD118/1200,AD118/AD119-1))</f>
        <v>3.3553829930015322E-3</v>
      </c>
      <c r="BH119" s="23">
        <f t="shared" si="39"/>
        <v>-1.0850442846973396E-3</v>
      </c>
      <c r="BI119" s="23">
        <f t="shared" si="40"/>
        <v>-7.1308034051998249E-4</v>
      </c>
      <c r="BJ119" s="23">
        <f t="shared" si="41"/>
        <v>-5.2953284479602316E-5</v>
      </c>
      <c r="BK119" s="23">
        <f t="shared" si="42"/>
        <v>1.3076481431960121E-3</v>
      </c>
      <c r="BL119" s="23">
        <f t="shared" si="43"/>
        <v>6.2530828750897039E-3</v>
      </c>
      <c r="BM119" s="23">
        <f t="shared" si="44"/>
        <v>-1.0239384838739178E-3</v>
      </c>
      <c r="BN119" s="23">
        <f t="shared" si="45"/>
        <v>-1.774639180625905E-3</v>
      </c>
      <c r="BO119" s="23">
        <f t="shared" si="46"/>
        <v>-3.3454827837897222E-3</v>
      </c>
      <c r="BP119" s="23">
        <f t="shared" si="47"/>
        <v>-9.5999588689665979E-4</v>
      </c>
      <c r="BQ119" s="23">
        <f t="shared" si="48"/>
        <v>-1.6262514542487456E-3</v>
      </c>
      <c r="BR119" s="23">
        <f t="shared" si="49"/>
        <v>-3.1119864522247808E-3</v>
      </c>
      <c r="BS119" s="23">
        <f t="shared" si="50"/>
        <v>2.1617367443683031E-3</v>
      </c>
      <c r="BT119" s="23">
        <f t="shared" si="51"/>
        <v>7.4855227089231143E-3</v>
      </c>
      <c r="BU119" s="23">
        <f t="shared" si="52"/>
        <v>-1.6630238425006228E-4</v>
      </c>
      <c r="BV119" s="23">
        <f t="shared" si="53"/>
        <v>-8.4268842890990024E-5</v>
      </c>
      <c r="BW119" s="23">
        <f t="shared" si="54"/>
        <v>4.6735828151485138E-4</v>
      </c>
      <c r="BX119" s="23">
        <f t="shared" si="55"/>
        <v>9.6320705514531299E-2</v>
      </c>
      <c r="BY119" s="23">
        <f t="shared" si="56"/>
        <v>0.17372005488496078</v>
      </c>
      <c r="BZ119" s="23">
        <f t="shared" si="57"/>
        <v>0.11890718321409771</v>
      </c>
      <c r="CA119" s="23">
        <f t="shared" si="58"/>
        <v>0.13770741077287874</v>
      </c>
      <c r="CB119" s="23">
        <f t="shared" si="59"/>
        <v>-1.3694893518518526E-3</v>
      </c>
      <c r="CC119" s="23">
        <f t="shared" si="60"/>
        <v>-8.6384768518518523E-4</v>
      </c>
      <c r="CD119" s="23">
        <f t="shared" si="61"/>
        <v>-1.2338847222222221E-3</v>
      </c>
      <c r="CE119" s="23">
        <f t="shared" si="62"/>
        <v>-2.7746296296296324E-5</v>
      </c>
      <c r="CF119" s="23">
        <f t="shared" si="63"/>
        <v>0</v>
      </c>
      <c r="CG119" s="23">
        <f t="shared" si="64"/>
        <v>2.4666867773826876E-2</v>
      </c>
      <c r="CH119" s="23">
        <f t="shared" si="65"/>
        <v>2.9546723053902865E-2</v>
      </c>
      <c r="CI119" s="23">
        <f t="shared" si="66"/>
        <v>6.9616545102543078E-3</v>
      </c>
    </row>
    <row r="120" spans="1:87" x14ac:dyDescent="0.2">
      <c r="A120" s="20">
        <v>112</v>
      </c>
      <c r="B120" s="21">
        <v>42004</v>
      </c>
      <c r="C120" s="20">
        <v>218.887</v>
      </c>
      <c r="D120" s="20">
        <v>1265.8710000000001</v>
      </c>
      <c r="E120" s="20">
        <v>2236.0250000000001</v>
      </c>
      <c r="F120" s="20">
        <v>1889.9</v>
      </c>
      <c r="G120" s="20">
        <v>2549.8020000000001</v>
      </c>
      <c r="H120" s="20">
        <v>139.36500000000001</v>
      </c>
      <c r="I120" s="20">
        <v>359.13099999999997</v>
      </c>
      <c r="J120" s="20">
        <v>504.87599999999998</v>
      </c>
      <c r="K120" s="20">
        <v>109.748</v>
      </c>
      <c r="L120" s="20">
        <v>681.65</v>
      </c>
      <c r="M120" s="20">
        <v>893.76800000000003</v>
      </c>
      <c r="N120" s="20">
        <v>305.62099999999998</v>
      </c>
      <c r="O120" s="20">
        <v>363.82799999999997</v>
      </c>
      <c r="P120" s="20">
        <v>102.849</v>
      </c>
      <c r="Q120" s="20">
        <v>193.49799999999999</v>
      </c>
      <c r="R120" s="20">
        <v>258.00799999999998</v>
      </c>
      <c r="S120" s="20">
        <v>6835.73</v>
      </c>
      <c r="T120" s="20">
        <v>3552.64</v>
      </c>
      <c r="U120" s="20">
        <v>6460.52</v>
      </c>
      <c r="V120" s="20">
        <v>27444.17</v>
      </c>
      <c r="W120" s="20">
        <v>7.3219999999999993E-2</v>
      </c>
      <c r="X120" s="20">
        <v>-0.63009999999999999</v>
      </c>
      <c r="Y120" s="20">
        <v>-4.5400000000000003E-2</v>
      </c>
      <c r="Z120" s="20">
        <v>-0.20130000000000001</v>
      </c>
      <c r="AA120" s="20">
        <v>1</v>
      </c>
      <c r="AB120" s="20">
        <v>0.81859999999999999</v>
      </c>
      <c r="AC120" s="20">
        <v>0.73180000000000001</v>
      </c>
      <c r="AD120" s="20">
        <v>103.25</v>
      </c>
      <c r="AE120" s="21">
        <f t="shared" si="38"/>
        <v>42004</v>
      </c>
      <c r="AF120" s="22" cm="1">
        <f t="array" ref="AF120">IF(INDEX(calc_types,1,AF$7)="INDEX",C120/C119-1,IF(INDEX(calc_types,1,AF$7)="CASH", C119/1200,C119/C120-1))</f>
        <v>-1.0506600886206474E-4</v>
      </c>
      <c r="AG120" s="22" cm="1">
        <f t="array" ref="AG120">IF(INDEX(calc_types,1,AG$7)="INDEX",D120/D119-1,IF(INDEX(calc_types,1,AG$7)="CASH", D119/1200,D119/D120-1))</f>
        <v>4.6392746608669988E-4</v>
      </c>
      <c r="AH120" s="22" cm="1">
        <f t="array" ref="AH120">IF(INDEX(calc_types,1,AH$7)="INDEX",E120/E119-1,IF(INDEX(calc_types,1,AH$7)="CASH", E119/1200,E119/E120-1))</f>
        <v>1.0964480277366739E-3</v>
      </c>
      <c r="AI120" s="22" cm="1">
        <f t="array" ref="AI120">IF(INDEX(calc_types,1,AI$7)="INDEX",F120/F119-1,IF(INDEX(calc_types,1,AI$7)="CASH", F119/1200,F119/F120-1))</f>
        <v>2.1523553682416541E-3</v>
      </c>
      <c r="AJ120" s="22" cm="1">
        <f t="array" ref="AJ120">IF(INDEX(calc_types,1,AJ$7)="INDEX",G120/G119-1,IF(INDEX(calc_types,1,AJ$7)="CASH", G119/1200,G119/G120-1))</f>
        <v>5.8168340265460916E-3</v>
      </c>
      <c r="AK120" s="22" cm="1">
        <f t="array" ref="AK120">IF(INDEX(calc_types,1,AK$7)="INDEX",H120/H119-1,IF(INDEX(calc_types,1,AK$7)="CASH", H119/1200,H119/H120-1))</f>
        <v>-6.4536947402393796E-4</v>
      </c>
      <c r="AL120" s="22" cm="1">
        <f t="array" ref="AL120">IF(INDEX(calc_types,1,AL$7)="INDEX",I120/I119-1,IF(INDEX(calc_types,1,AL$7)="CASH", I119/1200,I119/I120-1))</f>
        <v>-1.0792197352574862E-3</v>
      </c>
      <c r="AM120" s="22" cm="1">
        <f t="array" ref="AM120">IF(INDEX(calc_types,1,AM$7)="INDEX",J120/J119-1,IF(INDEX(calc_types,1,AM$7)="CASH", J119/1200,J119/J120-1))</f>
        <v>-1.382584186322533E-3</v>
      </c>
      <c r="AN120" s="22" cm="1">
        <f t="array" ref="AN120">IF(INDEX(calc_types,1,AN$7)="INDEX",K120/K119-1,IF(INDEX(calc_types,1,AN$7)="CASH", K119/1200,K119/K120-1))</f>
        <v>4.5560992500748299E-5</v>
      </c>
      <c r="AO120" s="22" cm="1">
        <f t="array" ref="AO120">IF(INDEX(calc_types,1,AO$7)="INDEX",L120/L119-1,IF(INDEX(calc_types,1,AO$7)="CASH", L119/1200,L119/L120-1))</f>
        <v>2.0713247216794795E-3</v>
      </c>
      <c r="AP120" s="22" cm="1">
        <f t="array" ref="AP120">IF(INDEX(calc_types,1,AP$7)="INDEX",M120/M119-1,IF(INDEX(calc_types,1,AP$7)="CASH", M119/1200,M119/M120-1))</f>
        <v>3.9223791273719222E-3</v>
      </c>
      <c r="AQ120" s="22" cm="1">
        <f t="array" ref="AQ120">IF(INDEX(calc_types,1,AQ$7)="INDEX",N120/N119-1,IF(INDEX(calc_types,1,AQ$7)="CASH", N119/1200,N119/N120-1))</f>
        <v>3.3651131334619944E-3</v>
      </c>
      <c r="AR120" s="22" cm="1">
        <f t="array" ref="AR120">IF(INDEX(calc_types,1,AR$7)="INDEX",O120/O119-1,IF(INDEX(calc_types,1,AR$7)="CASH", O119/1200,O119/O120-1))</f>
        <v>7.247861354890528E-3</v>
      </c>
      <c r="AS120" s="22" cm="1">
        <f t="array" ref="AS120">IF(INDEX(calc_types,1,AS$7)="INDEX",P120/P119-1,IF(INDEX(calc_types,1,AS$7)="CASH", P119/1200,P119/P120-1))</f>
        <v>-9.7220466852565579E-5</v>
      </c>
      <c r="AT120" s="22" cm="1">
        <f t="array" ref="AT120">IF(INDEX(calc_types,1,AT$7)="INDEX",Q120/Q119-1,IF(INDEX(calc_types,1,AT$7)="CASH", Q119/1200,Q119/Q120-1))</f>
        <v>-2.0151185561423368E-4</v>
      </c>
      <c r="AU120" s="22" cm="1">
        <f t="array" ref="AU120">IF(INDEX(calc_types,1,AU$7)="INDEX",R120/R119-1,IF(INDEX(calc_types,1,AU$7)="CASH", R119/1200,R119/R120-1))</f>
        <v>-2.7123582792798473E-4</v>
      </c>
      <c r="AV120" s="22" cm="1">
        <f t="array" ref="AV120">IF(INDEX(calc_types,1,AV$7)="INDEX",S120/S119-1,IF(INDEX(calc_types,1,AV$7)="CASH", S119/1200,S119/S120-1))</f>
        <v>3.8050707955463503E-2</v>
      </c>
      <c r="AW120" s="22" cm="1">
        <f t="array" ref="AW120">IF(INDEX(calc_types,1,AW$7)="INDEX",T120/T119-1,IF(INDEX(calc_types,1,AW$7)="CASH", T119/1200,T119/T120-1))</f>
        <v>1.7208106421114699E-2</v>
      </c>
      <c r="AX120" s="22" cm="1">
        <f t="array" ref="AX120">IF(INDEX(calc_types,1,AX$7)="INDEX",U120/U119-1,IF(INDEX(calc_types,1,AX$7)="CASH", U119/1200,U119/U120-1))</f>
        <v>3.101246530986157E-2</v>
      </c>
      <c r="AY120" s="22" cm="1">
        <f t="array" ref="AY120">IF(INDEX(calc_types,1,AY$7)="INDEX",V120/V119-1,IF(INDEX(calc_types,1,AY$7)="CASH", V119/1200,V119/V120-1))</f>
        <v>3.8229724116485064E-2</v>
      </c>
      <c r="AZ120" s="22" cm="1">
        <f t="array" ref="AZ120">IF(INDEX(calc_types,1,AZ$7)="INDEX",W120/W119-1,IF(INDEX(calc_types,1,AZ$7)="CASH", W119/1200,W119/W120-1))</f>
        <v>6.4366666666666668E-5</v>
      </c>
      <c r="BA120" s="22" cm="1">
        <f t="array" ref="BA120">IF(INDEX(calc_types,1,BA$7)="INDEX",X120/X119-1,IF(INDEX(calc_types,1,BA$7)="CASH", X119/1200,X119/X120-1))</f>
        <v>-8.5366666666666664E-4</v>
      </c>
      <c r="BB120" s="22" cm="1">
        <f t="array" ref="BB120">IF(INDEX(calc_types,1,BB$7)="INDEX",Y120/Y119-1,IF(INDEX(calc_types,1,BB$7)="CASH", Y119/1200,Y119/Y120-1))</f>
        <v>-2.7958333333333334E-4</v>
      </c>
      <c r="BC120" s="22" cm="1">
        <f t="array" ref="BC120">IF(INDEX(calc_types,1,BC$7)="INDEX",Z120/Z119-1,IF(INDEX(calc_types,1,BC$7)="CASH", Z119/1200,Z119/Z120-1))</f>
        <v>-5.5483333333333329E-4</v>
      </c>
      <c r="BD120" s="22" cm="1">
        <f t="array" ref="BD120">IF(INDEX(calc_types,1,BD$7)="INDEX",AA120/AA119-1,IF(INDEX(calc_types,1,BD$7)="CASH", AA119/1200,AA119/AA120-1))</f>
        <v>0</v>
      </c>
      <c r="BE120" s="22" cm="1">
        <f t="array" ref="BE120">IF(INDEX(calc_types,1,BE$7)="INDEX",AB120/AB119-1,IF(INDEX(calc_types,1,BE$7)="CASH", AB119/1200,AB119/AB120-1))</f>
        <v>2.4309797214757012E-2</v>
      </c>
      <c r="BF120" s="22" cm="1">
        <f t="array" ref="BF120">IF(INDEX(calc_types,1,BF$7)="INDEX",AC120/AC119-1,IF(INDEX(calc_types,1,BF$7)="CASH", AC119/1200,AC119/AC120-1))</f>
        <v>2.5553429898879321E-2</v>
      </c>
      <c r="BG120" s="22" cm="1">
        <f t="array" ref="BG120">IF(INDEX(calc_types,1,BG$7)="INDEX",AD120/AD119-1,IF(INDEX(calc_types,1,BG$7)="CASH", AD119/1200,AD119/AD120-1))</f>
        <v>1.0266343825665825E-2</v>
      </c>
      <c r="BH120" s="23">
        <f t="shared" si="39"/>
        <v>-1.5008367537452216E-3</v>
      </c>
      <c r="BI120" s="23">
        <f t="shared" si="40"/>
        <v>-7.0934033361336624E-4</v>
      </c>
      <c r="BJ120" s="23">
        <f t="shared" si="41"/>
        <v>-9.7682201920608249E-5</v>
      </c>
      <c r="BK120" s="23">
        <f t="shared" si="42"/>
        <v>5.5803437266695177E-5</v>
      </c>
      <c r="BL120" s="23">
        <f t="shared" si="43"/>
        <v>3.1446075644074472E-3</v>
      </c>
      <c r="BM120" s="23">
        <f t="shared" si="44"/>
        <v>-9.1694338352130394E-4</v>
      </c>
      <c r="BN120" s="23">
        <f t="shared" si="45"/>
        <v>-1.1600214298713514E-3</v>
      </c>
      <c r="BO120" s="23">
        <f t="shared" si="46"/>
        <v>-1.5674409177203869E-3</v>
      </c>
      <c r="BP120" s="23">
        <f t="shared" si="47"/>
        <v>-1.032907508995208E-3</v>
      </c>
      <c r="BQ120" s="23">
        <f t="shared" si="48"/>
        <v>1.2221345362880825E-3</v>
      </c>
      <c r="BR120" s="23">
        <f t="shared" si="49"/>
        <v>2.9612677641131947E-3</v>
      </c>
      <c r="BS120" s="23">
        <f t="shared" si="50"/>
        <v>9.822647938313887E-4</v>
      </c>
      <c r="BT120" s="23">
        <f t="shared" si="51"/>
        <v>4.1069921127879824E-3</v>
      </c>
      <c r="BU120" s="23">
        <f t="shared" si="52"/>
        <v>-9.8275368696533323E-5</v>
      </c>
      <c r="BV120" s="23">
        <f t="shared" si="53"/>
        <v>-1.4112644799508923E-4</v>
      </c>
      <c r="BW120" s="23">
        <f t="shared" si="54"/>
        <v>-1.3722121598407354E-4</v>
      </c>
      <c r="BX120" s="23">
        <f t="shared" si="55"/>
        <v>2.5482329994650818E-2</v>
      </c>
      <c r="BY120" s="23">
        <f t="shared" si="56"/>
        <v>1.030203942831831E-2</v>
      </c>
      <c r="BZ120" s="23">
        <f t="shared" si="57"/>
        <v>2.6396849735304817E-2</v>
      </c>
      <c r="CA120" s="23">
        <f t="shared" si="58"/>
        <v>2.5505379487361993E-2</v>
      </c>
      <c r="CB120" s="23">
        <f t="shared" si="59"/>
        <v>-1.3751226851851858E-3</v>
      </c>
      <c r="CC120" s="23">
        <f t="shared" si="60"/>
        <v>-1.2390143518518518E-3</v>
      </c>
      <c r="CD120" s="23">
        <f t="shared" si="61"/>
        <v>-1.5090513888888887E-3</v>
      </c>
      <c r="CE120" s="23">
        <f t="shared" si="62"/>
        <v>-4.1632962962962958E-4</v>
      </c>
      <c r="CF120" s="23">
        <f t="shared" si="63"/>
        <v>0</v>
      </c>
      <c r="CG120" s="23">
        <f t="shared" si="64"/>
        <v>2.5005287528834245E-2</v>
      </c>
      <c r="CH120" s="23">
        <f t="shared" si="65"/>
        <v>2.6186095657645445E-2</v>
      </c>
      <c r="CI120" s="23">
        <f t="shared" si="66"/>
        <v>1.3872615342918601E-2</v>
      </c>
    </row>
    <row r="121" spans="1:87" x14ac:dyDescent="0.2">
      <c r="A121" s="20">
        <v>113</v>
      </c>
      <c r="B121" s="21">
        <v>42035</v>
      </c>
      <c r="C121" s="20">
        <v>218.94900000000001</v>
      </c>
      <c r="D121" s="20">
        <v>1266.0609999999999</v>
      </c>
      <c r="E121" s="20">
        <v>2232.7570000000001</v>
      </c>
      <c r="F121" s="20">
        <v>1890.981</v>
      </c>
      <c r="G121" s="20">
        <v>2548.0459999999998</v>
      </c>
      <c r="H121" s="20">
        <v>139.25800000000001</v>
      </c>
      <c r="I121" s="20">
        <v>358.947</v>
      </c>
      <c r="J121" s="20">
        <v>504.82900000000001</v>
      </c>
      <c r="K121" s="20">
        <v>109.782</v>
      </c>
      <c r="L121" s="20">
        <v>681.15200000000004</v>
      </c>
      <c r="M121" s="20">
        <v>891.9</v>
      </c>
      <c r="N121" s="20">
        <v>305.577</v>
      </c>
      <c r="O121" s="20">
        <v>363.52800000000002</v>
      </c>
      <c r="P121" s="20">
        <v>102.839</v>
      </c>
      <c r="Q121" s="20">
        <v>193.47300000000001</v>
      </c>
      <c r="R121" s="20">
        <v>258.02</v>
      </c>
      <c r="S121" s="20">
        <v>6764.58</v>
      </c>
      <c r="T121" s="20">
        <v>3481.44</v>
      </c>
      <c r="U121" s="20">
        <v>6407.46</v>
      </c>
      <c r="V121" s="20">
        <v>27663.39</v>
      </c>
      <c r="W121" s="20">
        <v>5.0880000000000002E-2</v>
      </c>
      <c r="X121" s="20">
        <v>-0.73860000000000003</v>
      </c>
      <c r="Y121" s="20">
        <v>-0.13020000000000001</v>
      </c>
      <c r="Z121" s="20">
        <v>-0.2843</v>
      </c>
      <c r="AA121" s="20">
        <v>1</v>
      </c>
      <c r="AB121" s="20">
        <v>0.82389999999999997</v>
      </c>
      <c r="AC121" s="20">
        <v>0.72970000000000002</v>
      </c>
      <c r="AD121" s="20">
        <v>104.68</v>
      </c>
      <c r="AE121" s="21">
        <f t="shared" si="38"/>
        <v>42035</v>
      </c>
      <c r="AF121" s="22" cm="1">
        <f t="array" ref="AF121">IF(INDEX(calc_types,1,AF$7)="INDEX",C121/C120-1,IF(INDEX(calc_types,1,AF$7)="CASH", C120/1200,C120/C121-1))</f>
        <v>2.8325117526395438E-4</v>
      </c>
      <c r="AG121" s="22" cm="1">
        <f t="array" ref="AG121">IF(INDEX(calc_types,1,AG$7)="INDEX",D121/D120-1,IF(INDEX(calc_types,1,AG$7)="CASH", D120/1200,D120/D121-1))</f>
        <v>1.5009428290868598E-4</v>
      </c>
      <c r="AH121" s="22" cm="1">
        <f t="array" ref="AH121">IF(INDEX(calc_types,1,AH$7)="INDEX",E121/E120-1,IF(INDEX(calc_types,1,AH$7)="CASH", E120/1200,E120/E121-1))</f>
        <v>-1.4615221207276985E-3</v>
      </c>
      <c r="AI121" s="22" cm="1">
        <f t="array" ref="AI121">IF(INDEX(calc_types,1,AI$7)="INDEX",F121/F120-1,IF(INDEX(calc_types,1,AI$7)="CASH", F120/1200,F120/F121-1))</f>
        <v>5.7198793586965557E-4</v>
      </c>
      <c r="AJ121" s="22" cm="1">
        <f t="array" ref="AJ121">IF(INDEX(calc_types,1,AJ$7)="INDEX",G121/G120-1,IF(INDEX(calc_types,1,AJ$7)="CASH", G120/1200,G120/G121-1))</f>
        <v>-6.8868092502882838E-4</v>
      </c>
      <c r="AK121" s="22" cm="1">
        <f t="array" ref="AK121">IF(INDEX(calc_types,1,AK$7)="INDEX",H121/H120-1,IF(INDEX(calc_types,1,AK$7)="CASH", H120/1200,H120/H121-1))</f>
        <v>-7.6776809098411114E-4</v>
      </c>
      <c r="AL121" s="22" cm="1">
        <f t="array" ref="AL121">IF(INDEX(calc_types,1,AL$7)="INDEX",I121/I120-1,IF(INDEX(calc_types,1,AL$7)="CASH", I120/1200,I120/I121-1))</f>
        <v>-5.1234786192211335E-4</v>
      </c>
      <c r="AM121" s="22" cm="1">
        <f t="array" ref="AM121">IF(INDEX(calc_types,1,AM$7)="INDEX",J121/J120-1,IF(INDEX(calc_types,1,AM$7)="CASH", J120/1200,J120/J121-1))</f>
        <v>-9.3092165204811117E-5</v>
      </c>
      <c r="AN121" s="22" cm="1">
        <f t="array" ref="AN121">IF(INDEX(calc_types,1,AN$7)="INDEX",K121/K120-1,IF(INDEX(calc_types,1,AN$7)="CASH", K120/1200,K120/K121-1))</f>
        <v>3.0980063417995751E-4</v>
      </c>
      <c r="AO121" s="22" cm="1">
        <f t="array" ref="AO121">IF(INDEX(calc_types,1,AO$7)="INDEX",L121/L120-1,IF(INDEX(calc_types,1,AO$7)="CASH", L120/1200,L120/L121-1))</f>
        <v>-7.3058020978500338E-4</v>
      </c>
      <c r="AP121" s="22" cm="1">
        <f t="array" ref="AP121">IF(INDEX(calc_types,1,AP$7)="INDEX",M121/M120-1,IF(INDEX(calc_types,1,AP$7)="CASH", M120/1200,M120/M121-1))</f>
        <v>-2.0900278372016912E-3</v>
      </c>
      <c r="AQ121" s="22" cm="1">
        <f t="array" ref="AQ121">IF(INDEX(calc_types,1,AQ$7)="INDEX",N121/N120-1,IF(INDEX(calc_types,1,AQ$7)="CASH", N120/1200,N120/N121-1))</f>
        <v>-1.4396916442249719E-4</v>
      </c>
      <c r="AR121" s="22" cm="1">
        <f t="array" ref="AR121">IF(INDEX(calc_types,1,AR$7)="INDEX",O121/O120-1,IF(INDEX(calc_types,1,AR$7)="CASH", O120/1200,O120/O121-1))</f>
        <v>-8.2456545400566572E-4</v>
      </c>
      <c r="AS121" s="22" cm="1">
        <f t="array" ref="AS121">IF(INDEX(calc_types,1,AS$7)="INDEX",P121/P120-1,IF(INDEX(calc_types,1,AS$7)="CASH", P120/1200,P120/P121-1))</f>
        <v>-9.722991959093541E-5</v>
      </c>
      <c r="AT121" s="22" cm="1">
        <f t="array" ref="AT121">IF(INDEX(calc_types,1,AT$7)="INDEX",Q121/Q120-1,IF(INDEX(calc_types,1,AT$7)="CASH", Q120/1200,Q120/Q121-1))</f>
        <v>-1.2920030181173825E-4</v>
      </c>
      <c r="AU121" s="22" cm="1">
        <f t="array" ref="AU121">IF(INDEX(calc_types,1,AU$7)="INDEX",R121/R120-1,IF(INDEX(calc_types,1,AU$7)="CASH", R120/1200,R120/R121-1))</f>
        <v>4.6510185730763709E-5</v>
      </c>
      <c r="AV121" s="22" cm="1">
        <f t="array" ref="AV121">IF(INDEX(calc_types,1,AV$7)="INDEX",S121/S120-1,IF(INDEX(calc_types,1,AV$7)="CASH", S120/1200,S120/S121-1))</f>
        <v>-1.0408544515362661E-2</v>
      </c>
      <c r="AW121" s="22" cm="1">
        <f t="array" ref="AW121">IF(INDEX(calc_types,1,AW$7)="INDEX",T121/T120-1,IF(INDEX(calc_types,1,AW$7)="CASH", T120/1200,T120/T121-1))</f>
        <v>-2.0041433975860112E-2</v>
      </c>
      <c r="AX121" s="22" cm="1">
        <f t="array" ref="AX121">IF(INDEX(calc_types,1,AX$7)="INDEX",U121/U120-1,IF(INDEX(calc_types,1,AX$7)="CASH", U120/1200,U120/U121-1))</f>
        <v>-8.21296118578696E-3</v>
      </c>
      <c r="AY121" s="22" cm="1">
        <f t="array" ref="AY121">IF(INDEX(calc_types,1,AY$7)="INDEX",V121/V120-1,IF(INDEX(calc_types,1,AY$7)="CASH", V120/1200,V120/V121-1))</f>
        <v>7.9878531578838619E-3</v>
      </c>
      <c r="AZ121" s="22" cm="1">
        <f t="array" ref="AZ121">IF(INDEX(calc_types,1,AZ$7)="INDEX",W121/W120-1,IF(INDEX(calc_types,1,AZ$7)="CASH", W120/1200,W120/W121-1))</f>
        <v>6.1016666666666661E-5</v>
      </c>
      <c r="BA121" s="22" cm="1">
        <f t="array" ref="BA121">IF(INDEX(calc_types,1,BA$7)="INDEX",X121/X120-1,IF(INDEX(calc_types,1,BA$7)="CASH", X120/1200,X120/X121-1))</f>
        <v>-5.2508333333333335E-4</v>
      </c>
      <c r="BB121" s="22" cm="1">
        <f t="array" ref="BB121">IF(INDEX(calc_types,1,BB$7)="INDEX",Y121/Y120-1,IF(INDEX(calc_types,1,BB$7)="CASH", Y120/1200,Y120/Y121-1))</f>
        <v>-3.7833333333333336E-5</v>
      </c>
      <c r="BC121" s="22" cm="1">
        <f t="array" ref="BC121">IF(INDEX(calc_types,1,BC$7)="INDEX",Z121/Z120-1,IF(INDEX(calc_types,1,BC$7)="CASH", Z120/1200,Z120/Z121-1))</f>
        <v>-1.6775000000000001E-4</v>
      </c>
      <c r="BD121" s="22" cm="1">
        <f t="array" ref="BD121">IF(INDEX(calc_types,1,BD$7)="INDEX",AA121/AA120-1,IF(INDEX(calc_types,1,BD$7)="CASH", AA120/1200,AA120/AA121-1))</f>
        <v>0</v>
      </c>
      <c r="BE121" s="22" cm="1">
        <f t="array" ref="BE121">IF(INDEX(calc_types,1,BE$7)="INDEX",AB121/AB120-1,IF(INDEX(calc_types,1,BE$7)="CASH", AB120/1200,AB120/AB121-1))</f>
        <v>-6.4328195169316427E-3</v>
      </c>
      <c r="BF121" s="22" cm="1">
        <f t="array" ref="BF121">IF(INDEX(calc_types,1,BF$7)="INDEX",AC121/AC120-1,IF(INDEX(calc_types,1,BF$7)="CASH", AC120/1200,AC120/AC121-1))</f>
        <v>2.8778950253529612E-3</v>
      </c>
      <c r="BG121" s="22" cm="1">
        <f t="array" ref="BG121">IF(INDEX(calc_types,1,BG$7)="INDEX",AD121/AD120-1,IF(INDEX(calc_types,1,BG$7)="CASH", AD120/1200,AD120/AD121-1))</f>
        <v>-1.3660680168131489E-2</v>
      </c>
      <c r="BH121" s="23">
        <f t="shared" si="39"/>
        <v>-1.1125195696192025E-3</v>
      </c>
      <c r="BI121" s="23">
        <f t="shared" si="40"/>
        <v>-1.0231735167913801E-3</v>
      </c>
      <c r="BJ121" s="23">
        <f t="shared" si="41"/>
        <v>-2.6556523503849807E-3</v>
      </c>
      <c r="BK121" s="23">
        <f t="shared" si="42"/>
        <v>-1.5245639951053033E-3</v>
      </c>
      <c r="BL121" s="23">
        <f t="shared" si="43"/>
        <v>-3.3609073871674728E-3</v>
      </c>
      <c r="BM121" s="23">
        <f t="shared" si="44"/>
        <v>-1.0393420004814772E-3</v>
      </c>
      <c r="BN121" s="23">
        <f t="shared" si="45"/>
        <v>-5.9314955653597861E-4</v>
      </c>
      <c r="BO121" s="23">
        <f t="shared" si="46"/>
        <v>-2.7794889660266503E-4</v>
      </c>
      <c r="BP121" s="23">
        <f t="shared" si="47"/>
        <v>-7.6866786731599876E-4</v>
      </c>
      <c r="BQ121" s="23">
        <f t="shared" si="48"/>
        <v>-1.5797703951764004E-3</v>
      </c>
      <c r="BR121" s="23">
        <f t="shared" si="49"/>
        <v>-3.0511392004604187E-3</v>
      </c>
      <c r="BS121" s="23">
        <f t="shared" si="50"/>
        <v>-2.5268175040531029E-3</v>
      </c>
      <c r="BT121" s="23">
        <f t="shared" si="51"/>
        <v>-3.9654346961082113E-3</v>
      </c>
      <c r="BU121" s="23">
        <f t="shared" si="52"/>
        <v>-9.8284821434903153E-5</v>
      </c>
      <c r="BV121" s="23">
        <f t="shared" si="53"/>
        <v>-6.8814894192593799E-5</v>
      </c>
      <c r="BW121" s="23">
        <f t="shared" si="54"/>
        <v>1.805247976746749E-4</v>
      </c>
      <c r="BX121" s="23">
        <f t="shared" si="55"/>
        <v>-2.2976922476175346E-2</v>
      </c>
      <c r="BY121" s="23">
        <f t="shared" si="56"/>
        <v>-2.6947500968656501E-2</v>
      </c>
      <c r="BZ121" s="23">
        <f t="shared" si="57"/>
        <v>-1.2828576760343713E-2</v>
      </c>
      <c r="CA121" s="23">
        <f t="shared" si="58"/>
        <v>-4.7364914712392115E-3</v>
      </c>
      <c r="CB121" s="23">
        <f t="shared" si="59"/>
        <v>-1.3784726851851859E-3</v>
      </c>
      <c r="CC121" s="23">
        <f t="shared" si="60"/>
        <v>-9.1043101851851849E-4</v>
      </c>
      <c r="CD121" s="23">
        <f t="shared" si="61"/>
        <v>-1.2673013888888887E-3</v>
      </c>
      <c r="CE121" s="23">
        <f t="shared" si="62"/>
        <v>-2.9246296296296334E-5</v>
      </c>
      <c r="CF121" s="23">
        <f t="shared" si="63"/>
        <v>0</v>
      </c>
      <c r="CG121" s="23">
        <f t="shared" si="64"/>
        <v>-5.7373292028544097E-3</v>
      </c>
      <c r="CH121" s="23">
        <f t="shared" si="65"/>
        <v>3.5105607841190854E-3</v>
      </c>
      <c r="CI121" s="23">
        <f t="shared" si="66"/>
        <v>-1.0054408650878713E-2</v>
      </c>
    </row>
    <row r="122" spans="1:87" x14ac:dyDescent="0.2">
      <c r="A122" s="20">
        <v>114</v>
      </c>
      <c r="B122" s="21">
        <v>42063</v>
      </c>
      <c r="C122" s="20">
        <v>218.99600000000001</v>
      </c>
      <c r="D122" s="20">
        <v>1265.0440000000001</v>
      </c>
      <c r="E122" s="20">
        <v>2213.7130000000002</v>
      </c>
      <c r="F122" s="20">
        <v>1891.731</v>
      </c>
      <c r="G122" s="20">
        <v>2533.047</v>
      </c>
      <c r="H122" s="20">
        <v>139.16300000000001</v>
      </c>
      <c r="I122" s="20">
        <v>358.20400000000001</v>
      </c>
      <c r="J122" s="20">
        <v>501.96899999999999</v>
      </c>
      <c r="K122" s="20">
        <v>109.736</v>
      </c>
      <c r="L122" s="20">
        <v>678.89</v>
      </c>
      <c r="M122" s="20">
        <v>881.18</v>
      </c>
      <c r="N122" s="20">
        <v>305.11599999999999</v>
      </c>
      <c r="O122" s="20">
        <v>360.89400000000001</v>
      </c>
      <c r="P122" s="20">
        <v>102.83199999999999</v>
      </c>
      <c r="Q122" s="20">
        <v>193.40700000000001</v>
      </c>
      <c r="R122" s="20">
        <v>257.50299999999999</v>
      </c>
      <c r="S122" s="20">
        <v>6948.1</v>
      </c>
      <c r="T122" s="20">
        <v>3636.44</v>
      </c>
      <c r="U122" s="20">
        <v>6483.43</v>
      </c>
      <c r="V122" s="20">
        <v>28966.01</v>
      </c>
      <c r="W122" s="20">
        <v>3.8760000000000003E-2</v>
      </c>
      <c r="X122" s="20">
        <v>-0.81320000000000003</v>
      </c>
      <c r="Y122" s="20">
        <v>-0.13819999999999999</v>
      </c>
      <c r="Z122" s="20">
        <v>-0.39250000000000002</v>
      </c>
      <c r="AA122" s="20">
        <v>1</v>
      </c>
      <c r="AB122" s="20">
        <v>0.82830000000000004</v>
      </c>
      <c r="AC122" s="20">
        <v>0.71799999999999997</v>
      </c>
      <c r="AD122" s="20">
        <v>106.57</v>
      </c>
      <c r="AE122" s="21">
        <f t="shared" si="38"/>
        <v>42063</v>
      </c>
      <c r="AF122" s="22" cm="1">
        <f t="array" ref="AF122">IF(INDEX(calc_types,1,AF$7)="INDEX",C122/C121-1,IF(INDEX(calc_types,1,AF$7)="CASH", C121/1200,C121/C122-1))</f>
        <v>2.1466186189478265E-4</v>
      </c>
      <c r="AG122" s="22" cm="1">
        <f t="array" ref="AG122">IF(INDEX(calc_types,1,AG$7)="INDEX",D122/D121-1,IF(INDEX(calc_types,1,AG$7)="CASH", D121/1200,D121/D122-1))</f>
        <v>-8.032788309566552E-4</v>
      </c>
      <c r="AH122" s="22" cm="1">
        <f t="array" ref="AH122">IF(INDEX(calc_types,1,AH$7)="INDEX",E122/E121-1,IF(INDEX(calc_types,1,AH$7)="CASH", E121/1200,E121/E122-1))</f>
        <v>-8.5293652645584972E-3</v>
      </c>
      <c r="AI122" s="22" cm="1">
        <f t="array" ref="AI122">IF(INDEX(calc_types,1,AI$7)="INDEX",F122/F121-1,IF(INDEX(calc_types,1,AI$7)="CASH", F121/1200,F121/F122-1))</f>
        <v>3.9661953240144321E-4</v>
      </c>
      <c r="AJ122" s="22" cm="1">
        <f t="array" ref="AJ122">IF(INDEX(calc_types,1,AJ$7)="INDEX",G122/G121-1,IF(INDEX(calc_types,1,AJ$7)="CASH", G121/1200,G121/G122-1))</f>
        <v>-5.8864714373287885E-3</v>
      </c>
      <c r="AK122" s="22" cm="1">
        <f t="array" ref="AK122">IF(INDEX(calc_types,1,AK$7)="INDEX",H122/H121-1,IF(INDEX(calc_types,1,AK$7)="CASH", H121/1200,H121/H122-1))</f>
        <v>-6.8218701977618146E-4</v>
      </c>
      <c r="AL122" s="22" cm="1">
        <f t="array" ref="AL122">IF(INDEX(calc_types,1,AL$7)="INDEX",I122/I121-1,IF(INDEX(calc_types,1,AL$7)="CASH", I121/1200,I121/I122-1))</f>
        <v>-2.0699434735490518E-3</v>
      </c>
      <c r="AM122" s="22" cm="1">
        <f t="array" ref="AM122">IF(INDEX(calc_types,1,AM$7)="INDEX",J122/J121-1,IF(INDEX(calc_types,1,AM$7)="CASH", J121/1200,J121/J122-1))</f>
        <v>-5.6652846805552715E-3</v>
      </c>
      <c r="AN122" s="22" cm="1">
        <f t="array" ref="AN122">IF(INDEX(calc_types,1,AN$7)="INDEX",K122/K121-1,IF(INDEX(calc_types,1,AN$7)="CASH", K121/1200,K121/K122-1))</f>
        <v>-4.1901222422613404E-4</v>
      </c>
      <c r="AO122" s="22" cm="1">
        <f t="array" ref="AO122">IF(INDEX(calc_types,1,AO$7)="INDEX",L122/L121-1,IF(INDEX(calc_types,1,AO$7)="CASH", L121/1200,L121/L122-1))</f>
        <v>-3.3208446866486163E-3</v>
      </c>
      <c r="AP122" s="22" cm="1">
        <f t="array" ref="AP122">IF(INDEX(calc_types,1,AP$7)="INDEX",M122/M121-1,IF(INDEX(calc_types,1,AP$7)="CASH", M121/1200,M121/M122-1))</f>
        <v>-1.2019284673169706E-2</v>
      </c>
      <c r="AQ122" s="22" cm="1">
        <f t="array" ref="AQ122">IF(INDEX(calc_types,1,AQ$7)="INDEX",N122/N121-1,IF(INDEX(calc_types,1,AQ$7)="CASH", N121/1200,N121/N122-1))</f>
        <v>-1.5086213949349059E-3</v>
      </c>
      <c r="AR122" s="22" cm="1">
        <f t="array" ref="AR122">IF(INDEX(calc_types,1,AR$7)="INDEX",O122/O121-1,IF(INDEX(calc_types,1,AR$7)="CASH", O121/1200,O121/O122-1))</f>
        <v>-7.2456592064435998E-3</v>
      </c>
      <c r="AS122" s="22" cm="1">
        <f t="array" ref="AS122">IF(INDEX(calc_types,1,AS$7)="INDEX",P122/P121-1,IF(INDEX(calc_types,1,AS$7)="CASH", P121/1200,P121/P122-1))</f>
        <v>-6.8067561917239949E-5</v>
      </c>
      <c r="AT122" s="22" cm="1">
        <f t="array" ref="AT122">IF(INDEX(calc_types,1,AT$7)="INDEX",Q122/Q121-1,IF(INDEX(calc_types,1,AT$7)="CASH", Q121/1200,Q121/Q122-1))</f>
        <v>-3.41132871253369E-4</v>
      </c>
      <c r="AU122" s="22" cm="1">
        <f t="array" ref="AU122">IF(INDEX(calc_types,1,AU$7)="INDEX",R122/R121-1,IF(INDEX(calc_types,1,AU$7)="CASH", R121/1200,R121/R122-1))</f>
        <v>-2.0037206418106468E-3</v>
      </c>
      <c r="AV122" s="22" cm="1">
        <f t="array" ref="AV122">IF(INDEX(calc_types,1,AV$7)="INDEX",S122/S121-1,IF(INDEX(calc_types,1,AV$7)="CASH", S121/1200,S121/S122-1))</f>
        <v>2.7129548323768793E-2</v>
      </c>
      <c r="AW122" s="22" cm="1">
        <f t="array" ref="AW122">IF(INDEX(calc_types,1,AW$7)="INDEX",T122/T121-1,IF(INDEX(calc_types,1,AW$7)="CASH", T121/1200,T121/T122-1))</f>
        <v>4.4521807068339525E-2</v>
      </c>
      <c r="AX122" s="22" cm="1">
        <f t="array" ref="AX122">IF(INDEX(calc_types,1,AX$7)="INDEX",U122/U121-1,IF(INDEX(calc_types,1,AX$7)="CASH", U121/1200,U121/U122-1))</f>
        <v>1.1856492276190567E-2</v>
      </c>
      <c r="AY122" s="22" cm="1">
        <f t="array" ref="AY122">IF(INDEX(calc_types,1,AY$7)="INDEX",V122/V121-1,IF(INDEX(calc_types,1,AY$7)="CASH", V121/1200,V121/V122-1))</f>
        <v>4.7088227437056762E-2</v>
      </c>
      <c r="AZ122" s="22" cm="1">
        <f t="array" ref="AZ122">IF(INDEX(calc_types,1,AZ$7)="INDEX",W122/W121-1,IF(INDEX(calc_types,1,AZ$7)="CASH", W121/1200,W121/W122-1))</f>
        <v>4.2400000000000001E-5</v>
      </c>
      <c r="BA122" s="22" cm="1">
        <f t="array" ref="BA122">IF(INDEX(calc_types,1,BA$7)="INDEX",X122/X121-1,IF(INDEX(calc_types,1,BA$7)="CASH", X121/1200,X121/X122-1))</f>
        <v>-6.1550000000000005E-4</v>
      </c>
      <c r="BB122" s="22" cm="1">
        <f t="array" ref="BB122">IF(INDEX(calc_types,1,BB$7)="INDEX",Y122/Y121-1,IF(INDEX(calc_types,1,BB$7)="CASH", Y121/1200,Y121/Y122-1))</f>
        <v>-1.0850000000000001E-4</v>
      </c>
      <c r="BC122" s="22" cm="1">
        <f t="array" ref="BC122">IF(INDEX(calc_types,1,BC$7)="INDEX",Z122/Z121-1,IF(INDEX(calc_types,1,BC$7)="CASH", Z121/1200,Z121/Z122-1))</f>
        <v>-2.3691666666666666E-4</v>
      </c>
      <c r="BD122" s="22" cm="1">
        <f t="array" ref="BD122">IF(INDEX(calc_types,1,BD$7)="INDEX",AA122/AA121-1,IF(INDEX(calc_types,1,BD$7)="CASH", AA121/1200,AA121/AA122-1))</f>
        <v>0</v>
      </c>
      <c r="BE122" s="22" cm="1">
        <f t="array" ref="BE122">IF(INDEX(calc_types,1,BE$7)="INDEX",AB122/AB121-1,IF(INDEX(calc_types,1,BE$7)="CASH", AB121/1200,AB121/AB122-1))</f>
        <v>-5.3120849933600001E-3</v>
      </c>
      <c r="BF122" s="22" cm="1">
        <f t="array" ref="BF122">IF(INDEX(calc_types,1,BF$7)="INDEX",AC122/AC121-1,IF(INDEX(calc_types,1,BF$7)="CASH", AC121/1200,AC121/AC122-1))</f>
        <v>1.6295264623955585E-2</v>
      </c>
      <c r="BG122" s="22" cm="1">
        <f t="array" ref="BG122">IF(INDEX(calc_types,1,BG$7)="INDEX",AD122/AD121-1,IF(INDEX(calc_types,1,BG$7)="CASH", AD121/1200,AD121/AD122-1))</f>
        <v>-1.7734822182602805E-2</v>
      </c>
      <c r="BH122" s="23">
        <f t="shared" si="39"/>
        <v>-1.1811088829883742E-3</v>
      </c>
      <c r="BI122" s="23">
        <f t="shared" si="40"/>
        <v>-1.9765466306567213E-3</v>
      </c>
      <c r="BJ122" s="23">
        <f t="shared" si="41"/>
        <v>-9.7234954942157798E-3</v>
      </c>
      <c r="BK122" s="23">
        <f t="shared" si="42"/>
        <v>-1.6999323985735157E-3</v>
      </c>
      <c r="BL122" s="23">
        <f t="shared" si="43"/>
        <v>-8.5586978994674334E-3</v>
      </c>
      <c r="BM122" s="23">
        <f t="shared" si="44"/>
        <v>-9.5376092927354744E-4</v>
      </c>
      <c r="BN122" s="23">
        <f t="shared" si="45"/>
        <v>-2.1507451681629171E-3</v>
      </c>
      <c r="BO122" s="23">
        <f t="shared" si="46"/>
        <v>-5.8501414119531258E-3</v>
      </c>
      <c r="BP122" s="23">
        <f t="shared" si="47"/>
        <v>-1.4974807257220903E-3</v>
      </c>
      <c r="BQ122" s="23">
        <f t="shared" si="48"/>
        <v>-4.1700348720400135E-3</v>
      </c>
      <c r="BR122" s="23">
        <f t="shared" si="49"/>
        <v>-1.2980396036428433E-2</v>
      </c>
      <c r="BS122" s="23">
        <f t="shared" si="50"/>
        <v>-3.8914697345655115E-3</v>
      </c>
      <c r="BT122" s="23">
        <f t="shared" si="51"/>
        <v>-1.0386528448546145E-2</v>
      </c>
      <c r="BU122" s="23">
        <f t="shared" si="52"/>
        <v>-6.9122463761207693E-5</v>
      </c>
      <c r="BV122" s="23">
        <f t="shared" si="53"/>
        <v>-2.8074746363422457E-4</v>
      </c>
      <c r="BW122" s="23">
        <f t="shared" si="54"/>
        <v>-1.8697060298667357E-3</v>
      </c>
      <c r="BX122" s="23">
        <f t="shared" si="55"/>
        <v>1.456117036295611E-2</v>
      </c>
      <c r="BY122" s="23">
        <f t="shared" si="56"/>
        <v>3.7615740075543136E-2</v>
      </c>
      <c r="BZ122" s="23">
        <f t="shared" si="57"/>
        <v>7.2408767016338147E-3</v>
      </c>
      <c r="CA122" s="23">
        <f t="shared" si="58"/>
        <v>3.4363882807933691E-2</v>
      </c>
      <c r="CB122" s="23">
        <f t="shared" si="59"/>
        <v>-1.3970893518518526E-3</v>
      </c>
      <c r="CC122" s="23">
        <f t="shared" si="60"/>
        <v>-1.0008476851851853E-3</v>
      </c>
      <c r="CD122" s="23">
        <f t="shared" si="61"/>
        <v>-1.3379680555555555E-3</v>
      </c>
      <c r="CE122" s="23">
        <f t="shared" si="62"/>
        <v>-9.8412962962962983E-5</v>
      </c>
      <c r="CF122" s="23">
        <f t="shared" si="63"/>
        <v>0</v>
      </c>
      <c r="CG122" s="23">
        <f t="shared" si="64"/>
        <v>-4.6165946792827671E-3</v>
      </c>
      <c r="CH122" s="23">
        <f t="shared" si="65"/>
        <v>1.6927930382721709E-2</v>
      </c>
      <c r="CI122" s="23">
        <f t="shared" si="66"/>
        <v>-1.4128550665350029E-2</v>
      </c>
    </row>
    <row r="123" spans="1:87" x14ac:dyDescent="0.2">
      <c r="A123" s="20">
        <v>115</v>
      </c>
      <c r="B123" s="21">
        <v>42094</v>
      </c>
      <c r="C123" s="20">
        <v>219.018</v>
      </c>
      <c r="D123" s="20">
        <v>1265.28</v>
      </c>
      <c r="E123" s="20">
        <v>2207.5740000000001</v>
      </c>
      <c r="F123" s="20">
        <v>1890.191</v>
      </c>
      <c r="G123" s="20">
        <v>2522.9340000000002</v>
      </c>
      <c r="H123" s="20">
        <v>139.08099999999999</v>
      </c>
      <c r="I123" s="20">
        <v>358.19099999999997</v>
      </c>
      <c r="J123" s="20">
        <v>503.09100000000001</v>
      </c>
      <c r="K123" s="20">
        <v>109.72199999999999</v>
      </c>
      <c r="L123" s="20">
        <v>679.25</v>
      </c>
      <c r="M123" s="20">
        <v>882.11</v>
      </c>
      <c r="N123" s="20">
        <v>305.22800000000001</v>
      </c>
      <c r="O123" s="20">
        <v>360.79500000000002</v>
      </c>
      <c r="P123" s="20">
        <v>102.816</v>
      </c>
      <c r="Q123" s="20">
        <v>193.45</v>
      </c>
      <c r="R123" s="20">
        <v>257.90800000000002</v>
      </c>
      <c r="S123" s="20">
        <v>7249.57</v>
      </c>
      <c r="T123" s="20">
        <v>3919.21</v>
      </c>
      <c r="U123" s="20">
        <v>6713.63</v>
      </c>
      <c r="V123" s="20">
        <v>29178.799999999999</v>
      </c>
      <c r="W123" s="20">
        <v>1.6789999999999999E-2</v>
      </c>
      <c r="X123" s="20">
        <v>-0.73050000000000004</v>
      </c>
      <c r="Y123" s="20">
        <v>-0.1002</v>
      </c>
      <c r="Z123" s="20">
        <v>-0.32990000000000003</v>
      </c>
      <c r="AA123" s="20">
        <v>1</v>
      </c>
      <c r="AB123" s="20">
        <v>0.85250000000000004</v>
      </c>
      <c r="AC123" s="20">
        <v>0.72550000000000003</v>
      </c>
      <c r="AD123" s="20">
        <v>110.72</v>
      </c>
      <c r="AE123" s="21">
        <f t="shared" si="38"/>
        <v>42094</v>
      </c>
      <c r="AF123" s="22" cm="1">
        <f t="array" ref="AF123">IF(INDEX(calc_types,1,AF$7)="INDEX",C123/C122-1,IF(INDEX(calc_types,1,AF$7)="CASH", C122/1200,C122/C123-1))</f>
        <v>1.004584558621513E-4</v>
      </c>
      <c r="AG123" s="22" cm="1">
        <f t="array" ref="AG123">IF(INDEX(calc_types,1,AG$7)="INDEX",D123/D122-1,IF(INDEX(calc_types,1,AG$7)="CASH", D122/1200,D122/D123-1))</f>
        <v>1.8655477596030146E-4</v>
      </c>
      <c r="AH123" s="22" cm="1">
        <f t="array" ref="AH123">IF(INDEX(calc_types,1,AH$7)="INDEX",E123/E122-1,IF(INDEX(calc_types,1,AH$7)="CASH", E122/1200,E122/E123-1))</f>
        <v>-2.7731688796154286E-3</v>
      </c>
      <c r="AI123" s="22" cm="1">
        <f t="array" ref="AI123">IF(INDEX(calc_types,1,AI$7)="INDEX",F123/F122-1,IF(INDEX(calc_types,1,AI$7)="CASH", F122/1200,F122/F123-1))</f>
        <v>-8.1406923077331772E-4</v>
      </c>
      <c r="AJ123" s="22" cm="1">
        <f t="array" ref="AJ123">IF(INDEX(calc_types,1,AJ$7)="INDEX",G123/G122-1,IF(INDEX(calc_types,1,AJ$7)="CASH", G122/1200,G122/G123-1))</f>
        <v>-3.9924249332917716E-3</v>
      </c>
      <c r="AK123" s="22" cm="1">
        <f t="array" ref="AK123">IF(INDEX(calc_types,1,AK$7)="INDEX",H123/H122-1,IF(INDEX(calc_types,1,AK$7)="CASH", H122/1200,H122/H123-1))</f>
        <v>-5.8923708169567046E-4</v>
      </c>
      <c r="AL123" s="22" cm="1">
        <f t="array" ref="AL123">IF(INDEX(calc_types,1,AL$7)="INDEX",I123/I122-1,IF(INDEX(calc_types,1,AL$7)="CASH", I122/1200,I122/I123-1))</f>
        <v>-3.6292168708373929E-5</v>
      </c>
      <c r="AM123" s="22" cm="1">
        <f t="array" ref="AM123">IF(INDEX(calc_types,1,AM$7)="INDEX",J123/J122-1,IF(INDEX(calc_types,1,AM$7)="CASH", J122/1200,J122/J123-1))</f>
        <v>2.2351977910985976E-3</v>
      </c>
      <c r="AN123" s="22" cm="1">
        <f t="array" ref="AN123">IF(INDEX(calc_types,1,AN$7)="INDEX",K123/K122-1,IF(INDEX(calc_types,1,AN$7)="CASH", K122/1200,K122/K123-1))</f>
        <v>-1.2757891667281029E-4</v>
      </c>
      <c r="AO123" s="22" cm="1">
        <f t="array" ref="AO123">IF(INDEX(calc_types,1,AO$7)="INDEX",L123/L122-1,IF(INDEX(calc_types,1,AO$7)="CASH", L122/1200,L122/L123-1))</f>
        <v>5.3027736452149199E-4</v>
      </c>
      <c r="AP123" s="22" cm="1">
        <f t="array" ref="AP123">IF(INDEX(calc_types,1,AP$7)="INDEX",M123/M122-1,IF(INDEX(calc_types,1,AP$7)="CASH", M122/1200,M122/M123-1))</f>
        <v>1.0554029823646172E-3</v>
      </c>
      <c r="AQ123" s="22" cm="1">
        <f t="array" ref="AQ123">IF(INDEX(calc_types,1,AQ$7)="INDEX",N123/N122-1,IF(INDEX(calc_types,1,AQ$7)="CASH", N122/1200,N122/N123-1))</f>
        <v>3.6707350646980608E-4</v>
      </c>
      <c r="AR123" s="22" cm="1">
        <f t="array" ref="AR123">IF(INDEX(calc_types,1,AR$7)="INDEX",O123/O122-1,IF(INDEX(calc_types,1,AR$7)="CASH", O122/1200,O122/O123-1))</f>
        <v>-2.7431877504191515E-4</v>
      </c>
      <c r="AS123" s="22" cm="1">
        <f t="array" ref="AS123">IF(INDEX(calc_types,1,AS$7)="INDEX",P123/P122-1,IF(INDEX(calc_types,1,AS$7)="CASH", P122/1200,P122/P123-1))</f>
        <v>-1.5559358954397862E-4</v>
      </c>
      <c r="AT123" s="22" cm="1">
        <f t="array" ref="AT123">IF(INDEX(calc_types,1,AT$7)="INDEX",Q123/Q122-1,IF(INDEX(calc_types,1,AT$7)="CASH", Q122/1200,Q122/Q123-1))</f>
        <v>2.2232907805808111E-4</v>
      </c>
      <c r="AU123" s="22" cm="1">
        <f t="array" ref="AU123">IF(INDEX(calc_types,1,AU$7)="INDEX",R123/R122-1,IF(INDEX(calc_types,1,AU$7)="CASH", R122/1200,R122/R123-1))</f>
        <v>1.5727972101295951E-3</v>
      </c>
      <c r="AV123" s="22" cm="1">
        <f t="array" ref="AV123">IF(INDEX(calc_types,1,AV$7)="INDEX",S123/S122-1,IF(INDEX(calc_types,1,AV$7)="CASH", S122/1200,S122/S123-1))</f>
        <v>4.3388840114563676E-2</v>
      </c>
      <c r="AW123" s="22" cm="1">
        <f t="array" ref="AW123">IF(INDEX(calc_types,1,AW$7)="INDEX",T123/T122-1,IF(INDEX(calc_types,1,AW$7)="CASH", T122/1200,T122/T123-1))</f>
        <v>7.7760117037542154E-2</v>
      </c>
      <c r="AX123" s="22" cm="1">
        <f t="array" ref="AX123">IF(INDEX(calc_types,1,AX$7)="INDEX",U123/U122-1,IF(INDEX(calc_types,1,AX$7)="CASH", U122/1200,U122/U123-1))</f>
        <v>3.5505897341376436E-2</v>
      </c>
      <c r="AY123" s="22" cm="1">
        <f t="array" ref="AY123">IF(INDEX(calc_types,1,AY$7)="INDEX",V123/V122-1,IF(INDEX(calc_types,1,AY$7)="CASH", V122/1200,V122/V123-1))</f>
        <v>7.3461964557770543E-3</v>
      </c>
      <c r="AZ123" s="22" cm="1">
        <f t="array" ref="AZ123">IF(INDEX(calc_types,1,AZ$7)="INDEX",W123/W122-1,IF(INDEX(calc_types,1,AZ$7)="CASH", W122/1200,W122/W123-1))</f>
        <v>3.2299999999999999E-5</v>
      </c>
      <c r="BA123" s="22" cm="1">
        <f t="array" ref="BA123">IF(INDEX(calc_types,1,BA$7)="INDEX",X123/X122-1,IF(INDEX(calc_types,1,BA$7)="CASH", X122/1200,X122/X123-1))</f>
        <v>-6.7766666666666669E-4</v>
      </c>
      <c r="BB123" s="22" cm="1">
        <f t="array" ref="BB123">IF(INDEX(calc_types,1,BB$7)="INDEX",Y123/Y122-1,IF(INDEX(calc_types,1,BB$7)="CASH", Y122/1200,Y122/Y123-1))</f>
        <v>-1.1516666666666666E-4</v>
      </c>
      <c r="BC123" s="22" cm="1">
        <f t="array" ref="BC123">IF(INDEX(calc_types,1,BC$7)="INDEX",Z123/Z122-1,IF(INDEX(calc_types,1,BC$7)="CASH", Z122/1200,Z122/Z123-1))</f>
        <v>-3.2708333333333336E-4</v>
      </c>
      <c r="BD123" s="22" cm="1">
        <f t="array" ref="BD123">IF(INDEX(calc_types,1,BD$7)="INDEX",AA123/AA122-1,IF(INDEX(calc_types,1,BD$7)="CASH", AA122/1200,AA122/AA123-1))</f>
        <v>0</v>
      </c>
      <c r="BE123" s="22" cm="1">
        <f t="array" ref="BE123">IF(INDEX(calc_types,1,BE$7)="INDEX",AB123/AB122-1,IF(INDEX(calc_types,1,BE$7)="CASH", AB122/1200,AB122/AB123-1))</f>
        <v>-2.8387096774193599E-2</v>
      </c>
      <c r="BF123" s="22" cm="1">
        <f t="array" ref="BF123">IF(INDEX(calc_types,1,BF$7)="INDEX",AC123/AC122-1,IF(INDEX(calc_types,1,BF$7)="CASH", AC122/1200,AC122/AC123-1))</f>
        <v>-1.0337698139214369E-2</v>
      </c>
      <c r="BG123" s="22" cm="1">
        <f t="array" ref="BG123">IF(INDEX(calc_types,1,BG$7)="INDEX",AD123/AD122-1,IF(INDEX(calc_types,1,BG$7)="CASH", AD122/1200,AD122/AD123-1))</f>
        <v>-3.7481936416185024E-2</v>
      </c>
      <c r="BH123" s="23">
        <f t="shared" si="39"/>
        <v>-1.2953122890210055E-3</v>
      </c>
      <c r="BI123" s="23">
        <f t="shared" si="40"/>
        <v>-9.8671302373976467E-4</v>
      </c>
      <c r="BJ123" s="23">
        <f t="shared" si="41"/>
        <v>-3.9672991092727112E-3</v>
      </c>
      <c r="BK123" s="23">
        <f t="shared" si="42"/>
        <v>-2.9106211617482766E-3</v>
      </c>
      <c r="BL123" s="23">
        <f t="shared" si="43"/>
        <v>-6.6646513954304164E-3</v>
      </c>
      <c r="BM123" s="23">
        <f t="shared" si="44"/>
        <v>-8.6081099119303644E-4</v>
      </c>
      <c r="BN123" s="23">
        <f t="shared" si="45"/>
        <v>-1.1709386332223922E-4</v>
      </c>
      <c r="BO123" s="23">
        <f t="shared" si="46"/>
        <v>2.0503410597007437E-3</v>
      </c>
      <c r="BP123" s="23">
        <f t="shared" si="47"/>
        <v>-1.2060474181687666E-3</v>
      </c>
      <c r="BQ123" s="23">
        <f t="shared" si="48"/>
        <v>-3.1891282086990501E-4</v>
      </c>
      <c r="BR123" s="23">
        <f t="shared" si="49"/>
        <v>9.4291619105889421E-5</v>
      </c>
      <c r="BS123" s="23">
        <f t="shared" si="50"/>
        <v>-2.0157748331607996E-3</v>
      </c>
      <c r="BT123" s="23">
        <f t="shared" si="51"/>
        <v>-3.4151880171444612E-3</v>
      </c>
      <c r="BU123" s="23">
        <f t="shared" si="52"/>
        <v>-1.5664849138794635E-4</v>
      </c>
      <c r="BV123" s="23">
        <f t="shared" si="53"/>
        <v>2.8271448567722553E-4</v>
      </c>
      <c r="BW123" s="23">
        <f t="shared" si="54"/>
        <v>1.7068118220735062E-3</v>
      </c>
      <c r="BX123" s="23">
        <f t="shared" si="55"/>
        <v>3.0820462153750991E-2</v>
      </c>
      <c r="BY123" s="23">
        <f t="shared" si="56"/>
        <v>7.0854050044745764E-2</v>
      </c>
      <c r="BZ123" s="23">
        <f t="shared" si="57"/>
        <v>3.0890281766819683E-2</v>
      </c>
      <c r="CA123" s="23">
        <f t="shared" si="58"/>
        <v>-5.3781481733460191E-3</v>
      </c>
      <c r="CB123" s="23">
        <f t="shared" si="59"/>
        <v>-1.4071893518518524E-3</v>
      </c>
      <c r="CC123" s="23">
        <f t="shared" si="60"/>
        <v>-1.0630143518518518E-3</v>
      </c>
      <c r="CD123" s="23">
        <f t="shared" si="61"/>
        <v>-1.3446347222222221E-3</v>
      </c>
      <c r="CE123" s="23">
        <f t="shared" si="62"/>
        <v>-1.8857962962962968E-4</v>
      </c>
      <c r="CF123" s="23">
        <f t="shared" si="63"/>
        <v>0</v>
      </c>
      <c r="CG123" s="23">
        <f t="shared" si="64"/>
        <v>-2.7691606460116366E-2</v>
      </c>
      <c r="CH123" s="23">
        <f t="shared" si="65"/>
        <v>-9.7050323804482447E-3</v>
      </c>
      <c r="CI123" s="23">
        <f t="shared" si="66"/>
        <v>-3.3875664898932248E-2</v>
      </c>
    </row>
    <row r="124" spans="1:87" x14ac:dyDescent="0.2">
      <c r="A124" s="20">
        <v>116</v>
      </c>
      <c r="B124" s="21">
        <v>42124</v>
      </c>
      <c r="C124" s="20">
        <v>219.029</v>
      </c>
      <c r="D124" s="20">
        <v>1265.8499999999999</v>
      </c>
      <c r="E124" s="20">
        <v>2215.3209999999999</v>
      </c>
      <c r="F124" s="20">
        <v>1894.1089999999999</v>
      </c>
      <c r="G124" s="20">
        <v>2540.0149999999999</v>
      </c>
      <c r="H124" s="20">
        <v>139.018</v>
      </c>
      <c r="I124" s="20">
        <v>357.952</v>
      </c>
      <c r="J124" s="20">
        <v>501.96199999999999</v>
      </c>
      <c r="K124" s="20">
        <v>109.666</v>
      </c>
      <c r="L124" s="20">
        <v>679.31600000000003</v>
      </c>
      <c r="M124" s="20">
        <v>882.06</v>
      </c>
      <c r="N124" s="20">
        <v>305.74</v>
      </c>
      <c r="O124" s="20">
        <v>362.07900000000001</v>
      </c>
      <c r="P124" s="20">
        <v>102.80500000000001</v>
      </c>
      <c r="Q124" s="20">
        <v>193.41900000000001</v>
      </c>
      <c r="R124" s="20">
        <v>257.95800000000003</v>
      </c>
      <c r="S124" s="20">
        <v>7634.42</v>
      </c>
      <c r="T124" s="20">
        <v>3974.74</v>
      </c>
      <c r="U124" s="20">
        <v>6969.81</v>
      </c>
      <c r="V124" s="20">
        <v>28812.63</v>
      </c>
      <c r="W124" s="20">
        <v>2.0039999999999999E-2</v>
      </c>
      <c r="X124" s="20">
        <v>-0.68149999999999999</v>
      </c>
      <c r="Y124" s="20">
        <v>-4.2799999999999998E-2</v>
      </c>
      <c r="Z124" s="20">
        <v>-0.24229999999999999</v>
      </c>
      <c r="AA124" s="20">
        <v>1</v>
      </c>
      <c r="AB124" s="20">
        <v>0.83199999999999996</v>
      </c>
      <c r="AC124" s="20">
        <v>0.72389999999999999</v>
      </c>
      <c r="AD124" s="20">
        <v>109.31</v>
      </c>
      <c r="AE124" s="21">
        <f t="shared" si="38"/>
        <v>42124</v>
      </c>
      <c r="AF124" s="22" cm="1">
        <f t="array" ref="AF124">IF(INDEX(calc_types,1,AF$7)="INDEX",C124/C123-1,IF(INDEX(calc_types,1,AF$7)="CASH", C123/1200,C123/C124-1))</f>
        <v>5.022418248734617E-5</v>
      </c>
      <c r="AG124" s="22" cm="1">
        <f t="array" ref="AG124">IF(INDEX(calc_types,1,AG$7)="INDEX",D124/D123-1,IF(INDEX(calc_types,1,AG$7)="CASH", D123/1200,D123/D124-1))</f>
        <v>4.5049317147194401E-4</v>
      </c>
      <c r="AH124" s="22" cm="1">
        <f t="array" ref="AH124">IF(INDEX(calc_types,1,AH$7)="INDEX",E124/E123-1,IF(INDEX(calc_types,1,AH$7)="CASH", E123/1200,E123/E124-1))</f>
        <v>3.5092821350495296E-3</v>
      </c>
      <c r="AI124" s="22" cm="1">
        <f t="array" ref="AI124">IF(INDEX(calc_types,1,AI$7)="INDEX",F124/F123-1,IF(INDEX(calc_types,1,AI$7)="CASH", F123/1200,F123/F124-1))</f>
        <v>2.0728063989299272E-3</v>
      </c>
      <c r="AJ124" s="22" cm="1">
        <f t="array" ref="AJ124">IF(INDEX(calc_types,1,AJ$7)="INDEX",G124/G123-1,IF(INDEX(calc_types,1,AJ$7)="CASH", G123/1200,G123/G124-1))</f>
        <v>6.7702920488603713E-3</v>
      </c>
      <c r="AK124" s="22" cm="1">
        <f t="array" ref="AK124">IF(INDEX(calc_types,1,AK$7)="INDEX",H124/H123-1,IF(INDEX(calc_types,1,AK$7)="CASH", H123/1200,H123/H124-1))</f>
        <v>-4.5297344712780241E-4</v>
      </c>
      <c r="AL124" s="22" cm="1">
        <f t="array" ref="AL124">IF(INDEX(calc_types,1,AL$7)="INDEX",I124/I123-1,IF(INDEX(calc_types,1,AL$7)="CASH", I123/1200,I123/I124-1))</f>
        <v>-6.6724177882737656E-4</v>
      </c>
      <c r="AM124" s="22" cm="1">
        <f t="array" ref="AM124">IF(INDEX(calc_types,1,AM$7)="INDEX",J124/J123-1,IF(INDEX(calc_types,1,AM$7)="CASH", J123/1200,J123/J124-1))</f>
        <v>-2.2441268080725107E-3</v>
      </c>
      <c r="AN124" s="22" cm="1">
        <f t="array" ref="AN124">IF(INDEX(calc_types,1,AN$7)="INDEX",K124/K123-1,IF(INDEX(calc_types,1,AN$7)="CASH", K123/1200,K123/K124-1))</f>
        <v>-5.1038078051801605E-4</v>
      </c>
      <c r="AO124" s="22" cm="1">
        <f t="array" ref="AO124">IF(INDEX(calc_types,1,AO$7)="INDEX",L124/L123-1,IF(INDEX(calc_types,1,AO$7)="CASH", L123/1200,L123/L124-1))</f>
        <v>9.7165991902903315E-5</v>
      </c>
      <c r="AP124" s="22" cm="1">
        <f t="array" ref="AP124">IF(INDEX(calc_types,1,AP$7)="INDEX",M124/M123-1,IF(INDEX(calc_types,1,AP$7)="CASH", M123/1200,M123/M124-1))</f>
        <v>-5.668227318600394E-5</v>
      </c>
      <c r="AQ124" s="22" cm="1">
        <f t="array" ref="AQ124">IF(INDEX(calc_types,1,AQ$7)="INDEX",N124/N123-1,IF(INDEX(calc_types,1,AQ$7)="CASH", N123/1200,N123/N124-1))</f>
        <v>1.6774345734991147E-3</v>
      </c>
      <c r="AR124" s="22" cm="1">
        <f t="array" ref="AR124">IF(INDEX(calc_types,1,AR$7)="INDEX",O124/O123-1,IF(INDEX(calc_types,1,AR$7)="CASH", O123/1200,O123/O124-1))</f>
        <v>3.5588076331434237E-3</v>
      </c>
      <c r="AS124" s="22" cm="1">
        <f t="array" ref="AS124">IF(INDEX(calc_types,1,AS$7)="INDEX",P124/P123-1,IF(INDEX(calc_types,1,AS$7)="CASH", P123/1200,P123/P124-1))</f>
        <v>-1.0698723934010612E-4</v>
      </c>
      <c r="AT124" s="22" cm="1">
        <f t="array" ref="AT124">IF(INDEX(calc_types,1,AT$7)="INDEX",Q124/Q123-1,IF(INDEX(calc_types,1,AT$7)="CASH", Q123/1200,Q123/Q124-1))</f>
        <v>-1.6024812613069095E-4</v>
      </c>
      <c r="AU124" s="22" cm="1">
        <f t="array" ref="AU124">IF(INDEX(calc_types,1,AU$7)="INDEX",R124/R123-1,IF(INDEX(calc_types,1,AU$7)="CASH", R123/1200,R123/R124-1))</f>
        <v>1.9386758068762333E-4</v>
      </c>
      <c r="AV124" s="22" cm="1">
        <f t="array" ref="AV124">IF(INDEX(calc_types,1,AV$7)="INDEX",S124/S123-1,IF(INDEX(calc_types,1,AV$7)="CASH", S123/1200,S123/S124-1))</f>
        <v>5.3085907164149182E-2</v>
      </c>
      <c r="AW124" s="22" cm="1">
        <f t="array" ref="AW124">IF(INDEX(calc_types,1,AW$7)="INDEX",T124/T123-1,IF(INDEX(calc_types,1,AW$7)="CASH", T123/1200,T123/T124-1))</f>
        <v>1.4168671747622597E-2</v>
      </c>
      <c r="AX124" s="22" cm="1">
        <f t="array" ref="AX124">IF(INDEX(calc_types,1,AX$7)="INDEX",U124/U123-1,IF(INDEX(calc_types,1,AX$7)="CASH", U123/1200,U123/U124-1))</f>
        <v>3.8158194598153283E-2</v>
      </c>
      <c r="AY124" s="22" cm="1">
        <f t="array" ref="AY124">IF(INDEX(calc_types,1,AY$7)="INDEX",V124/V123-1,IF(INDEX(calc_types,1,AY$7)="CASH", V123/1200,V123/V124-1))</f>
        <v>-1.254917954131074E-2</v>
      </c>
      <c r="AZ124" s="22" cm="1">
        <f t="array" ref="AZ124">IF(INDEX(calc_types,1,AZ$7)="INDEX",W124/W123-1,IF(INDEX(calc_types,1,AZ$7)="CASH", W123/1200,W123/W124-1))</f>
        <v>1.3991666666666667E-5</v>
      </c>
      <c r="BA124" s="22" cm="1">
        <f t="array" ref="BA124">IF(INDEX(calc_types,1,BA$7)="INDEX",X124/X123-1,IF(INDEX(calc_types,1,BA$7)="CASH", X123/1200,X123/X124-1))</f>
        <v>-6.0875000000000002E-4</v>
      </c>
      <c r="BB124" s="22" cm="1">
        <f t="array" ref="BB124">IF(INDEX(calc_types,1,BB$7)="INDEX",Y124/Y123-1,IF(INDEX(calc_types,1,BB$7)="CASH", Y123/1200,Y123/Y124-1))</f>
        <v>-8.3499999999999997E-5</v>
      </c>
      <c r="BC124" s="22" cm="1">
        <f t="array" ref="BC124">IF(INDEX(calc_types,1,BC$7)="INDEX",Z124/Z123-1,IF(INDEX(calc_types,1,BC$7)="CASH", Z123/1200,Z123/Z124-1))</f>
        <v>-2.7491666666666669E-4</v>
      </c>
      <c r="BD124" s="22" cm="1">
        <f t="array" ref="BD124">IF(INDEX(calc_types,1,BD$7)="INDEX",AA124/AA123-1,IF(INDEX(calc_types,1,BD$7)="CASH", AA123/1200,AA123/AA124-1))</f>
        <v>0</v>
      </c>
      <c r="BE124" s="22" cm="1">
        <f t="array" ref="BE124">IF(INDEX(calc_types,1,BE$7)="INDEX",AB124/AB123-1,IF(INDEX(calc_types,1,BE$7)="CASH", AB123/1200,AB123/AB124-1))</f>
        <v>2.4639423076923128E-2</v>
      </c>
      <c r="BF124" s="22" cm="1">
        <f t="array" ref="BF124">IF(INDEX(calc_types,1,BF$7)="INDEX",AC124/AC123-1,IF(INDEX(calc_types,1,BF$7)="CASH", AC123/1200,AC123/AC124-1))</f>
        <v>2.2102500345351217E-3</v>
      </c>
      <c r="BG124" s="22" cm="1">
        <f t="array" ref="BG124">IF(INDEX(calc_types,1,BG$7)="INDEX",AD124/AD123-1,IF(INDEX(calc_types,1,BG$7)="CASH", AD123/1200,AD123/AD124-1))</f>
        <v>1.2899094318909565E-2</v>
      </c>
      <c r="BH124" s="23">
        <f t="shared" si="39"/>
        <v>-1.3455465623958107E-3</v>
      </c>
      <c r="BI124" s="23">
        <f t="shared" si="40"/>
        <v>-7.2277462822812211E-4</v>
      </c>
      <c r="BJ124" s="23">
        <f t="shared" si="41"/>
        <v>2.3151519053922474E-3</v>
      </c>
      <c r="BK124" s="23">
        <f t="shared" si="42"/>
        <v>-2.3745532045031659E-5</v>
      </c>
      <c r="BL124" s="23">
        <f t="shared" si="43"/>
        <v>4.0980655867217265E-3</v>
      </c>
      <c r="BM124" s="23">
        <f t="shared" si="44"/>
        <v>-7.2454735662516839E-4</v>
      </c>
      <c r="BN124" s="23">
        <f t="shared" si="45"/>
        <v>-7.4804347344124182E-4</v>
      </c>
      <c r="BO124" s="23">
        <f t="shared" si="46"/>
        <v>-2.4289835394703647E-3</v>
      </c>
      <c r="BP124" s="23">
        <f t="shared" si="47"/>
        <v>-1.5888492820139723E-3</v>
      </c>
      <c r="BQ124" s="23">
        <f t="shared" si="48"/>
        <v>-7.5202419348849368E-4</v>
      </c>
      <c r="BR124" s="23">
        <f t="shared" si="49"/>
        <v>-1.0177936364447317E-3</v>
      </c>
      <c r="BS124" s="23">
        <f t="shared" si="50"/>
        <v>-7.0541376613149093E-4</v>
      </c>
      <c r="BT124" s="23">
        <f t="shared" si="51"/>
        <v>4.1793839104087771E-4</v>
      </c>
      <c r="BU124" s="23">
        <f t="shared" si="52"/>
        <v>-1.0804214118407387E-4</v>
      </c>
      <c r="BV124" s="23">
        <f t="shared" si="53"/>
        <v>-9.9862718511546498E-5</v>
      </c>
      <c r="BW124" s="23">
        <f t="shared" si="54"/>
        <v>3.2788219263153452E-4</v>
      </c>
      <c r="BX124" s="23">
        <f t="shared" si="55"/>
        <v>4.0517529203336497E-2</v>
      </c>
      <c r="BY124" s="23">
        <f t="shared" si="56"/>
        <v>7.2626047548262074E-3</v>
      </c>
      <c r="BZ124" s="23">
        <f t="shared" si="57"/>
        <v>3.354257902359653E-2</v>
      </c>
      <c r="CA124" s="23">
        <f t="shared" si="58"/>
        <v>-2.5273524170433811E-2</v>
      </c>
      <c r="CB124" s="23">
        <f t="shared" si="59"/>
        <v>-1.4254976851851859E-3</v>
      </c>
      <c r="CC124" s="23">
        <f t="shared" si="60"/>
        <v>-9.9409768518518528E-4</v>
      </c>
      <c r="CD124" s="23">
        <f t="shared" si="61"/>
        <v>-1.3129680555555555E-3</v>
      </c>
      <c r="CE124" s="23">
        <f t="shared" si="62"/>
        <v>-1.3641296296296301E-4</v>
      </c>
      <c r="CF124" s="23">
        <f t="shared" si="63"/>
        <v>0</v>
      </c>
      <c r="CG124" s="23">
        <f t="shared" si="64"/>
        <v>2.5334913391000361E-2</v>
      </c>
      <c r="CH124" s="23">
        <f t="shared" si="65"/>
        <v>2.842915793301246E-3</v>
      </c>
      <c r="CI124" s="23">
        <f t="shared" si="66"/>
        <v>1.6505365836162342E-2</v>
      </c>
    </row>
    <row r="125" spans="1:87" x14ac:dyDescent="0.2">
      <c r="A125" s="20">
        <v>117</v>
      </c>
      <c r="B125" s="21">
        <v>42155</v>
      </c>
      <c r="C125" s="20">
        <v>219.059</v>
      </c>
      <c r="D125" s="20">
        <v>1266.807</v>
      </c>
      <c r="E125" s="20">
        <v>2222.3119999999999</v>
      </c>
      <c r="F125" s="20">
        <v>1898.1469999999999</v>
      </c>
      <c r="G125" s="20">
        <v>2553.9499999999998</v>
      </c>
      <c r="H125" s="20">
        <v>138.95500000000001</v>
      </c>
      <c r="I125" s="20">
        <v>357.68</v>
      </c>
      <c r="J125" s="20">
        <v>501.53399999999999</v>
      </c>
      <c r="K125" s="20">
        <v>109.71599999999999</v>
      </c>
      <c r="L125" s="20">
        <v>679.77</v>
      </c>
      <c r="M125" s="20">
        <v>883.91300000000001</v>
      </c>
      <c r="N125" s="20">
        <v>306.15100000000001</v>
      </c>
      <c r="O125" s="20">
        <v>363.09399999999999</v>
      </c>
      <c r="P125" s="20">
        <v>102.795</v>
      </c>
      <c r="Q125" s="20">
        <v>193.39699999999999</v>
      </c>
      <c r="R125" s="20">
        <v>257.92</v>
      </c>
      <c r="S125" s="20">
        <v>7684.3</v>
      </c>
      <c r="T125" s="20">
        <v>4039.46</v>
      </c>
      <c r="U125" s="20">
        <v>7022.61</v>
      </c>
      <c r="V125" s="20">
        <v>28860.080000000002</v>
      </c>
      <c r="W125" s="20">
        <v>1.8970000000000001E-2</v>
      </c>
      <c r="X125" s="20">
        <v>-0.67400000000000004</v>
      </c>
      <c r="Y125" s="20">
        <v>-2.76E-2</v>
      </c>
      <c r="Z125" s="20">
        <v>-0.26300000000000001</v>
      </c>
      <c r="AA125" s="20">
        <v>1</v>
      </c>
      <c r="AB125" s="20">
        <v>0.81789999999999996</v>
      </c>
      <c r="AC125" s="20">
        <v>0.7036</v>
      </c>
      <c r="AD125" s="20">
        <v>109.58</v>
      </c>
      <c r="AE125" s="21">
        <f t="shared" si="38"/>
        <v>42155</v>
      </c>
      <c r="AF125" s="22" cm="1">
        <f t="array" ref="AF125">IF(INDEX(calc_types,1,AF$7)="INDEX",C125/C124-1,IF(INDEX(calc_types,1,AF$7)="CASH", C124/1200,C124/C125-1))</f>
        <v>1.3696816403307999E-4</v>
      </c>
      <c r="AG125" s="22" cm="1">
        <f t="array" ref="AG125">IF(INDEX(calc_types,1,AG$7)="INDEX",D125/D124-1,IF(INDEX(calc_types,1,AG$7)="CASH", D124/1200,D124/D125-1))</f>
        <v>7.5601374570455349E-4</v>
      </c>
      <c r="AH125" s="22" cm="1">
        <f t="array" ref="AH125">IF(INDEX(calc_types,1,AH$7)="INDEX",E125/E124-1,IF(INDEX(calc_types,1,AH$7)="CASH", E124/1200,E124/E125-1))</f>
        <v>3.1557503404697762E-3</v>
      </c>
      <c r="AI125" s="22" cm="1">
        <f t="array" ref="AI125">IF(INDEX(calc_types,1,AI$7)="INDEX",F125/F124-1,IF(INDEX(calc_types,1,AI$7)="CASH", F124/1200,F124/F125-1))</f>
        <v>2.1318730865014235E-3</v>
      </c>
      <c r="AJ125" s="22" cm="1">
        <f t="array" ref="AJ125">IF(INDEX(calc_types,1,AJ$7)="INDEX",G125/G124-1,IF(INDEX(calc_types,1,AJ$7)="CASH", G124/1200,G124/G125-1))</f>
        <v>5.4861880736924995E-3</v>
      </c>
      <c r="AK125" s="22" cm="1">
        <f t="array" ref="AK125">IF(INDEX(calc_types,1,AK$7)="INDEX",H125/H124-1,IF(INDEX(calc_types,1,AK$7)="CASH", H124/1200,H124/H125-1))</f>
        <v>-4.5317872505712398E-4</v>
      </c>
      <c r="AL125" s="22" cm="1">
        <f t="array" ref="AL125">IF(INDEX(calc_types,1,AL$7)="INDEX",I125/I124-1,IF(INDEX(calc_types,1,AL$7)="CASH", I124/1200,I124/I125-1))</f>
        <v>-7.5987841945290846E-4</v>
      </c>
      <c r="AM125" s="22" cm="1">
        <f t="array" ref="AM125">IF(INDEX(calc_types,1,AM$7)="INDEX",J125/J124-1,IF(INDEX(calc_types,1,AM$7)="CASH", J124/1200,J124/J125-1))</f>
        <v>-8.5265418497815215E-4</v>
      </c>
      <c r="AN125" s="22" cm="1">
        <f t="array" ref="AN125">IF(INDEX(calc_types,1,AN$7)="INDEX",K125/K124-1,IF(INDEX(calc_types,1,AN$7)="CASH", K124/1200,K124/K125-1))</f>
        <v>4.5592982328157561E-4</v>
      </c>
      <c r="AO125" s="22" cm="1">
        <f t="array" ref="AO125">IF(INDEX(calc_types,1,AO$7)="INDEX",L125/L124-1,IF(INDEX(calc_types,1,AO$7)="CASH", L124/1200,L124/L125-1))</f>
        <v>6.6831930942301554E-4</v>
      </c>
      <c r="AP125" s="22" cm="1">
        <f t="array" ref="AP125">IF(INDEX(calc_types,1,AP$7)="INDEX",M125/M124-1,IF(INDEX(calc_types,1,AP$7)="CASH", M124/1200,M124/M125-1))</f>
        <v>2.1007641203547589E-3</v>
      </c>
      <c r="AQ125" s="22" cm="1">
        <f t="array" ref="AQ125">IF(INDEX(calc_types,1,AQ$7)="INDEX",N125/N124-1,IF(INDEX(calc_types,1,AQ$7)="CASH", N124/1200,N124/N125-1))</f>
        <v>1.3442794531302038E-3</v>
      </c>
      <c r="AR125" s="22" cm="1">
        <f t="array" ref="AR125">IF(INDEX(calc_types,1,AR$7)="INDEX",O125/O124-1,IF(INDEX(calc_types,1,AR$7)="CASH", O124/1200,O124/O125-1))</f>
        <v>2.8032556431054623E-3</v>
      </c>
      <c r="AS125" s="22" cm="1">
        <f t="array" ref="AS125">IF(INDEX(calc_types,1,AS$7)="INDEX",P125/P124-1,IF(INDEX(calc_types,1,AS$7)="CASH", P124/1200,P124/P125-1))</f>
        <v>-9.727153348582096E-5</v>
      </c>
      <c r="AT125" s="22" cm="1">
        <f t="array" ref="AT125">IF(INDEX(calc_types,1,AT$7)="INDEX",Q125/Q124-1,IF(INDEX(calc_types,1,AT$7)="CASH", Q124/1200,Q124/Q125-1))</f>
        <v>-1.1374270366415473E-4</v>
      </c>
      <c r="AU125" s="22" cm="1">
        <f t="array" ref="AU125">IF(INDEX(calc_types,1,AU$7)="INDEX",R125/R124-1,IF(INDEX(calc_types,1,AU$7)="CASH", R124/1200,R124/R125-1))</f>
        <v>-1.4731080253382878E-4</v>
      </c>
      <c r="AV125" s="22" cm="1">
        <f t="array" ref="AV125">IF(INDEX(calc_types,1,AV$7)="INDEX",S125/S124-1,IF(INDEX(calc_types,1,AV$7)="CASH", S124/1200,S124/S125-1))</f>
        <v>6.5335677104483292E-3</v>
      </c>
      <c r="AW125" s="22" cm="1">
        <f t="array" ref="AW125">IF(INDEX(calc_types,1,AW$7)="INDEX",T125/T124-1,IF(INDEX(calc_types,1,AW$7)="CASH", T124/1200,T124/T125-1))</f>
        <v>1.6282826046483567E-2</v>
      </c>
      <c r="AX125" s="22" cm="1">
        <f t="array" ref="AX125">IF(INDEX(calc_types,1,AX$7)="INDEX",U125/U124-1,IF(INDEX(calc_types,1,AX$7)="CASH", U124/1200,U124/U125-1))</f>
        <v>7.5755293185897354E-3</v>
      </c>
      <c r="AY125" s="22" cm="1">
        <f t="array" ref="AY125">IF(INDEX(calc_types,1,AY$7)="INDEX",V125/V124-1,IF(INDEX(calc_types,1,AY$7)="CASH", V124/1200,V124/V125-1))</f>
        <v>1.6468472333139861E-3</v>
      </c>
      <c r="AZ125" s="22" cm="1">
        <f t="array" ref="AZ125">IF(INDEX(calc_types,1,AZ$7)="INDEX",W125/W124-1,IF(INDEX(calc_types,1,AZ$7)="CASH", W124/1200,W124/W125-1))</f>
        <v>1.6699999999999999E-5</v>
      </c>
      <c r="BA125" s="22" cm="1">
        <f t="array" ref="BA125">IF(INDEX(calc_types,1,BA$7)="INDEX",X125/X124-1,IF(INDEX(calc_types,1,BA$7)="CASH", X124/1200,X124/X125-1))</f>
        <v>-5.6791666666666666E-4</v>
      </c>
      <c r="BB125" s="22" cm="1">
        <f t="array" ref="BB125">IF(INDEX(calc_types,1,BB$7)="INDEX",Y125/Y124-1,IF(INDEX(calc_types,1,BB$7)="CASH", Y124/1200,Y124/Y125-1))</f>
        <v>-3.5666666666666662E-5</v>
      </c>
      <c r="BC125" s="22" cm="1">
        <f t="array" ref="BC125">IF(INDEX(calc_types,1,BC$7)="INDEX",Z125/Z124-1,IF(INDEX(calc_types,1,BC$7)="CASH", Z124/1200,Z124/Z125-1))</f>
        <v>-2.0191666666666665E-4</v>
      </c>
      <c r="BD125" s="22" cm="1">
        <f t="array" ref="BD125">IF(INDEX(calc_types,1,BD$7)="INDEX",AA125/AA124-1,IF(INDEX(calc_types,1,BD$7)="CASH", AA124/1200,AA124/AA125-1))</f>
        <v>0</v>
      </c>
      <c r="BE125" s="22" cm="1">
        <f t="array" ref="BE125">IF(INDEX(calc_types,1,BE$7)="INDEX",AB125/AB124-1,IF(INDEX(calc_types,1,BE$7)="CASH", AB124/1200,AB124/AB125-1))</f>
        <v>1.7239271304560377E-2</v>
      </c>
      <c r="BF125" s="22" cm="1">
        <f t="array" ref="BF125">IF(INDEX(calc_types,1,BF$7)="INDEX",AC125/AC124-1,IF(INDEX(calc_types,1,BF$7)="CASH", AC124/1200,AC124/AC125-1))</f>
        <v>2.885162023877208E-2</v>
      </c>
      <c r="BG125" s="22" cm="1">
        <f t="array" ref="BG125">IF(INDEX(calc_types,1,BG$7)="INDEX",AD125/AD124-1,IF(INDEX(calc_types,1,BG$7)="CASH", AD124/1200,AD124/AD125-1))</f>
        <v>-2.4639532761452365E-3</v>
      </c>
      <c r="BH125" s="23">
        <f t="shared" si="39"/>
        <v>-1.2588025808500769E-3</v>
      </c>
      <c r="BI125" s="23">
        <f t="shared" si="40"/>
        <v>-4.1725405399551264E-4</v>
      </c>
      <c r="BJ125" s="23">
        <f t="shared" si="41"/>
        <v>1.961620110812494E-3</v>
      </c>
      <c r="BK125" s="23">
        <f t="shared" si="42"/>
        <v>3.5321155526464587E-5</v>
      </c>
      <c r="BL125" s="23">
        <f t="shared" si="43"/>
        <v>2.8139616115538551E-3</v>
      </c>
      <c r="BM125" s="23">
        <f t="shared" si="44"/>
        <v>-7.2475263455448996E-4</v>
      </c>
      <c r="BN125" s="23">
        <f t="shared" si="45"/>
        <v>-8.4068011406677372E-4</v>
      </c>
      <c r="BO125" s="23">
        <f t="shared" si="46"/>
        <v>-1.0375109163760061E-3</v>
      </c>
      <c r="BP125" s="23">
        <f t="shared" si="47"/>
        <v>-6.2253867821438066E-4</v>
      </c>
      <c r="BQ125" s="23">
        <f t="shared" si="48"/>
        <v>-1.8087087596838146E-4</v>
      </c>
      <c r="BR125" s="23">
        <f t="shared" si="49"/>
        <v>1.1396527570960312E-3</v>
      </c>
      <c r="BS125" s="23">
        <f t="shared" si="50"/>
        <v>-1.0385688865004019E-3</v>
      </c>
      <c r="BT125" s="23">
        <f t="shared" si="51"/>
        <v>-3.3761359899708377E-4</v>
      </c>
      <c r="BU125" s="23">
        <f t="shared" si="52"/>
        <v>-9.8326435329788704E-5</v>
      </c>
      <c r="BV125" s="23">
        <f t="shared" si="53"/>
        <v>-5.3357296045010281E-5</v>
      </c>
      <c r="BW125" s="23">
        <f t="shared" si="54"/>
        <v>-1.3296190589917589E-5</v>
      </c>
      <c r="BX125" s="23">
        <f t="shared" si="55"/>
        <v>-6.0348102503643541E-3</v>
      </c>
      <c r="BY125" s="23">
        <f t="shared" si="56"/>
        <v>9.3767590536871781E-3</v>
      </c>
      <c r="BZ125" s="23">
        <f t="shared" si="57"/>
        <v>2.9599137440329834E-3</v>
      </c>
      <c r="CA125" s="23">
        <f t="shared" si="58"/>
        <v>-1.1077497395809087E-2</v>
      </c>
      <c r="CB125" s="23">
        <f t="shared" si="59"/>
        <v>-1.4227893518518526E-3</v>
      </c>
      <c r="CC125" s="23">
        <f t="shared" si="60"/>
        <v>-9.532643518518518E-4</v>
      </c>
      <c r="CD125" s="23">
        <f t="shared" si="61"/>
        <v>-1.2651347222222221E-3</v>
      </c>
      <c r="CE125" s="23">
        <f t="shared" si="62"/>
        <v>-6.3412962962962972E-5</v>
      </c>
      <c r="CF125" s="23">
        <f t="shared" si="63"/>
        <v>0</v>
      </c>
      <c r="CG125" s="23">
        <f t="shared" si="64"/>
        <v>1.793476161863761E-2</v>
      </c>
      <c r="CH125" s="23">
        <f t="shared" si="65"/>
        <v>2.9484285997538204E-2</v>
      </c>
      <c r="CI125" s="23">
        <f t="shared" si="66"/>
        <v>1.1423182411075391E-3</v>
      </c>
    </row>
    <row r="126" spans="1:87" x14ac:dyDescent="0.2">
      <c r="A126" s="20">
        <v>118</v>
      </c>
      <c r="B126" s="21">
        <v>42185</v>
      </c>
      <c r="C126" s="20">
        <v>219.04900000000001</v>
      </c>
      <c r="D126" s="20">
        <v>1264.8499999999999</v>
      </c>
      <c r="E126" s="20">
        <v>2214.9749999999999</v>
      </c>
      <c r="F126" s="20">
        <v>1896.63</v>
      </c>
      <c r="G126" s="20">
        <v>2552.9</v>
      </c>
      <c r="H126" s="20">
        <v>138.88499999999999</v>
      </c>
      <c r="I126" s="20">
        <v>357.51499999999999</v>
      </c>
      <c r="J126" s="20">
        <v>501.63600000000002</v>
      </c>
      <c r="K126" s="20">
        <v>109.708</v>
      </c>
      <c r="L126" s="20">
        <v>679.64200000000005</v>
      </c>
      <c r="M126" s="20">
        <v>883.47199999999998</v>
      </c>
      <c r="N126" s="20">
        <v>306.53100000000001</v>
      </c>
      <c r="O126" s="20">
        <v>364.04700000000003</v>
      </c>
      <c r="P126" s="20">
        <v>102.785</v>
      </c>
      <c r="Q126" s="20">
        <v>193.32900000000001</v>
      </c>
      <c r="R126" s="20">
        <v>257.93700000000001</v>
      </c>
      <c r="S126" s="20">
        <v>7861.08</v>
      </c>
      <c r="T126" s="20">
        <v>4064.3</v>
      </c>
      <c r="U126" s="20">
        <v>7037.47</v>
      </c>
      <c r="V126" s="20">
        <v>28791.53</v>
      </c>
      <c r="W126" s="20">
        <v>4.6350000000000002E-2</v>
      </c>
      <c r="X126" s="20">
        <v>-0.68910000000000005</v>
      </c>
      <c r="Y126" s="20">
        <v>-5.5399999999999998E-2</v>
      </c>
      <c r="Z126" s="20">
        <v>-0.24940000000000001</v>
      </c>
      <c r="AA126" s="20">
        <v>1</v>
      </c>
      <c r="AB126" s="20">
        <v>0.84340000000000004</v>
      </c>
      <c r="AC126" s="20">
        <v>0.72289999999999999</v>
      </c>
      <c r="AD126" s="20">
        <v>111.11</v>
      </c>
      <c r="AE126" s="21">
        <f t="shared" si="38"/>
        <v>42185</v>
      </c>
      <c r="AF126" s="22" cm="1">
        <f t="array" ref="AF126">IF(INDEX(calc_types,1,AF$7)="INDEX",C126/C125-1,IF(INDEX(calc_types,1,AF$7)="CASH", C125/1200,C125/C126-1))</f>
        <v>-4.5649802108083115E-5</v>
      </c>
      <c r="AG126" s="22" cm="1">
        <f t="array" ref="AG126">IF(INDEX(calc_types,1,AG$7)="INDEX",D126/D125-1,IF(INDEX(calc_types,1,AG$7)="CASH", D125/1200,D125/D126-1))</f>
        <v>-1.5448288492249107E-3</v>
      </c>
      <c r="AH126" s="22" cm="1">
        <f t="array" ref="AH126">IF(INDEX(calc_types,1,AH$7)="INDEX",E126/E125-1,IF(INDEX(calc_types,1,AH$7)="CASH", E125/1200,E125/E126-1))</f>
        <v>-3.3015166187285727E-3</v>
      </c>
      <c r="AI126" s="22" cm="1">
        <f t="array" ref="AI126">IF(INDEX(calc_types,1,AI$7)="INDEX",F126/F125-1,IF(INDEX(calc_types,1,AI$7)="CASH", F125/1200,F125/F126-1))</f>
        <v>-7.9920048341874939E-4</v>
      </c>
      <c r="AJ126" s="22" cm="1">
        <f t="array" ref="AJ126">IF(INDEX(calc_types,1,AJ$7)="INDEX",G126/G125-1,IF(INDEX(calc_types,1,AJ$7)="CASH", G125/1200,G125/G126-1))</f>
        <v>-4.1112786076458185E-4</v>
      </c>
      <c r="AK126" s="22" cm="1">
        <f t="array" ref="AK126">IF(INDEX(calc_types,1,AK$7)="INDEX",H126/H125-1,IF(INDEX(calc_types,1,AK$7)="CASH", H125/1200,H125/H126-1))</f>
        <v>-5.0376021014009176E-4</v>
      </c>
      <c r="AL126" s="22" cm="1">
        <f t="array" ref="AL126">IF(INDEX(calc_types,1,AL$7)="INDEX",I126/I125-1,IF(INDEX(calc_types,1,AL$7)="CASH", I125/1200,I125/I126-1))</f>
        <v>-4.6130619548201413E-4</v>
      </c>
      <c r="AM126" s="22" cm="1">
        <f t="array" ref="AM126">IF(INDEX(calc_types,1,AM$7)="INDEX",J126/J125-1,IF(INDEX(calc_types,1,AM$7)="CASH", J125/1200,J125/J126-1))</f>
        <v>2.0337604230236117E-4</v>
      </c>
      <c r="AN126" s="22" cm="1">
        <f t="array" ref="AN126">IF(INDEX(calc_types,1,AN$7)="INDEX",K126/K125-1,IF(INDEX(calc_types,1,AN$7)="CASH", K125/1200,K125/K126-1))</f>
        <v>-7.2915527361550048E-5</v>
      </c>
      <c r="AO126" s="22" cm="1">
        <f t="array" ref="AO126">IF(INDEX(calc_types,1,AO$7)="INDEX",L126/L125-1,IF(INDEX(calc_types,1,AO$7)="CASH", L125/1200,L125/L126-1))</f>
        <v>-1.8829898347960672E-4</v>
      </c>
      <c r="AP126" s="22" cm="1">
        <f t="array" ref="AP126">IF(INDEX(calc_types,1,AP$7)="INDEX",M126/M125-1,IF(INDEX(calc_types,1,AP$7)="CASH", M125/1200,M125/M126-1))</f>
        <v>-4.9891787992717429E-4</v>
      </c>
      <c r="AQ126" s="22" cm="1">
        <f t="array" ref="AQ126">IF(INDEX(calc_types,1,AQ$7)="INDEX",N126/N125-1,IF(INDEX(calc_types,1,AQ$7)="CASH", N125/1200,N125/N126-1))</f>
        <v>1.2412175691081107E-3</v>
      </c>
      <c r="AR126" s="22" cm="1">
        <f t="array" ref="AR126">IF(INDEX(calc_types,1,AR$7)="INDEX",O126/O125-1,IF(INDEX(calc_types,1,AR$7)="CASH", O125/1200,O125/O126-1))</f>
        <v>2.6246646873813173E-3</v>
      </c>
      <c r="AS126" s="22" cm="1">
        <f t="array" ref="AS126">IF(INDEX(calc_types,1,AS$7)="INDEX",P126/P125-1,IF(INDEX(calc_types,1,AS$7)="CASH", P125/1200,P125/P126-1))</f>
        <v>-9.7280996157467214E-5</v>
      </c>
      <c r="AT126" s="22" cm="1">
        <f t="array" ref="AT126">IF(INDEX(calc_types,1,AT$7)="INDEX",Q126/Q125-1,IF(INDEX(calc_types,1,AT$7)="CASH", Q125/1200,Q125/Q126-1))</f>
        <v>-3.5160834966407872E-4</v>
      </c>
      <c r="AU126" s="22" cm="1">
        <f t="array" ref="AU126">IF(INDEX(calc_types,1,AU$7)="INDEX",R126/R125-1,IF(INDEX(calc_types,1,AU$7)="CASH", R125/1200,R125/R126-1))</f>
        <v>6.5911910670068963E-5</v>
      </c>
      <c r="AV126" s="22" cm="1">
        <f t="array" ref="AV126">IF(INDEX(calc_types,1,AV$7)="INDEX",S126/S125-1,IF(INDEX(calc_types,1,AV$7)="CASH", S125/1200,S125/S126-1))</f>
        <v>2.3005348567859185E-2</v>
      </c>
      <c r="AW126" s="22" cm="1">
        <f t="array" ref="AW126">IF(INDEX(calc_types,1,AW$7)="INDEX",T126/T125-1,IF(INDEX(calc_types,1,AW$7)="CASH", T125/1200,T125/T126-1))</f>
        <v>6.1493367925415932E-3</v>
      </c>
      <c r="AX126" s="22" cm="1">
        <f t="array" ref="AX126">IF(INDEX(calc_types,1,AX$7)="INDEX",U126/U125-1,IF(INDEX(calc_types,1,AX$7)="CASH", U125/1200,U125/U126-1))</f>
        <v>2.1160223905358766E-3</v>
      </c>
      <c r="AY126" s="22" cm="1">
        <f t="array" ref="AY126">IF(INDEX(calc_types,1,AY$7)="INDEX",V126/V125-1,IF(INDEX(calc_types,1,AY$7)="CASH", V125/1200,V125/V126-1))</f>
        <v>-2.3752532910512603E-3</v>
      </c>
      <c r="AZ126" s="22" cm="1">
        <f t="array" ref="AZ126">IF(INDEX(calc_types,1,AZ$7)="INDEX",W126/W125-1,IF(INDEX(calc_types,1,AZ$7)="CASH", W125/1200,W125/W126-1))</f>
        <v>1.5808333333333332E-5</v>
      </c>
      <c r="BA126" s="22" cm="1">
        <f t="array" ref="BA126">IF(INDEX(calc_types,1,BA$7)="INDEX",X126/X125-1,IF(INDEX(calc_types,1,BA$7)="CASH", X125/1200,X125/X126-1))</f>
        <v>-5.6166666666666669E-4</v>
      </c>
      <c r="BB126" s="22" cm="1">
        <f t="array" ref="BB126">IF(INDEX(calc_types,1,BB$7)="INDEX",Y126/Y125-1,IF(INDEX(calc_types,1,BB$7)="CASH", Y125/1200,Y125/Y126-1))</f>
        <v>-2.3E-5</v>
      </c>
      <c r="BC126" s="22" cm="1">
        <f t="array" ref="BC126">IF(INDEX(calc_types,1,BC$7)="INDEX",Z126/Z125-1,IF(INDEX(calc_types,1,BC$7)="CASH", Z125/1200,Z125/Z126-1))</f>
        <v>-2.1916666666666666E-4</v>
      </c>
      <c r="BD126" s="22" cm="1">
        <f t="array" ref="BD126">IF(INDEX(calc_types,1,BD$7)="INDEX",AA126/AA125-1,IF(INDEX(calc_types,1,BD$7)="CASH", AA125/1200,AA125/AA126-1))</f>
        <v>0</v>
      </c>
      <c r="BE126" s="22" cm="1">
        <f t="array" ref="BE126">IF(INDEX(calc_types,1,BE$7)="INDEX",AB126/AB125-1,IF(INDEX(calc_types,1,BE$7)="CASH", AB125/1200,AB125/AB126-1))</f>
        <v>-3.0234764050272811E-2</v>
      </c>
      <c r="BF126" s="22" cm="1">
        <f t="array" ref="BF126">IF(INDEX(calc_types,1,BF$7)="INDEX",AC126/AC125-1,IF(INDEX(calc_types,1,BF$7)="CASH", AC125/1200,AC125/AC126-1))</f>
        <v>-2.669802185641168E-2</v>
      </c>
      <c r="BG126" s="22" cm="1">
        <f t="array" ref="BG126">IF(INDEX(calc_types,1,BG$7)="INDEX",AD126/AD125-1,IF(INDEX(calc_types,1,BG$7)="CASH", AD125/1200,AD125/AD126-1))</f>
        <v>-1.3770137701377028E-2</v>
      </c>
      <c r="BH126" s="23">
        <f t="shared" si="39"/>
        <v>-1.44142054699124E-3</v>
      </c>
      <c r="BI126" s="23">
        <f t="shared" si="40"/>
        <v>-2.7180966489249768E-3</v>
      </c>
      <c r="BJ126" s="23">
        <f t="shared" si="41"/>
        <v>-4.4956468483858553E-3</v>
      </c>
      <c r="BK126" s="23">
        <f t="shared" si="42"/>
        <v>-2.8957524143937083E-3</v>
      </c>
      <c r="BL126" s="23">
        <f t="shared" si="43"/>
        <v>-3.0833543229032262E-3</v>
      </c>
      <c r="BM126" s="23">
        <f t="shared" si="44"/>
        <v>-7.7533411963745774E-4</v>
      </c>
      <c r="BN126" s="23">
        <f t="shared" si="45"/>
        <v>-5.4210789009587939E-4</v>
      </c>
      <c r="BO126" s="23">
        <f t="shared" si="46"/>
        <v>1.8519310904507261E-5</v>
      </c>
      <c r="BP126" s="23">
        <f t="shared" si="47"/>
        <v>-1.1513840288575063E-3</v>
      </c>
      <c r="BQ126" s="23">
        <f t="shared" si="48"/>
        <v>-1.0374891688710037E-3</v>
      </c>
      <c r="BR126" s="23">
        <f t="shared" si="49"/>
        <v>-1.460029243185902E-3</v>
      </c>
      <c r="BS126" s="23">
        <f t="shared" si="50"/>
        <v>-1.141630770522495E-3</v>
      </c>
      <c r="BT126" s="23">
        <f t="shared" si="51"/>
        <v>-5.1620455472122873E-4</v>
      </c>
      <c r="BU126" s="23">
        <f t="shared" si="52"/>
        <v>-9.8335898001434958E-5</v>
      </c>
      <c r="BV126" s="23">
        <f t="shared" si="53"/>
        <v>-2.912229420449343E-4</v>
      </c>
      <c r="BW126" s="23">
        <f t="shared" si="54"/>
        <v>1.9992652261398015E-4</v>
      </c>
      <c r="BX126" s="23">
        <f t="shared" si="55"/>
        <v>1.0436970607046502E-2</v>
      </c>
      <c r="BY126" s="23">
        <f t="shared" si="56"/>
        <v>-7.5673020025479598E-4</v>
      </c>
      <c r="BZ126" s="23">
        <f t="shared" si="57"/>
        <v>-2.4995931840208754E-3</v>
      </c>
      <c r="CA126" s="23">
        <f t="shared" si="58"/>
        <v>-1.5099597920174334E-2</v>
      </c>
      <c r="CB126" s="23">
        <f t="shared" si="59"/>
        <v>-1.4236810185185192E-3</v>
      </c>
      <c r="CC126" s="23">
        <f t="shared" si="60"/>
        <v>-9.4701435185185184E-4</v>
      </c>
      <c r="CD126" s="23">
        <f t="shared" si="61"/>
        <v>-1.2524680555555555E-3</v>
      </c>
      <c r="CE126" s="23">
        <f t="shared" si="62"/>
        <v>-8.0662962962962985E-5</v>
      </c>
      <c r="CF126" s="23">
        <f t="shared" si="63"/>
        <v>0</v>
      </c>
      <c r="CG126" s="23">
        <f t="shared" si="64"/>
        <v>-2.9539273736195578E-2</v>
      </c>
      <c r="CH126" s="23">
        <f t="shared" si="65"/>
        <v>-2.6065356097645556E-2</v>
      </c>
      <c r="CI126" s="23">
        <f t="shared" si="66"/>
        <v>-1.0163866184124251E-2</v>
      </c>
    </row>
    <row r="127" spans="1:87" x14ac:dyDescent="0.2">
      <c r="A127" s="20">
        <v>119</v>
      </c>
      <c r="B127" s="21">
        <v>42216</v>
      </c>
      <c r="C127" s="20">
        <v>219.065</v>
      </c>
      <c r="D127" s="20">
        <v>1266.953</v>
      </c>
      <c r="E127" s="20">
        <v>2229.2739999999999</v>
      </c>
      <c r="F127" s="20">
        <v>1899.83</v>
      </c>
      <c r="G127" s="20">
        <v>2565.9540000000002</v>
      </c>
      <c r="H127" s="20">
        <v>138.82400000000001</v>
      </c>
      <c r="I127" s="20">
        <v>357.983</v>
      </c>
      <c r="J127" s="20">
        <v>504.67700000000002</v>
      </c>
      <c r="K127" s="20">
        <v>109.70099999999999</v>
      </c>
      <c r="L127" s="20">
        <v>679.94200000000001</v>
      </c>
      <c r="M127" s="20">
        <v>885.54300000000001</v>
      </c>
      <c r="N127" s="20">
        <v>306.834</v>
      </c>
      <c r="O127" s="20">
        <v>365.154</v>
      </c>
      <c r="P127" s="20">
        <v>102.786</v>
      </c>
      <c r="Q127" s="20">
        <v>193.36099999999999</v>
      </c>
      <c r="R127" s="20">
        <v>258.08999999999997</v>
      </c>
      <c r="S127" s="20">
        <v>8045.45</v>
      </c>
      <c r="T127" s="20">
        <v>4089.3</v>
      </c>
      <c r="U127" s="20">
        <v>7032.3</v>
      </c>
      <c r="V127" s="20">
        <v>27283.59</v>
      </c>
      <c r="W127" s="20">
        <v>4.795E-2</v>
      </c>
      <c r="X127" s="20">
        <v>-0.64039999999999997</v>
      </c>
      <c r="Y127" s="20">
        <v>-3.2300000000000002E-2</v>
      </c>
      <c r="Z127" s="20">
        <v>-0.21560000000000001</v>
      </c>
      <c r="AA127" s="20">
        <v>1</v>
      </c>
      <c r="AB127" s="20">
        <v>0.8427</v>
      </c>
      <c r="AC127" s="20">
        <v>0.71930000000000005</v>
      </c>
      <c r="AD127" s="20">
        <v>109.72</v>
      </c>
      <c r="AE127" s="21">
        <f t="shared" si="38"/>
        <v>42216</v>
      </c>
      <c r="AF127" s="22" cm="1">
        <f t="array" ref="AF127">IF(INDEX(calc_types,1,AF$7)="INDEX",C127/C126-1,IF(INDEX(calc_types,1,AF$7)="CASH", C126/1200,C126/C127-1))</f>
        <v>7.3043017772222996E-5</v>
      </c>
      <c r="AG127" s="22" cm="1">
        <f t="array" ref="AG127">IF(INDEX(calc_types,1,AG$7)="INDEX",D127/D126-1,IF(INDEX(calc_types,1,AG$7)="CASH", D126/1200,D126/D127-1))</f>
        <v>1.6626477447918564E-3</v>
      </c>
      <c r="AH127" s="22" cm="1">
        <f t="array" ref="AH127">IF(INDEX(calc_types,1,AH$7)="INDEX",E127/E126-1,IF(INDEX(calc_types,1,AH$7)="CASH", E126/1200,E126/E127-1))</f>
        <v>6.455603336380733E-3</v>
      </c>
      <c r="AI127" s="22" cm="1">
        <f t="array" ref="AI127">IF(INDEX(calc_types,1,AI$7)="INDEX",F127/F126-1,IF(INDEX(calc_types,1,AI$7)="CASH", F126/1200,F126/F127-1))</f>
        <v>1.6872030917995939E-3</v>
      </c>
      <c r="AJ127" s="22" cm="1">
        <f t="array" ref="AJ127">IF(INDEX(calc_types,1,AJ$7)="INDEX",G127/G126-1,IF(INDEX(calc_types,1,AJ$7)="CASH", G126/1200,G126/G127-1))</f>
        <v>5.113400446550953E-3</v>
      </c>
      <c r="AK127" s="22" cm="1">
        <f t="array" ref="AK127">IF(INDEX(calc_types,1,AK$7)="INDEX",H127/H126-1,IF(INDEX(calc_types,1,AK$7)="CASH", H126/1200,H126/H127-1))</f>
        <v>-4.3921229794419148E-4</v>
      </c>
      <c r="AL127" s="22" cm="1">
        <f t="array" ref="AL127">IF(INDEX(calc_types,1,AL$7)="INDEX",I127/I126-1,IF(INDEX(calc_types,1,AL$7)="CASH", I126/1200,I126/I127-1))</f>
        <v>1.3090359845042698E-3</v>
      </c>
      <c r="AM127" s="22" cm="1">
        <f t="array" ref="AM127">IF(INDEX(calc_types,1,AM$7)="INDEX",J127/J126-1,IF(INDEX(calc_types,1,AM$7)="CASH", J126/1200,J126/J127-1))</f>
        <v>6.0621645974372473E-3</v>
      </c>
      <c r="AN127" s="22" cm="1">
        <f t="array" ref="AN127">IF(INDEX(calc_types,1,AN$7)="INDEX",K127/K126-1,IF(INDEX(calc_types,1,AN$7)="CASH", K126/1200,K126/K127-1))</f>
        <v>-6.380573887054819E-5</v>
      </c>
      <c r="AO127" s="22" cm="1">
        <f t="array" ref="AO127">IF(INDEX(calc_types,1,AO$7)="INDEX",L127/L126-1,IF(INDEX(calc_types,1,AO$7)="CASH", L126/1200,L126/L127-1))</f>
        <v>4.4140885937005159E-4</v>
      </c>
      <c r="AP127" s="22" cm="1">
        <f t="array" ref="AP127">IF(INDEX(calc_types,1,AP$7)="INDEX",M127/M126-1,IF(INDEX(calc_types,1,AP$7)="CASH", M126/1200,M126/M127-1))</f>
        <v>2.3441603129470412E-3</v>
      </c>
      <c r="AQ127" s="22" cm="1">
        <f t="array" ref="AQ127">IF(INDEX(calc_types,1,AQ$7)="INDEX",N127/N126-1,IF(INDEX(calc_types,1,AQ$7)="CASH", N126/1200,N126/N127-1))</f>
        <v>9.8848077355961905E-4</v>
      </c>
      <c r="AR127" s="22" cm="1">
        <f t="array" ref="AR127">IF(INDEX(calc_types,1,AR$7)="INDEX",O127/O126-1,IF(INDEX(calc_types,1,AR$7)="CASH", O126/1200,O126/O127-1))</f>
        <v>3.0408161583530546E-3</v>
      </c>
      <c r="AS127" s="22" cm="1">
        <f t="array" ref="AS127">IF(INDEX(calc_types,1,AS$7)="INDEX",P127/P126-1,IF(INDEX(calc_types,1,AS$7)="CASH", P126/1200,P126/P127-1))</f>
        <v>9.7290460669974266E-6</v>
      </c>
      <c r="AT127" s="22" cm="1">
        <f t="array" ref="AT127">IF(INDEX(calc_types,1,AT$7)="INDEX",Q127/Q126-1,IF(INDEX(calc_types,1,AT$7)="CASH", Q126/1200,Q126/Q127-1))</f>
        <v>1.6552095133159916E-4</v>
      </c>
      <c r="AU127" s="22" cm="1">
        <f t="array" ref="AU127">IF(INDEX(calc_types,1,AU$7)="INDEX",R127/R126-1,IF(INDEX(calc_types,1,AU$7)="CASH", R126/1200,R126/R127-1))</f>
        <v>5.931680991868582E-4</v>
      </c>
      <c r="AV127" s="22" cm="1">
        <f t="array" ref="AV127">IF(INDEX(calc_types,1,AV$7)="INDEX",S127/S126-1,IF(INDEX(calc_types,1,AV$7)="CASH", S126/1200,S126/S127-1))</f>
        <v>2.3453520381423454E-2</v>
      </c>
      <c r="AW127" s="22" cm="1">
        <f t="array" ref="AW127">IF(INDEX(calc_types,1,AW$7)="INDEX",T127/T126-1,IF(INDEX(calc_types,1,AW$7)="CASH", T126/1200,T126/T127-1))</f>
        <v>6.1511207341977681E-3</v>
      </c>
      <c r="AX127" s="22" cm="1">
        <f t="array" ref="AX127">IF(INDEX(calc_types,1,AX$7)="INDEX",U127/U126-1,IF(INDEX(calc_types,1,AX$7)="CASH", U126/1200,U126/U127-1))</f>
        <v>-7.3463901089454442E-4</v>
      </c>
      <c r="AY127" s="22" cm="1">
        <f t="array" ref="AY127">IF(INDEX(calc_types,1,AY$7)="INDEX",V127/V126-1,IF(INDEX(calc_types,1,AY$7)="CASH", V126/1200,V126/V127-1))</f>
        <v>-5.2374430952436324E-2</v>
      </c>
      <c r="AZ127" s="22" cm="1">
        <f t="array" ref="AZ127">IF(INDEX(calc_types,1,AZ$7)="INDEX",W127/W126-1,IF(INDEX(calc_types,1,AZ$7)="CASH", W126/1200,W126/W127-1))</f>
        <v>3.8625000000000004E-5</v>
      </c>
      <c r="BA127" s="22" cm="1">
        <f t="array" ref="BA127">IF(INDEX(calc_types,1,BA$7)="INDEX",X127/X126-1,IF(INDEX(calc_types,1,BA$7)="CASH", X126/1200,X126/X127-1))</f>
        <v>-5.7425E-4</v>
      </c>
      <c r="BB127" s="22" cm="1">
        <f t="array" ref="BB127">IF(INDEX(calc_types,1,BB$7)="INDEX",Y127/Y126-1,IF(INDEX(calc_types,1,BB$7)="CASH", Y126/1200,Y126/Y127-1))</f>
        <v>-4.6166666666666666E-5</v>
      </c>
      <c r="BC127" s="22" cm="1">
        <f t="array" ref="BC127">IF(INDEX(calc_types,1,BC$7)="INDEX",Z127/Z126-1,IF(INDEX(calc_types,1,BC$7)="CASH", Z126/1200,Z126/Z127-1))</f>
        <v>-2.0783333333333333E-4</v>
      </c>
      <c r="BD127" s="22" cm="1">
        <f t="array" ref="BD127">IF(INDEX(calc_types,1,BD$7)="INDEX",AA127/AA126-1,IF(INDEX(calc_types,1,BD$7)="CASH", AA126/1200,AA126/AA127-1))</f>
        <v>0</v>
      </c>
      <c r="BE127" s="22" cm="1">
        <f t="array" ref="BE127">IF(INDEX(calc_types,1,BE$7)="INDEX",AB127/AB126-1,IF(INDEX(calc_types,1,BE$7)="CASH", AB126/1200,AB126/AB127-1))</f>
        <v>8.306633440133826E-4</v>
      </c>
      <c r="BF127" s="22" cm="1">
        <f t="array" ref="BF127">IF(INDEX(calc_types,1,BF$7)="INDEX",AC127/AC126-1,IF(INDEX(calc_types,1,BF$7)="CASH", AC126/1200,AC126/AC127-1))</f>
        <v>5.0048658417904957E-3</v>
      </c>
      <c r="BG127" s="22" cm="1">
        <f t="array" ref="BG127">IF(INDEX(calc_types,1,BG$7)="INDEX",AD127/AD126-1,IF(INDEX(calc_types,1,BG$7)="CASH", AD126/1200,AD126/AD127-1))</f>
        <v>1.2668611009843289E-2</v>
      </c>
      <c r="BH127" s="23">
        <f t="shared" si="39"/>
        <v>-1.3227277271109338E-3</v>
      </c>
      <c r="BI127" s="23">
        <f t="shared" si="40"/>
        <v>4.8937994509179027E-4</v>
      </c>
      <c r="BJ127" s="23">
        <f t="shared" si="41"/>
        <v>5.2614731067234504E-3</v>
      </c>
      <c r="BK127" s="23">
        <f t="shared" si="42"/>
        <v>-4.0934883917536496E-4</v>
      </c>
      <c r="BL127" s="23">
        <f t="shared" si="43"/>
        <v>2.4411739844123087E-3</v>
      </c>
      <c r="BM127" s="23">
        <f t="shared" si="44"/>
        <v>-7.1078620744155746E-4</v>
      </c>
      <c r="BN127" s="23">
        <f t="shared" si="45"/>
        <v>1.2282342898904046E-3</v>
      </c>
      <c r="BO127" s="23">
        <f t="shared" si="46"/>
        <v>5.877307866039393E-3</v>
      </c>
      <c r="BP127" s="23">
        <f t="shared" si="47"/>
        <v>-1.1422742403665045E-3</v>
      </c>
      <c r="BQ127" s="23">
        <f t="shared" si="48"/>
        <v>-4.0778132602134541E-4</v>
      </c>
      <c r="BR127" s="23">
        <f t="shared" si="49"/>
        <v>1.3830489496883135E-3</v>
      </c>
      <c r="BS127" s="23">
        <f t="shared" si="50"/>
        <v>-1.3943675660709866E-3</v>
      </c>
      <c r="BT127" s="23">
        <f t="shared" si="51"/>
        <v>-1.000530837494914E-4</v>
      </c>
      <c r="BU127" s="23">
        <f t="shared" si="52"/>
        <v>8.6741442230296882E-6</v>
      </c>
      <c r="BV127" s="23">
        <f t="shared" si="53"/>
        <v>2.2590635895074361E-4</v>
      </c>
      <c r="BW127" s="23">
        <f t="shared" si="54"/>
        <v>7.2718271113076933E-4</v>
      </c>
      <c r="BX127" s="23">
        <f t="shared" si="55"/>
        <v>1.0885142420610771E-2</v>
      </c>
      <c r="BY127" s="23">
        <f t="shared" si="56"/>
        <v>-7.5494625859862108E-4</v>
      </c>
      <c r="BZ127" s="23">
        <f t="shared" si="57"/>
        <v>-5.3502545854512964E-3</v>
      </c>
      <c r="CA127" s="23">
        <f t="shared" si="58"/>
        <v>-6.5098775581559395E-2</v>
      </c>
      <c r="CB127" s="23">
        <f t="shared" si="59"/>
        <v>-1.4008643518518525E-3</v>
      </c>
      <c r="CC127" s="23">
        <f t="shared" si="60"/>
        <v>-9.5959768518518525E-4</v>
      </c>
      <c r="CD127" s="23">
        <f t="shared" si="61"/>
        <v>-1.275634722222222E-3</v>
      </c>
      <c r="CE127" s="23">
        <f t="shared" si="62"/>
        <v>-6.9329629629629656E-5</v>
      </c>
      <c r="CF127" s="23">
        <f t="shared" si="63"/>
        <v>0</v>
      </c>
      <c r="CG127" s="23">
        <f t="shared" si="64"/>
        <v>1.5261536580906158E-3</v>
      </c>
      <c r="CH127" s="23">
        <f t="shared" si="65"/>
        <v>5.6375316005566195E-3</v>
      </c>
      <c r="CI127" s="23">
        <f t="shared" si="66"/>
        <v>1.6274882527096066E-2</v>
      </c>
    </row>
    <row r="128" spans="1:87" x14ac:dyDescent="0.2">
      <c r="A128" s="20">
        <v>120</v>
      </c>
      <c r="B128" s="21">
        <v>42247</v>
      </c>
      <c r="C128" s="20">
        <v>219.084</v>
      </c>
      <c r="D128" s="20">
        <v>1266.854</v>
      </c>
      <c r="E128" s="20">
        <v>2226.0189999999998</v>
      </c>
      <c r="F128" s="20">
        <v>1900.636</v>
      </c>
      <c r="G128" s="20">
        <v>2564.0569999999998</v>
      </c>
      <c r="H128" s="20">
        <v>138.74100000000001</v>
      </c>
      <c r="I128" s="20">
        <v>357.447</v>
      </c>
      <c r="J128" s="20">
        <v>503.01100000000002</v>
      </c>
      <c r="K128" s="20">
        <v>109.68600000000001</v>
      </c>
      <c r="L128" s="20">
        <v>678.96600000000001</v>
      </c>
      <c r="M128" s="20">
        <v>883.85900000000004</v>
      </c>
      <c r="N128" s="20">
        <v>306.82499999999999</v>
      </c>
      <c r="O128" s="20">
        <v>365.29</v>
      </c>
      <c r="P128" s="20">
        <v>102.77200000000001</v>
      </c>
      <c r="Q128" s="20">
        <v>193.33</v>
      </c>
      <c r="R128" s="20">
        <v>257.97199999999998</v>
      </c>
      <c r="S128" s="20">
        <v>8286.66</v>
      </c>
      <c r="T128" s="20">
        <v>4196.41</v>
      </c>
      <c r="U128" s="20">
        <v>7119.7</v>
      </c>
      <c r="V128" s="20">
        <v>28089.54</v>
      </c>
      <c r="W128" s="20">
        <v>4.879E-2</v>
      </c>
      <c r="X128" s="20">
        <v>-0.66080000000000005</v>
      </c>
      <c r="Y128" s="20">
        <v>-3.5200000000000002E-2</v>
      </c>
      <c r="Z128" s="20">
        <v>-0.26040000000000002</v>
      </c>
      <c r="AA128" s="20">
        <v>1</v>
      </c>
      <c r="AB128" s="20">
        <v>0.8468</v>
      </c>
      <c r="AC128" s="20">
        <v>0.72699999999999998</v>
      </c>
      <c r="AD128" s="20">
        <v>110.02</v>
      </c>
      <c r="AE128" s="21">
        <f t="shared" si="38"/>
        <v>42247</v>
      </c>
      <c r="AF128" s="22" cm="1">
        <f t="array" ref="AF128">IF(INDEX(calc_types,1,AF$7)="INDEX",C128/C127-1,IF(INDEX(calc_types,1,AF$7)="CASH", C127/1200,C127/C128-1))</f>
        <v>8.6732248419485458E-5</v>
      </c>
      <c r="AG128" s="22" cm="1">
        <f t="array" ref="AG128">IF(INDEX(calc_types,1,AG$7)="INDEX",D128/D127-1,IF(INDEX(calc_types,1,AG$7)="CASH", D127/1200,D127/D128-1))</f>
        <v>-7.8140230932000065E-5</v>
      </c>
      <c r="AH128" s="22" cm="1">
        <f t="array" ref="AH128">IF(INDEX(calc_types,1,AH$7)="INDEX",E128/E127-1,IF(INDEX(calc_types,1,AH$7)="CASH", E127/1200,E127/E128-1))</f>
        <v>-1.460116611955331E-3</v>
      </c>
      <c r="AI128" s="22" cm="1">
        <f t="array" ref="AI128">IF(INDEX(calc_types,1,AI$7)="INDEX",F128/F127-1,IF(INDEX(calc_types,1,AI$7)="CASH", F127/1200,F127/F128-1))</f>
        <v>4.2424848539091009E-4</v>
      </c>
      <c r="AJ128" s="22" cm="1">
        <f t="array" ref="AJ128">IF(INDEX(calc_types,1,AJ$7)="INDEX",G128/G127-1,IF(INDEX(calc_types,1,AJ$7)="CASH", G127/1200,G127/G128-1))</f>
        <v>-7.3929618379764417E-4</v>
      </c>
      <c r="AK128" s="22" cm="1">
        <f t="array" ref="AK128">IF(INDEX(calc_types,1,AK$7)="INDEX",H128/H127-1,IF(INDEX(calc_types,1,AK$7)="CASH", H127/1200,H127/H128-1))</f>
        <v>-5.97879329222617E-4</v>
      </c>
      <c r="AL128" s="22" cm="1">
        <f t="array" ref="AL128">IF(INDEX(calc_types,1,AL$7)="INDEX",I128/I127-1,IF(INDEX(calc_types,1,AL$7)="CASH", I127/1200,I127/I128-1))</f>
        <v>-1.4972778036945744E-3</v>
      </c>
      <c r="AM128" s="22" cm="1">
        <f t="array" ref="AM128">IF(INDEX(calc_types,1,AM$7)="INDEX",J128/J127-1,IF(INDEX(calc_types,1,AM$7)="CASH", J127/1200,J127/J128-1))</f>
        <v>-3.3011213112544846E-3</v>
      </c>
      <c r="AN128" s="22" cm="1">
        <f t="array" ref="AN128">IF(INDEX(calc_types,1,AN$7)="INDEX",K128/K127-1,IF(INDEX(calc_types,1,AN$7)="CASH", K127/1200,K127/K128-1))</f>
        <v>-1.3673530779101384E-4</v>
      </c>
      <c r="AO128" s="22" cm="1">
        <f t="array" ref="AO128">IF(INDEX(calc_types,1,AO$7)="INDEX",L128/L127-1,IF(INDEX(calc_types,1,AO$7)="CASH", L127/1200,L127/L128-1))</f>
        <v>-1.4354165502351579E-3</v>
      </c>
      <c r="AP128" s="22" cm="1">
        <f t="array" ref="AP128">IF(INDEX(calc_types,1,AP$7)="INDEX",M128/M127-1,IF(INDEX(calc_types,1,AP$7)="CASH", M127/1200,M127/M128-1))</f>
        <v>-1.9016580787155624E-3</v>
      </c>
      <c r="AQ128" s="22" cm="1">
        <f t="array" ref="AQ128">IF(INDEX(calc_types,1,AQ$7)="INDEX",N128/N127-1,IF(INDEX(calc_types,1,AQ$7)="CASH", N127/1200,N127/N128-1))</f>
        <v>-2.9331821115086143E-5</v>
      </c>
      <c r="AR128" s="22" cm="1">
        <f t="array" ref="AR128">IF(INDEX(calc_types,1,AR$7)="INDEX",O128/O127-1,IF(INDEX(calc_types,1,AR$7)="CASH", O127/1200,O127/O128-1))</f>
        <v>3.7244559829563428E-4</v>
      </c>
      <c r="AS128" s="22" cm="1">
        <f t="array" ref="AS128">IF(INDEX(calc_types,1,AS$7)="INDEX",P128/P127-1,IF(INDEX(calc_types,1,AS$7)="CASH", P127/1200,P127/P128-1))</f>
        <v>-1.3620531979063877E-4</v>
      </c>
      <c r="AT128" s="22" cm="1">
        <f t="array" ref="AT128">IF(INDEX(calc_types,1,AT$7)="INDEX",Q128/Q127-1,IF(INDEX(calc_types,1,AT$7)="CASH", Q127/1200,Q127/Q128-1))</f>
        <v>-1.6032188497150379E-4</v>
      </c>
      <c r="AU128" s="22" cm="1">
        <f t="array" ref="AU128">IF(INDEX(calc_types,1,AU$7)="INDEX",R128/R127-1,IF(INDEX(calc_types,1,AU$7)="CASH", R127/1200,R127/R128-1))</f>
        <v>-4.5720485102096475E-4</v>
      </c>
      <c r="AV128" s="22" cm="1">
        <f t="array" ref="AV128">IF(INDEX(calc_types,1,AV$7)="INDEX",S128/S127-1,IF(INDEX(calc_types,1,AV$7)="CASH", S127/1200,S127/S128-1))</f>
        <v>2.9980920893175611E-2</v>
      </c>
      <c r="AW128" s="22" cm="1">
        <f t="array" ref="AW128">IF(INDEX(calc_types,1,AW$7)="INDEX",T128/T127-1,IF(INDEX(calc_types,1,AW$7)="CASH", T127/1200,T127/T128-1))</f>
        <v>2.6192746924901478E-2</v>
      </c>
      <c r="AX128" s="22" cm="1">
        <f t="array" ref="AX128">IF(INDEX(calc_types,1,AX$7)="INDEX",U128/U127-1,IF(INDEX(calc_types,1,AX$7)="CASH", U127/1200,U127/U128-1))</f>
        <v>1.24283662528617E-2</v>
      </c>
      <c r="AY128" s="22" cm="1">
        <f t="array" ref="AY128">IF(INDEX(calc_types,1,AY$7)="INDEX",V128/V127-1,IF(INDEX(calc_types,1,AY$7)="CASH", V127/1200,V127/V128-1))</f>
        <v>2.9539734323818845E-2</v>
      </c>
      <c r="AZ128" s="22" cm="1">
        <f t="array" ref="AZ128">IF(INDEX(calc_types,1,AZ$7)="INDEX",W128/W127-1,IF(INDEX(calc_types,1,AZ$7)="CASH", W127/1200,W127/W128-1))</f>
        <v>3.9958333333333333E-5</v>
      </c>
      <c r="BA128" s="22" cm="1">
        <f t="array" ref="BA128">IF(INDEX(calc_types,1,BA$7)="INDEX",X128/X127-1,IF(INDEX(calc_types,1,BA$7)="CASH", X127/1200,X127/X128-1))</f>
        <v>-5.3366666666666666E-4</v>
      </c>
      <c r="BB128" s="22" cm="1">
        <f t="array" ref="BB128">IF(INDEX(calc_types,1,BB$7)="INDEX",Y128/Y127-1,IF(INDEX(calc_types,1,BB$7)="CASH", Y127/1200,Y127/Y128-1))</f>
        <v>-2.6916666666666669E-5</v>
      </c>
      <c r="BC128" s="22" cm="1">
        <f t="array" ref="BC128">IF(INDEX(calc_types,1,BC$7)="INDEX",Z128/Z127-1,IF(INDEX(calc_types,1,BC$7)="CASH", Z127/1200,Z127/Z128-1))</f>
        <v>-1.7966666666666668E-4</v>
      </c>
      <c r="BD128" s="22" cm="1">
        <f t="array" ref="BD128">IF(INDEX(calc_types,1,BD$7)="INDEX",AA128/AA127-1,IF(INDEX(calc_types,1,BD$7)="CASH", AA127/1200,AA127/AA128-1))</f>
        <v>0</v>
      </c>
      <c r="BE128" s="22" cm="1">
        <f t="array" ref="BE128">IF(INDEX(calc_types,1,BE$7)="INDEX",AB128/AB127-1,IF(INDEX(calc_types,1,BE$7)="CASH", AB127/1200,AB127/AB128-1))</f>
        <v>-4.8417572035899248E-3</v>
      </c>
      <c r="BF128" s="22" cm="1">
        <f t="array" ref="BF128">IF(INDEX(calc_types,1,BF$7)="INDEX",AC128/AC127-1,IF(INDEX(calc_types,1,BF$7)="CASH", AC127/1200,AC127/AC128-1))</f>
        <v>-1.0591471801925656E-2</v>
      </c>
      <c r="BG128" s="22" cm="1">
        <f t="array" ref="BG128">IF(INDEX(calc_types,1,BG$7)="INDEX",AD128/AD127-1,IF(INDEX(calc_types,1,BG$7)="CASH", AD127/1200,AD127/AD128-1))</f>
        <v>-2.7267769496455152E-3</v>
      </c>
      <c r="BH128" s="23">
        <f t="shared" si="39"/>
        <v>-1.3090384964636714E-3</v>
      </c>
      <c r="BI128" s="23">
        <f t="shared" si="40"/>
        <v>-1.2514080306320662E-3</v>
      </c>
      <c r="BJ128" s="23">
        <f t="shared" si="41"/>
        <v>-2.6542468416126132E-3</v>
      </c>
      <c r="BK128" s="23">
        <f t="shared" si="42"/>
        <v>-1.6723034455840488E-3</v>
      </c>
      <c r="BL128" s="23">
        <f t="shared" si="43"/>
        <v>-3.4115226459362886E-3</v>
      </c>
      <c r="BM128" s="23">
        <f t="shared" si="44"/>
        <v>-8.6945323871998297E-4</v>
      </c>
      <c r="BN128" s="23">
        <f t="shared" si="45"/>
        <v>-1.5780794983084397E-3</v>
      </c>
      <c r="BO128" s="23">
        <f t="shared" si="46"/>
        <v>-3.4859780426523385E-3</v>
      </c>
      <c r="BP128" s="23">
        <f t="shared" si="47"/>
        <v>-1.2152038092869701E-3</v>
      </c>
      <c r="BQ128" s="23">
        <f t="shared" si="48"/>
        <v>-2.2846067356265551E-3</v>
      </c>
      <c r="BR128" s="23">
        <f t="shared" si="49"/>
        <v>-2.8627694419742899E-3</v>
      </c>
      <c r="BS128" s="23">
        <f t="shared" si="50"/>
        <v>-2.4121801607456918E-3</v>
      </c>
      <c r="BT128" s="23">
        <f t="shared" si="51"/>
        <v>-2.7684236438069118E-3</v>
      </c>
      <c r="BU128" s="23">
        <f t="shared" si="52"/>
        <v>-1.372602216346065E-4</v>
      </c>
      <c r="BV128" s="23">
        <f t="shared" si="53"/>
        <v>-9.9936477352359341E-5</v>
      </c>
      <c r="BW128" s="23">
        <f t="shared" si="54"/>
        <v>-3.2319023907705357E-4</v>
      </c>
      <c r="BX128" s="23">
        <f t="shared" si="55"/>
        <v>1.7412542932362926E-2</v>
      </c>
      <c r="BY128" s="23">
        <f t="shared" si="56"/>
        <v>1.9286679932105089E-2</v>
      </c>
      <c r="BZ128" s="23">
        <f t="shared" si="57"/>
        <v>7.8127506783049472E-3</v>
      </c>
      <c r="CA128" s="23">
        <f t="shared" si="58"/>
        <v>1.6815389694695773E-2</v>
      </c>
      <c r="CB128" s="23">
        <f t="shared" si="59"/>
        <v>-1.3995310185185193E-3</v>
      </c>
      <c r="CC128" s="23">
        <f t="shared" si="60"/>
        <v>-9.1901435185185181E-4</v>
      </c>
      <c r="CD128" s="23">
        <f t="shared" si="61"/>
        <v>-1.2563847222222221E-3</v>
      </c>
      <c r="CE128" s="23">
        <f t="shared" si="62"/>
        <v>-4.1162962962963001E-5</v>
      </c>
      <c r="CF128" s="23">
        <f t="shared" si="63"/>
        <v>0</v>
      </c>
      <c r="CG128" s="23">
        <f t="shared" si="64"/>
        <v>-4.1462668895126918E-3</v>
      </c>
      <c r="CH128" s="23">
        <f t="shared" si="65"/>
        <v>-9.9588060431595321E-3</v>
      </c>
      <c r="CI128" s="23">
        <f t="shared" si="66"/>
        <v>8.7949456760726043E-4</v>
      </c>
    </row>
    <row r="129" spans="1:87" x14ac:dyDescent="0.2">
      <c r="A129" s="20">
        <v>121</v>
      </c>
      <c r="B129" s="21">
        <v>42277</v>
      </c>
      <c r="C129" s="20">
        <v>219.10400000000001</v>
      </c>
      <c r="D129" s="20">
        <v>1265.5809999999999</v>
      </c>
      <c r="E129" s="20">
        <v>2212.8409999999999</v>
      </c>
      <c r="F129" s="20">
        <v>1900.0889999999999</v>
      </c>
      <c r="G129" s="20">
        <v>2554.2719999999999</v>
      </c>
      <c r="H129" s="20">
        <v>138.654</v>
      </c>
      <c r="I129" s="20">
        <v>356.97699999999998</v>
      </c>
      <c r="J129" s="20">
        <v>500.75599999999997</v>
      </c>
      <c r="K129" s="20">
        <v>109.681</v>
      </c>
      <c r="L129" s="20">
        <v>677.01700000000005</v>
      </c>
      <c r="M129" s="20">
        <v>876.04600000000005</v>
      </c>
      <c r="N129" s="20">
        <v>306.39</v>
      </c>
      <c r="O129" s="20">
        <v>362.86599999999999</v>
      </c>
      <c r="P129" s="20">
        <v>102.758</v>
      </c>
      <c r="Q129" s="20">
        <v>193.25899999999999</v>
      </c>
      <c r="R129" s="20">
        <v>257.697</v>
      </c>
      <c r="S129" s="20">
        <v>7898.61</v>
      </c>
      <c r="T129" s="20">
        <v>4048.08</v>
      </c>
      <c r="U129" s="20">
        <v>7086.42</v>
      </c>
      <c r="V129" s="20">
        <v>29452.66</v>
      </c>
      <c r="W129" s="20">
        <v>5.781E-2</v>
      </c>
      <c r="X129" s="20">
        <v>-0.62109999999999999</v>
      </c>
      <c r="Y129" s="20">
        <v>1.14E-2</v>
      </c>
      <c r="Z129" s="20">
        <v>-0.18909999999999999</v>
      </c>
      <c r="AA129" s="20">
        <v>1</v>
      </c>
      <c r="AB129" s="20">
        <v>0.86380000000000001</v>
      </c>
      <c r="AC129" s="20">
        <v>0.74209999999999998</v>
      </c>
      <c r="AD129" s="20">
        <v>111.29</v>
      </c>
      <c r="AE129" s="21">
        <f t="shared" si="38"/>
        <v>42277</v>
      </c>
      <c r="AF129" s="22" cm="1">
        <f t="array" ref="AF129">IF(INDEX(calc_types,1,AF$7)="INDEX",C129/C128-1,IF(INDEX(calc_types,1,AF$7)="CASH", C128/1200,C128/C129-1))</f>
        <v>9.1289185883081103E-5</v>
      </c>
      <c r="AG129" s="22" cm="1">
        <f t="array" ref="AG129">IF(INDEX(calc_types,1,AG$7)="INDEX",D129/D128-1,IF(INDEX(calc_types,1,AG$7)="CASH", D128/1200,D128/D129-1))</f>
        <v>-1.0048513877685128E-3</v>
      </c>
      <c r="AH129" s="22" cm="1">
        <f t="array" ref="AH129">IF(INDEX(calc_types,1,AH$7)="INDEX",E129/E128-1,IF(INDEX(calc_types,1,AH$7)="CASH", E128/1200,E128/E129-1))</f>
        <v>-5.9199854089295734E-3</v>
      </c>
      <c r="AI129" s="22" cm="1">
        <f t="array" ref="AI129">IF(INDEX(calc_types,1,AI$7)="INDEX",F129/F128-1,IF(INDEX(calc_types,1,AI$7)="CASH", F128/1200,F128/F129-1))</f>
        <v>-2.8779840011450286E-4</v>
      </c>
      <c r="AJ129" s="22" cm="1">
        <f t="array" ref="AJ129">IF(INDEX(calc_types,1,AJ$7)="INDEX",G129/G128-1,IF(INDEX(calc_types,1,AJ$7)="CASH", G128/1200,G128/G129-1))</f>
        <v>-3.8162178141905034E-3</v>
      </c>
      <c r="AK129" s="22" cm="1">
        <f t="array" ref="AK129">IF(INDEX(calc_types,1,AK$7)="INDEX",H129/H128-1,IF(INDEX(calc_types,1,AK$7)="CASH", H128/1200,H128/H129-1))</f>
        <v>-6.2706770168885484E-4</v>
      </c>
      <c r="AL129" s="22" cm="1">
        <f t="array" ref="AL129">IF(INDEX(calc_types,1,AL$7)="INDEX",I129/I128-1,IF(INDEX(calc_types,1,AL$7)="CASH", I128/1200,I128/I129-1))</f>
        <v>-1.3148802479808763E-3</v>
      </c>
      <c r="AM129" s="22" cm="1">
        <f t="array" ref="AM129">IF(INDEX(calc_types,1,AM$7)="INDEX",J129/J128-1,IF(INDEX(calc_types,1,AM$7)="CASH", J128/1200,J128/J129-1))</f>
        <v>-4.4830033538034719E-3</v>
      </c>
      <c r="AN129" s="22" cm="1">
        <f t="array" ref="AN129">IF(INDEX(calc_types,1,AN$7)="INDEX",K129/K128-1,IF(INDEX(calc_types,1,AN$7)="CASH", K128/1200,K128/K129-1))</f>
        <v>-4.5584668964204766E-5</v>
      </c>
      <c r="AO129" s="22" cm="1">
        <f t="array" ref="AO129">IF(INDEX(calc_types,1,AO$7)="INDEX",L129/L128-1,IF(INDEX(calc_types,1,AO$7)="CASH", L128/1200,L128/L129-1))</f>
        <v>-2.8705413820426795E-3</v>
      </c>
      <c r="AP129" s="22" cm="1">
        <f t="array" ref="AP129">IF(INDEX(calc_types,1,AP$7)="INDEX",M129/M128-1,IF(INDEX(calc_types,1,AP$7)="CASH", M128/1200,M128/M129-1))</f>
        <v>-8.8396452375322232E-3</v>
      </c>
      <c r="AQ129" s="22" cm="1">
        <f t="array" ref="AQ129">IF(INDEX(calc_types,1,AQ$7)="INDEX",N129/N128-1,IF(INDEX(calc_types,1,AQ$7)="CASH", N128/1200,N128/N129-1))</f>
        <v>-1.4177462723050649E-3</v>
      </c>
      <c r="AR129" s="22" cm="1">
        <f t="array" ref="AR129">IF(INDEX(calc_types,1,AR$7)="INDEX",O129/O128-1,IF(INDEX(calc_types,1,AR$7)="CASH", O128/1200,O128/O129-1))</f>
        <v>-6.6358235922144848E-3</v>
      </c>
      <c r="AS129" s="22" cm="1">
        <f t="array" ref="AS129">IF(INDEX(calc_types,1,AS$7)="INDEX",P129/P128-1,IF(INDEX(calc_types,1,AS$7)="CASH", P128/1200,P128/P129-1))</f>
        <v>-1.3622387420708648E-4</v>
      </c>
      <c r="AT129" s="22" cm="1">
        <f t="array" ref="AT129">IF(INDEX(calc_types,1,AT$7)="INDEX",Q129/Q128-1,IF(INDEX(calc_types,1,AT$7)="CASH", Q128/1200,Q128/Q129-1))</f>
        <v>-3.6724771116758426E-4</v>
      </c>
      <c r="AU129" s="22" cm="1">
        <f t="array" ref="AU129">IF(INDEX(calc_types,1,AU$7)="INDEX",R129/R128-1,IF(INDEX(calc_types,1,AU$7)="CASH", R128/1200,R128/R129-1))</f>
        <v>-1.0660071635680834E-3</v>
      </c>
      <c r="AV129" s="22" cm="1">
        <f t="array" ref="AV129">IF(INDEX(calc_types,1,AV$7)="INDEX",S129/S128-1,IF(INDEX(calc_types,1,AV$7)="CASH", S128/1200,S128/S129-1))</f>
        <v>-4.6828275807140662E-2</v>
      </c>
      <c r="AW129" s="22" cm="1">
        <f t="array" ref="AW129">IF(INDEX(calc_types,1,AW$7)="INDEX",T129/T128-1,IF(INDEX(calc_types,1,AW$7)="CASH", T128/1200,T128/T129-1))</f>
        <v>-3.5346879833000111E-2</v>
      </c>
      <c r="AX129" s="22" cm="1">
        <f t="array" ref="AX129">IF(INDEX(calc_types,1,AX$7)="INDEX",U129/U128-1,IF(INDEX(calc_types,1,AX$7)="CASH", U128/1200,U128/U129-1))</f>
        <v>-4.6743542564995355E-3</v>
      </c>
      <c r="AY129" s="22" cm="1">
        <f t="array" ref="AY129">IF(INDEX(calc_types,1,AY$7)="INDEX",V129/V128-1,IF(INDEX(calc_types,1,AY$7)="CASH", V128/1200,V128/V129-1))</f>
        <v>4.8527672578475789E-2</v>
      </c>
      <c r="AZ129" s="22" cm="1">
        <f t="array" ref="AZ129">IF(INDEX(calc_types,1,AZ$7)="INDEX",W129/W128-1,IF(INDEX(calc_types,1,AZ$7)="CASH", W128/1200,W128/W129-1))</f>
        <v>4.065833333333333E-5</v>
      </c>
      <c r="BA129" s="22" cm="1">
        <f t="array" ref="BA129">IF(INDEX(calc_types,1,BA$7)="INDEX",X129/X128-1,IF(INDEX(calc_types,1,BA$7)="CASH", X128/1200,X128/X129-1))</f>
        <v>-5.5066666666666675E-4</v>
      </c>
      <c r="BB129" s="22" cm="1">
        <f t="array" ref="BB129">IF(INDEX(calc_types,1,BB$7)="INDEX",Y129/Y128-1,IF(INDEX(calc_types,1,BB$7)="CASH", Y128/1200,Y128/Y129-1))</f>
        <v>-2.9333333333333336E-5</v>
      </c>
      <c r="BC129" s="22" cm="1">
        <f t="array" ref="BC129">IF(INDEX(calc_types,1,BC$7)="INDEX",Z129/Z128-1,IF(INDEX(calc_types,1,BC$7)="CASH", Z128/1200,Z128/Z129-1))</f>
        <v>-2.1700000000000002E-4</v>
      </c>
      <c r="BD129" s="22" cm="1">
        <f t="array" ref="BD129">IF(INDEX(calc_types,1,BD$7)="INDEX",AA129/AA128-1,IF(INDEX(calc_types,1,BD$7)="CASH", AA128/1200,AA128/AA129-1))</f>
        <v>0</v>
      </c>
      <c r="BE129" s="22" cm="1">
        <f t="array" ref="BE129">IF(INDEX(calc_types,1,BE$7)="INDEX",AB129/AB128-1,IF(INDEX(calc_types,1,BE$7)="CASH", AB128/1200,AB128/AB129-1))</f>
        <v>-1.9680481592961319E-2</v>
      </c>
      <c r="BF129" s="22" cm="1">
        <f t="array" ref="BF129">IF(INDEX(calc_types,1,BF$7)="INDEX",AC129/AC128-1,IF(INDEX(calc_types,1,BF$7)="CASH", AC128/1200,AC128/AC129-1))</f>
        <v>-2.0347662040156367E-2</v>
      </c>
      <c r="BG129" s="22" cm="1">
        <f t="array" ref="BG129">IF(INDEX(calc_types,1,BG$7)="INDEX",AD129/AD128-1,IF(INDEX(calc_types,1,BG$7)="CASH", AD128/1200,AD128/AD129-1))</f>
        <v>-1.1411627280079162E-2</v>
      </c>
      <c r="BH129" s="23">
        <f t="shared" si="39"/>
        <v>-1.3044815590000757E-3</v>
      </c>
      <c r="BI129" s="23">
        <f t="shared" si="40"/>
        <v>-2.1781191874685789E-3</v>
      </c>
      <c r="BJ129" s="23">
        <f t="shared" si="41"/>
        <v>-7.114115638586856E-3</v>
      </c>
      <c r="BK129" s="23">
        <f t="shared" si="42"/>
        <v>-2.3843503310894618E-3</v>
      </c>
      <c r="BL129" s="23">
        <f t="shared" si="43"/>
        <v>-6.4884442763291483E-3</v>
      </c>
      <c r="BM129" s="23">
        <f t="shared" si="44"/>
        <v>-8.9864161118622082E-4</v>
      </c>
      <c r="BN129" s="23">
        <f t="shared" si="45"/>
        <v>-1.3956819425947416E-3</v>
      </c>
      <c r="BO129" s="23">
        <f t="shared" si="46"/>
        <v>-4.6678600852013263E-3</v>
      </c>
      <c r="BP129" s="23">
        <f t="shared" si="47"/>
        <v>-1.124053170460161E-3</v>
      </c>
      <c r="BQ129" s="23">
        <f t="shared" si="48"/>
        <v>-3.7197315674340767E-3</v>
      </c>
      <c r="BR129" s="23">
        <f t="shared" si="49"/>
        <v>-9.8007566007909507E-3</v>
      </c>
      <c r="BS129" s="23">
        <f t="shared" si="50"/>
        <v>-3.8005946119356706E-3</v>
      </c>
      <c r="BT129" s="23">
        <f t="shared" si="51"/>
        <v>-9.7766928343170304E-3</v>
      </c>
      <c r="BU129" s="23">
        <f t="shared" si="52"/>
        <v>-1.3727877605105421E-4</v>
      </c>
      <c r="BV129" s="23">
        <f t="shared" si="53"/>
        <v>-3.0686230354843983E-4</v>
      </c>
      <c r="BW129" s="23">
        <f t="shared" si="54"/>
        <v>-9.3199255162417232E-4</v>
      </c>
      <c r="BX129" s="23">
        <f t="shared" si="55"/>
        <v>-5.9396653767953347E-2</v>
      </c>
      <c r="BY129" s="23">
        <f t="shared" si="56"/>
        <v>-4.22529468257965E-2</v>
      </c>
      <c r="BZ129" s="23">
        <f t="shared" si="57"/>
        <v>-9.2899698310562884E-3</v>
      </c>
      <c r="CA129" s="23">
        <f t="shared" si="58"/>
        <v>3.5803327949352717E-2</v>
      </c>
      <c r="CB129" s="23">
        <f t="shared" si="59"/>
        <v>-1.3988310185185191E-3</v>
      </c>
      <c r="CC129" s="23">
        <f t="shared" si="60"/>
        <v>-9.3601435185185189E-4</v>
      </c>
      <c r="CD129" s="23">
        <f t="shared" si="61"/>
        <v>-1.2588013888888887E-3</v>
      </c>
      <c r="CE129" s="23">
        <f t="shared" si="62"/>
        <v>-7.8496296296296338E-5</v>
      </c>
      <c r="CF129" s="23">
        <f t="shared" si="63"/>
        <v>0</v>
      </c>
      <c r="CG129" s="23">
        <f t="shared" si="64"/>
        <v>-1.8984991278884086E-2</v>
      </c>
      <c r="CH129" s="23">
        <f t="shared" si="65"/>
        <v>-1.9714996281390243E-2</v>
      </c>
      <c r="CI129" s="23">
        <f t="shared" si="66"/>
        <v>-7.8053557628263862E-3</v>
      </c>
    </row>
    <row r="130" spans="1:87" x14ac:dyDescent="0.2">
      <c r="A130" s="20">
        <v>122</v>
      </c>
      <c r="B130" s="21">
        <v>42308</v>
      </c>
      <c r="C130" s="20">
        <v>219.09100000000001</v>
      </c>
      <c r="D130" s="20">
        <v>1261.7339999999999</v>
      </c>
      <c r="E130" s="20">
        <v>2197.0140000000001</v>
      </c>
      <c r="F130" s="20">
        <v>1893.8820000000001</v>
      </c>
      <c r="G130" s="20">
        <v>2538.4360000000001</v>
      </c>
      <c r="H130" s="20">
        <v>138.56700000000001</v>
      </c>
      <c r="I130" s="20">
        <v>356.09300000000002</v>
      </c>
      <c r="J130" s="20">
        <v>497.13600000000002</v>
      </c>
      <c r="K130" s="20">
        <v>109.56399999999999</v>
      </c>
      <c r="L130" s="20">
        <v>672.995</v>
      </c>
      <c r="M130" s="20">
        <v>869.596</v>
      </c>
      <c r="N130" s="20">
        <v>304.65899999999999</v>
      </c>
      <c r="O130" s="20">
        <v>359.77100000000002</v>
      </c>
      <c r="P130" s="20">
        <v>102.753</v>
      </c>
      <c r="Q130" s="20">
        <v>193.202</v>
      </c>
      <c r="R130" s="20">
        <v>257.58499999999998</v>
      </c>
      <c r="S130" s="20">
        <v>8449.82</v>
      </c>
      <c r="T130" s="20">
        <v>4250.5600000000004</v>
      </c>
      <c r="U130" s="20">
        <v>7237.57</v>
      </c>
      <c r="V130" s="20">
        <v>28892.69</v>
      </c>
      <c r="W130" s="20">
        <v>4.3229999999999998E-2</v>
      </c>
      <c r="X130" s="20">
        <v>-0.65469999999999995</v>
      </c>
      <c r="Y130" s="20">
        <v>2.6100000000000002E-2</v>
      </c>
      <c r="Z130" s="20">
        <v>-0.19969999999999999</v>
      </c>
      <c r="AA130" s="20">
        <v>1</v>
      </c>
      <c r="AB130" s="20">
        <v>0.86499999999999999</v>
      </c>
      <c r="AC130" s="20">
        <v>0.73050000000000004</v>
      </c>
      <c r="AD130" s="20">
        <v>113.95</v>
      </c>
      <c r="AE130" s="21">
        <f t="shared" si="38"/>
        <v>42308</v>
      </c>
      <c r="AF130" s="22" cm="1">
        <f t="array" ref="AF130">IF(INDEX(calc_types,1,AF$7)="INDEX",C130/C129-1,IF(INDEX(calc_types,1,AF$7)="CASH", C129/1200,C129/C130-1))</f>
        <v>-5.9332554403379589E-5</v>
      </c>
      <c r="AG130" s="22" cm="1">
        <f t="array" ref="AG130">IF(INDEX(calc_types,1,AG$7)="INDEX",D130/D129-1,IF(INDEX(calc_types,1,AG$7)="CASH", D129/1200,D129/D130-1))</f>
        <v>-3.0397106151245357E-3</v>
      </c>
      <c r="AH130" s="22" cm="1">
        <f t="array" ref="AH130">IF(INDEX(calc_types,1,AH$7)="INDEX",E130/E129-1,IF(INDEX(calc_types,1,AH$7)="CASH", E129/1200,E129/E130-1))</f>
        <v>-7.1523439777190223E-3</v>
      </c>
      <c r="AI130" s="22" cm="1">
        <f t="array" ref="AI130">IF(INDEX(calc_types,1,AI$7)="INDEX",F130/F129-1,IF(INDEX(calc_types,1,AI$7)="CASH", F129/1200,F129/F130-1))</f>
        <v>-3.2666890866690501E-3</v>
      </c>
      <c r="AJ130" s="22" cm="1">
        <f t="array" ref="AJ130">IF(INDEX(calc_types,1,AJ$7)="INDEX",G130/G129-1,IF(INDEX(calc_types,1,AJ$7)="CASH", G129/1200,G129/G130-1))</f>
        <v>-6.199809573921522E-3</v>
      </c>
      <c r="AK130" s="22" cm="1">
        <f t="array" ref="AK130">IF(INDEX(calc_types,1,AK$7)="INDEX",H130/H129-1,IF(INDEX(calc_types,1,AK$7)="CASH", H129/1200,H129/H130-1))</f>
        <v>-6.2746116231759963E-4</v>
      </c>
      <c r="AL130" s="22" cm="1">
        <f t="array" ref="AL130">IF(INDEX(calc_types,1,AL$7)="INDEX",I130/I129-1,IF(INDEX(calc_types,1,AL$7)="CASH", I129/1200,I129/I130-1))</f>
        <v>-2.4763500169477926E-3</v>
      </c>
      <c r="AM130" s="22" cm="1">
        <f t="array" ref="AM130">IF(INDEX(calc_types,1,AM$7)="INDEX",J130/J129-1,IF(INDEX(calc_types,1,AM$7)="CASH", J129/1200,J129/J130-1))</f>
        <v>-7.2290696466941196E-3</v>
      </c>
      <c r="AN130" s="22" cm="1">
        <f t="array" ref="AN130">IF(INDEX(calc_types,1,AN$7)="INDEX",K130/K129-1,IF(INDEX(calc_types,1,AN$7)="CASH", K129/1200,K129/K130-1))</f>
        <v>-1.0667298802892189E-3</v>
      </c>
      <c r="AO130" s="22" cm="1">
        <f t="array" ref="AO130">IF(INDEX(calc_types,1,AO$7)="INDEX",L130/L129-1,IF(INDEX(calc_types,1,AO$7)="CASH", L129/1200,L129/L130-1))</f>
        <v>-5.9407666277213611E-3</v>
      </c>
      <c r="AP130" s="22" cm="1">
        <f t="array" ref="AP130">IF(INDEX(calc_types,1,AP$7)="INDEX",M130/M129-1,IF(INDEX(calc_types,1,AP$7)="CASH", M129/1200,M129/M130-1))</f>
        <v>-7.3626270766603552E-3</v>
      </c>
      <c r="AQ130" s="22" cm="1">
        <f t="array" ref="AQ130">IF(INDEX(calc_types,1,AQ$7)="INDEX",N130/N129-1,IF(INDEX(calc_types,1,AQ$7)="CASH", N129/1200,N129/N130-1))</f>
        <v>-5.6496621952413228E-3</v>
      </c>
      <c r="AR130" s="22" cm="1">
        <f t="array" ref="AR130">IF(INDEX(calc_types,1,AR$7)="INDEX",O130/O129-1,IF(INDEX(calc_types,1,AR$7)="CASH", O129/1200,O129/O130-1))</f>
        <v>-8.5293193630705533E-3</v>
      </c>
      <c r="AS130" s="22" cm="1">
        <f t="array" ref="AS130">IF(INDEX(calc_types,1,AS$7)="INDEX",P130/P129-1,IF(INDEX(calc_types,1,AS$7)="CASH", P129/1200,P129/P130-1))</f>
        <v>-4.8658012028246489E-5</v>
      </c>
      <c r="AT130" s="22" cm="1">
        <f t="array" ref="AT130">IF(INDEX(calc_types,1,AT$7)="INDEX",Q130/Q129-1,IF(INDEX(calc_types,1,AT$7)="CASH", Q129/1200,Q129/Q130-1))</f>
        <v>-2.9494098593074725E-4</v>
      </c>
      <c r="AU130" s="22" cm="1">
        <f t="array" ref="AU130">IF(INDEX(calc_types,1,AU$7)="INDEX",R130/R129-1,IF(INDEX(calc_types,1,AU$7)="CASH", R129/1200,R129/R130-1))</f>
        <v>-4.3461895171470477E-4</v>
      </c>
      <c r="AV130" s="22" cm="1">
        <f t="array" ref="AV130">IF(INDEX(calc_types,1,AV$7)="INDEX",S130/S129-1,IF(INDEX(calc_types,1,AV$7)="CASH", S129/1200,S129/S130-1))</f>
        <v>6.978569647064492E-2</v>
      </c>
      <c r="AW130" s="22" cm="1">
        <f t="array" ref="AW130">IF(INDEX(calc_types,1,AW$7)="INDEX",T130/T129-1,IF(INDEX(calc_types,1,AW$7)="CASH", T129/1200,T129/T130-1))</f>
        <v>5.0018774332523108E-2</v>
      </c>
      <c r="AX130" s="22" cm="1">
        <f t="array" ref="AX130">IF(INDEX(calc_types,1,AX$7)="INDEX",U130/U129-1,IF(INDEX(calc_types,1,AX$7)="CASH", U129/1200,U129/U130-1))</f>
        <v>2.1329528873535564E-2</v>
      </c>
      <c r="AY130" s="22" cm="1">
        <f t="array" ref="AY130">IF(INDEX(calc_types,1,AY$7)="INDEX",V130/V129-1,IF(INDEX(calc_types,1,AY$7)="CASH", V129/1200,V129/V130-1))</f>
        <v>-1.9012544198045322E-2</v>
      </c>
      <c r="AZ130" s="22" cm="1">
        <f t="array" ref="AZ130">IF(INDEX(calc_types,1,AZ$7)="INDEX",W130/W129-1,IF(INDEX(calc_types,1,AZ$7)="CASH", W129/1200,W129/W130-1))</f>
        <v>4.8174999999999999E-5</v>
      </c>
      <c r="BA130" s="22" cm="1">
        <f t="array" ref="BA130">IF(INDEX(calc_types,1,BA$7)="INDEX",X130/X129-1,IF(INDEX(calc_types,1,BA$7)="CASH", X129/1200,X129/X130-1))</f>
        <v>-5.1758333333333333E-4</v>
      </c>
      <c r="BB130" s="22" cm="1">
        <f t="array" ref="BB130">IF(INDEX(calc_types,1,BB$7)="INDEX",Y130/Y129-1,IF(INDEX(calc_types,1,BB$7)="CASH", Y129/1200,Y129/Y130-1))</f>
        <v>9.5000000000000005E-6</v>
      </c>
      <c r="BC130" s="22" cm="1">
        <f t="array" ref="BC130">IF(INDEX(calc_types,1,BC$7)="INDEX",Z130/Z129-1,IF(INDEX(calc_types,1,BC$7)="CASH", Z129/1200,Z129/Z130-1))</f>
        <v>-1.5758333333333333E-4</v>
      </c>
      <c r="BD130" s="22" cm="1">
        <f t="array" ref="BD130">IF(INDEX(calc_types,1,BD$7)="INDEX",AA130/AA129-1,IF(INDEX(calc_types,1,BD$7)="CASH", AA129/1200,AA129/AA130-1))</f>
        <v>0</v>
      </c>
      <c r="BE130" s="22" cm="1">
        <f t="array" ref="BE130">IF(INDEX(calc_types,1,BE$7)="INDEX",AB130/AB129-1,IF(INDEX(calc_types,1,BE$7)="CASH", AB129/1200,AB129/AB130-1))</f>
        <v>-1.387283236994219E-3</v>
      </c>
      <c r="BF130" s="22" cm="1">
        <f t="array" ref="BF130">IF(INDEX(calc_types,1,BF$7)="INDEX",AC130/AC129-1,IF(INDEX(calc_types,1,BF$7)="CASH", AC129/1200,AC129/AC130-1))</f>
        <v>1.5879534565366171E-2</v>
      </c>
      <c r="BG130" s="22" cm="1">
        <f t="array" ref="BG130">IF(INDEX(calc_types,1,BG$7)="INDEX",AD130/AD129-1,IF(INDEX(calc_types,1,BG$7)="CASH", AD129/1200,AD129/AD130-1))</f>
        <v>-2.3343571741992086E-2</v>
      </c>
      <c r="BH130" s="23">
        <f t="shared" si="39"/>
        <v>-1.4551032992865364E-3</v>
      </c>
      <c r="BI130" s="23">
        <f t="shared" si="40"/>
        <v>-4.2129784148246018E-3</v>
      </c>
      <c r="BJ130" s="23">
        <f t="shared" si="41"/>
        <v>-8.3464742073763049E-3</v>
      </c>
      <c r="BK130" s="23">
        <f t="shared" si="42"/>
        <v>-5.363241017644009E-3</v>
      </c>
      <c r="BL130" s="23">
        <f t="shared" si="43"/>
        <v>-8.8720360360601668E-3</v>
      </c>
      <c r="BM130" s="23">
        <f t="shared" si="44"/>
        <v>-8.9903507181496561E-4</v>
      </c>
      <c r="BN130" s="23">
        <f t="shared" si="45"/>
        <v>-2.5571517115616578E-3</v>
      </c>
      <c r="BO130" s="23">
        <f t="shared" si="46"/>
        <v>-7.4139263780919739E-3</v>
      </c>
      <c r="BP130" s="23">
        <f t="shared" si="47"/>
        <v>-2.1451983817851752E-3</v>
      </c>
      <c r="BQ130" s="23">
        <f t="shared" si="48"/>
        <v>-6.7899568131127583E-3</v>
      </c>
      <c r="BR130" s="23">
        <f t="shared" si="49"/>
        <v>-8.3237384399190827E-3</v>
      </c>
      <c r="BS130" s="23">
        <f t="shared" si="50"/>
        <v>-8.0325105348719276E-3</v>
      </c>
      <c r="BT130" s="23">
        <f t="shared" si="51"/>
        <v>-1.1670188605173099E-2</v>
      </c>
      <c r="BU130" s="23">
        <f t="shared" si="52"/>
        <v>-4.9712913872214226E-5</v>
      </c>
      <c r="BV130" s="23">
        <f t="shared" si="53"/>
        <v>-2.345555783116028E-4</v>
      </c>
      <c r="BW130" s="23">
        <f t="shared" si="54"/>
        <v>-3.0060433977079358E-4</v>
      </c>
      <c r="BX130" s="23">
        <f t="shared" si="55"/>
        <v>5.7217318509832235E-2</v>
      </c>
      <c r="BY130" s="23">
        <f t="shared" si="56"/>
        <v>4.3112707339726719E-2</v>
      </c>
      <c r="BZ130" s="23">
        <f t="shared" si="57"/>
        <v>1.6713913298978811E-2</v>
      </c>
      <c r="CA130" s="23">
        <f t="shared" si="58"/>
        <v>-3.1736888827168394E-2</v>
      </c>
      <c r="CB130" s="23">
        <f t="shared" si="59"/>
        <v>-1.3913143518518526E-3</v>
      </c>
      <c r="CC130" s="23">
        <f t="shared" si="60"/>
        <v>-9.0293101851851858E-4</v>
      </c>
      <c r="CD130" s="23">
        <f t="shared" si="61"/>
        <v>-1.2199680555555555E-3</v>
      </c>
      <c r="CE130" s="23">
        <f t="shared" si="62"/>
        <v>-1.9079629629629655E-5</v>
      </c>
      <c r="CF130" s="23">
        <f t="shared" si="63"/>
        <v>0</v>
      </c>
      <c r="CG130" s="23">
        <f t="shared" si="64"/>
        <v>-6.9179292291698577E-4</v>
      </c>
      <c r="CH130" s="23">
        <f t="shared" si="65"/>
        <v>1.6512200324132295E-2</v>
      </c>
      <c r="CI130" s="23">
        <f t="shared" si="66"/>
        <v>-1.973730022473931E-2</v>
      </c>
    </row>
    <row r="131" spans="1:87" x14ac:dyDescent="0.2">
      <c r="A131" s="20">
        <v>123</v>
      </c>
      <c r="B131" s="21">
        <v>42338</v>
      </c>
      <c r="C131" s="20">
        <v>219.09399999999999</v>
      </c>
      <c r="D131" s="20">
        <v>1261.9760000000001</v>
      </c>
      <c r="E131" s="20">
        <v>2199.4940000000001</v>
      </c>
      <c r="F131" s="20">
        <v>1890.96</v>
      </c>
      <c r="G131" s="20">
        <v>2533.3130000000001</v>
      </c>
      <c r="H131" s="20">
        <v>138.584</v>
      </c>
      <c r="I131" s="20">
        <v>357.18299999999999</v>
      </c>
      <c r="J131" s="20">
        <v>501.78800000000001</v>
      </c>
      <c r="K131" s="20">
        <v>109.72499999999999</v>
      </c>
      <c r="L131" s="20">
        <v>676.44399999999996</v>
      </c>
      <c r="M131" s="20">
        <v>876.89700000000005</v>
      </c>
      <c r="N131" s="20">
        <v>305.387</v>
      </c>
      <c r="O131" s="20">
        <v>361.03199999999998</v>
      </c>
      <c r="P131" s="20">
        <v>102.746</v>
      </c>
      <c r="Q131" s="20">
        <v>193.256</v>
      </c>
      <c r="R131" s="20">
        <v>257.78899999999999</v>
      </c>
      <c r="S131" s="20">
        <v>8387.7199999999993</v>
      </c>
      <c r="T131" s="20">
        <v>4063.06</v>
      </c>
      <c r="U131" s="20">
        <v>7059.45</v>
      </c>
      <c r="V131" s="20">
        <v>27821.759999999998</v>
      </c>
      <c r="W131" s="20">
        <v>5.1040000000000002E-2</v>
      </c>
      <c r="X131" s="20">
        <v>-1.5704</v>
      </c>
      <c r="Y131" s="20">
        <v>-0.66720000000000002</v>
      </c>
      <c r="Z131" s="20">
        <v>-0.7722</v>
      </c>
      <c r="AA131" s="20">
        <v>1</v>
      </c>
      <c r="AB131" s="20">
        <v>0.88190000000000002</v>
      </c>
      <c r="AC131" s="20">
        <v>0.75180000000000002</v>
      </c>
      <c r="AD131" s="20">
        <v>113.17</v>
      </c>
      <c r="AE131" s="21">
        <f t="shared" si="38"/>
        <v>42338</v>
      </c>
      <c r="AF131" s="22" cm="1">
        <f t="array" ref="AF131">IF(INDEX(calc_types,1,AF$7)="INDEX",C131/C130-1,IF(INDEX(calc_types,1,AF$7)="CASH", C130/1200,C130/C131-1))</f>
        <v>1.3692940376230922E-5</v>
      </c>
      <c r="AG131" s="22" cm="1">
        <f t="array" ref="AG131">IF(INDEX(calc_types,1,AG$7)="INDEX",D131/D130-1,IF(INDEX(calc_types,1,AG$7)="CASH", D130/1200,D130/D131-1))</f>
        <v>1.9179953936432348E-4</v>
      </c>
      <c r="AH131" s="22" cm="1">
        <f t="array" ref="AH131">IF(INDEX(calc_types,1,AH$7)="INDEX",E131/E130-1,IF(INDEX(calc_types,1,AH$7)="CASH", E130/1200,E130/E131-1))</f>
        <v>1.1288048232738213E-3</v>
      </c>
      <c r="AI131" s="22" cm="1">
        <f t="array" ref="AI131">IF(INDEX(calc_types,1,AI$7)="INDEX",F131/F130-1,IF(INDEX(calc_types,1,AI$7)="CASH", F130/1200,F130/F131-1))</f>
        <v>-1.5428627549128882E-3</v>
      </c>
      <c r="AJ131" s="22" cm="1">
        <f t="array" ref="AJ131">IF(INDEX(calc_types,1,AJ$7)="INDEX",G131/G130-1,IF(INDEX(calc_types,1,AJ$7)="CASH", G130/1200,G130/G131-1))</f>
        <v>-2.0181718191831788E-3</v>
      </c>
      <c r="AK131" s="22" cm="1">
        <f t="array" ref="AK131">IF(INDEX(calc_types,1,AK$7)="INDEX",H131/H130-1,IF(INDEX(calc_types,1,AK$7)="CASH", H130/1200,H130/H131-1))</f>
        <v>1.2268433321072081E-4</v>
      </c>
      <c r="AL131" s="22" cm="1">
        <f t="array" ref="AL131">IF(INDEX(calc_types,1,AL$7)="INDEX",I131/I130-1,IF(INDEX(calc_types,1,AL$7)="CASH", I130/1200,I130/I131-1))</f>
        <v>3.0609981100442329E-3</v>
      </c>
      <c r="AM131" s="22" cm="1">
        <f t="array" ref="AM131">IF(INDEX(calc_types,1,AM$7)="INDEX",J131/J130-1,IF(INDEX(calc_types,1,AM$7)="CASH", J130/1200,J130/J131-1))</f>
        <v>9.3576003347173309E-3</v>
      </c>
      <c r="AN131" s="22" cm="1">
        <f t="array" ref="AN131">IF(INDEX(calc_types,1,AN$7)="INDEX",K131/K130-1,IF(INDEX(calc_types,1,AN$7)="CASH", K130/1200,K130/K131-1))</f>
        <v>1.4694607717864461E-3</v>
      </c>
      <c r="AO131" s="22" cm="1">
        <f t="array" ref="AO131">IF(INDEX(calc_types,1,AO$7)="INDEX",L131/L130-1,IF(INDEX(calc_types,1,AO$7)="CASH", L130/1200,L130/L131-1))</f>
        <v>5.1248523391702605E-3</v>
      </c>
      <c r="AP131" s="22" cm="1">
        <f t="array" ref="AP131">IF(INDEX(calc_types,1,AP$7)="INDEX",M131/M130-1,IF(INDEX(calc_types,1,AP$7)="CASH", M130/1200,M130/M131-1))</f>
        <v>8.3958527868113197E-3</v>
      </c>
      <c r="AQ131" s="22" cm="1">
        <f t="array" ref="AQ131">IF(INDEX(calc_types,1,AQ$7)="INDEX",N131/N130-1,IF(INDEX(calc_types,1,AQ$7)="CASH", N130/1200,N130/N131-1))</f>
        <v>2.3895568488048191E-3</v>
      </c>
      <c r="AR131" s="22" cm="1">
        <f t="array" ref="AR131">IF(INDEX(calc_types,1,AR$7)="INDEX",O131/O130-1,IF(INDEX(calc_types,1,AR$7)="CASH", O130/1200,O130/O131-1))</f>
        <v>3.5050073518987368E-3</v>
      </c>
      <c r="AS131" s="22" cm="1">
        <f t="array" ref="AS131">IF(INDEX(calc_types,1,AS$7)="INDEX",P131/P130-1,IF(INDEX(calc_types,1,AS$7)="CASH", P130/1200,P130/P131-1))</f>
        <v>-6.8124531643842801E-5</v>
      </c>
      <c r="AT131" s="22" cm="1">
        <f t="array" ref="AT131">IF(INDEX(calc_types,1,AT$7)="INDEX",Q131/Q130-1,IF(INDEX(calc_types,1,AT$7)="CASH", Q130/1200,Q130/Q131-1))</f>
        <v>2.7950021221312404E-4</v>
      </c>
      <c r="AU131" s="22" cm="1">
        <f t="array" ref="AU131">IF(INDEX(calc_types,1,AU$7)="INDEX",R131/R130-1,IF(INDEX(calc_types,1,AU$7)="CASH", R130/1200,R130/R131-1))</f>
        <v>7.9197158219623809E-4</v>
      </c>
      <c r="AV131" s="22" cm="1">
        <f t="array" ref="AV131">IF(INDEX(calc_types,1,AV$7)="INDEX",S131/S130-1,IF(INDEX(calc_types,1,AV$7)="CASH", S130/1200,S130/S131-1))</f>
        <v>-7.3492689785108478E-3</v>
      </c>
      <c r="AW131" s="22" cm="1">
        <f t="array" ref="AW131">IF(INDEX(calc_types,1,AW$7)="INDEX",T131/T130-1,IF(INDEX(calc_types,1,AW$7)="CASH", T130/1200,T130/T131-1))</f>
        <v>-4.4111834675901629E-2</v>
      </c>
      <c r="AX131" s="22" cm="1">
        <f t="array" ref="AX131">IF(INDEX(calc_types,1,AX$7)="INDEX",U131/U130-1,IF(INDEX(calc_types,1,AX$7)="CASH", U130/1200,U130/U131-1))</f>
        <v>-2.461047008871764E-2</v>
      </c>
      <c r="AY131" s="22" cm="1">
        <f t="array" ref="AY131">IF(INDEX(calc_types,1,AY$7)="INDEX",V131/V130-1,IF(INDEX(calc_types,1,AY$7)="CASH", V130/1200,V130/V131-1))</f>
        <v>-3.7065776845285114E-2</v>
      </c>
      <c r="AZ131" s="22" cm="1">
        <f t="array" ref="AZ131">IF(INDEX(calc_types,1,AZ$7)="INDEX",W131/W130-1,IF(INDEX(calc_types,1,AZ$7)="CASH", W130/1200,W130/W131-1))</f>
        <v>3.6024999999999995E-5</v>
      </c>
      <c r="BA131" s="22" cm="1">
        <f t="array" ref="BA131">IF(INDEX(calc_types,1,BA$7)="INDEX",X131/X130-1,IF(INDEX(calc_types,1,BA$7)="CASH", X130/1200,X130/X131-1))</f>
        <v>-5.4558333333333325E-4</v>
      </c>
      <c r="BB131" s="22" cm="1">
        <f t="array" ref="BB131">IF(INDEX(calc_types,1,BB$7)="INDEX",Y131/Y130-1,IF(INDEX(calc_types,1,BB$7)="CASH", Y130/1200,Y130/Y131-1))</f>
        <v>2.175E-5</v>
      </c>
      <c r="BC131" s="22" cm="1">
        <f t="array" ref="BC131">IF(INDEX(calc_types,1,BC$7)="INDEX",Z131/Z130-1,IF(INDEX(calc_types,1,BC$7)="CASH", Z130/1200,Z130/Z131-1))</f>
        <v>-1.6641666666666666E-4</v>
      </c>
      <c r="BD131" s="22" cm="1">
        <f t="array" ref="BD131">IF(INDEX(calc_types,1,BD$7)="INDEX",AA131/AA130-1,IF(INDEX(calc_types,1,BD$7)="CASH", AA130/1200,AA130/AA131-1))</f>
        <v>0</v>
      </c>
      <c r="BE131" s="22" cm="1">
        <f t="array" ref="BE131">IF(INDEX(calc_types,1,BE$7)="INDEX",AB131/AB130-1,IF(INDEX(calc_types,1,BE$7)="CASH", AB130/1200,AB130/AB131-1))</f>
        <v>-1.9163170427486165E-2</v>
      </c>
      <c r="BF131" s="22" cm="1">
        <f t="array" ref="BF131">IF(INDEX(calc_types,1,BF$7)="INDEX",AC131/AC130-1,IF(INDEX(calc_types,1,BF$7)="CASH", AC130/1200,AC130/AC131-1))</f>
        <v>-2.8332003192338417E-2</v>
      </c>
      <c r="BG131" s="22" cm="1">
        <f t="array" ref="BG131">IF(INDEX(calc_types,1,BG$7)="INDEX",AD131/AD130-1,IF(INDEX(calc_types,1,BG$7)="CASH", AD130/1200,AD130/AD131-1))</f>
        <v>6.8922859415039284E-3</v>
      </c>
      <c r="BH131" s="23">
        <f t="shared" si="39"/>
        <v>-1.3820778045069259E-3</v>
      </c>
      <c r="BI131" s="23">
        <f t="shared" si="40"/>
        <v>-9.8146826033574264E-4</v>
      </c>
      <c r="BJ131" s="23">
        <f t="shared" si="41"/>
        <v>-6.5325406383460929E-5</v>
      </c>
      <c r="BK131" s="23">
        <f t="shared" si="42"/>
        <v>-3.6394146858878471E-3</v>
      </c>
      <c r="BL131" s="23">
        <f t="shared" si="43"/>
        <v>-4.6903982813218236E-3</v>
      </c>
      <c r="BM131" s="23">
        <f t="shared" si="44"/>
        <v>-1.4888957628664517E-4</v>
      </c>
      <c r="BN131" s="23">
        <f t="shared" si="45"/>
        <v>2.9801964154303677E-3</v>
      </c>
      <c r="BO131" s="23">
        <f t="shared" si="46"/>
        <v>9.1727436033194765E-3</v>
      </c>
      <c r="BP131" s="23">
        <f t="shared" si="47"/>
        <v>3.9099227029048981E-4</v>
      </c>
      <c r="BQ131" s="23">
        <f t="shared" si="48"/>
        <v>4.2756621537788633E-3</v>
      </c>
      <c r="BR131" s="23">
        <f t="shared" si="49"/>
        <v>7.4347414235525922E-3</v>
      </c>
      <c r="BS131" s="23">
        <f t="shared" si="50"/>
        <v>6.7085091742134437E-6</v>
      </c>
      <c r="BT131" s="23">
        <f t="shared" si="51"/>
        <v>3.6413810979619076E-4</v>
      </c>
      <c r="BU131" s="23">
        <f t="shared" si="52"/>
        <v>-6.9179433487810544E-5</v>
      </c>
      <c r="BV131" s="23">
        <f t="shared" si="53"/>
        <v>3.3988561983226847E-4</v>
      </c>
      <c r="BW131" s="23">
        <f t="shared" si="54"/>
        <v>9.2598619414014922E-4</v>
      </c>
      <c r="BX131" s="23">
        <f t="shared" si="55"/>
        <v>-1.9917646939323533E-2</v>
      </c>
      <c r="BY131" s="23">
        <f t="shared" si="56"/>
        <v>-5.1017901668698018E-2</v>
      </c>
      <c r="BZ131" s="23">
        <f t="shared" si="57"/>
        <v>-2.9226085663274393E-2</v>
      </c>
      <c r="CA131" s="23">
        <f t="shared" si="58"/>
        <v>-4.9790121474408186E-2</v>
      </c>
      <c r="CB131" s="23">
        <f t="shared" si="59"/>
        <v>-1.4034643518518524E-3</v>
      </c>
      <c r="CC131" s="23">
        <f t="shared" si="60"/>
        <v>-9.3093101851851839E-4</v>
      </c>
      <c r="CD131" s="23">
        <f t="shared" si="61"/>
        <v>-1.2077180555555554E-3</v>
      </c>
      <c r="CE131" s="23">
        <f t="shared" si="62"/>
        <v>-2.7912962962962977E-5</v>
      </c>
      <c r="CF131" s="23">
        <f t="shared" si="63"/>
        <v>0</v>
      </c>
      <c r="CG131" s="23">
        <f t="shared" si="64"/>
        <v>-1.8467680113408932E-2</v>
      </c>
      <c r="CH131" s="23">
        <f t="shared" si="65"/>
        <v>-2.7699337433572294E-2</v>
      </c>
      <c r="CI131" s="23">
        <f t="shared" si="66"/>
        <v>1.0498557458756705E-2</v>
      </c>
    </row>
    <row r="132" spans="1:87" x14ac:dyDescent="0.2">
      <c r="A132" s="20">
        <v>124</v>
      </c>
      <c r="B132" s="21">
        <v>42369</v>
      </c>
      <c r="C132" s="20">
        <v>219.01300000000001</v>
      </c>
      <c r="D132" s="20">
        <v>1258.846</v>
      </c>
      <c r="E132" s="20">
        <v>2192.1880000000001</v>
      </c>
      <c r="F132" s="20">
        <v>1889.704</v>
      </c>
      <c r="G132" s="20">
        <v>2533.2460000000001</v>
      </c>
      <c r="H132" s="20">
        <v>138.435</v>
      </c>
      <c r="I132" s="20">
        <v>356.21</v>
      </c>
      <c r="J132" s="20">
        <v>498.428</v>
      </c>
      <c r="K132" s="20">
        <v>109.693</v>
      </c>
      <c r="L132" s="20">
        <v>674.375</v>
      </c>
      <c r="M132" s="20">
        <v>871.14499999999998</v>
      </c>
      <c r="N132" s="20">
        <v>304.94900000000001</v>
      </c>
      <c r="O132" s="20">
        <v>359.81900000000002</v>
      </c>
      <c r="P132" s="20">
        <v>102.723</v>
      </c>
      <c r="Q132" s="20">
        <v>193.13300000000001</v>
      </c>
      <c r="R132" s="20">
        <v>257.52800000000002</v>
      </c>
      <c r="S132" s="20">
        <v>8760.59</v>
      </c>
      <c r="T132" s="20">
        <v>4298.41</v>
      </c>
      <c r="U132" s="20">
        <v>7384.54</v>
      </c>
      <c r="V132" s="20">
        <v>28791.71</v>
      </c>
      <c r="W132" s="20">
        <v>5.4629999999999998E-2</v>
      </c>
      <c r="X132" s="20">
        <v>-0.66220000000000001</v>
      </c>
      <c r="Y132" s="20">
        <v>0.1249</v>
      </c>
      <c r="Z132" s="20">
        <v>-0.2092</v>
      </c>
      <c r="AA132" s="20">
        <v>1</v>
      </c>
      <c r="AB132" s="20">
        <v>0.87929999999999997</v>
      </c>
      <c r="AC132" s="20">
        <v>0.73919999999999997</v>
      </c>
      <c r="AD132" s="20">
        <v>115.08</v>
      </c>
      <c r="AE132" s="21">
        <f t="shared" si="38"/>
        <v>42369</v>
      </c>
      <c r="AF132" s="22" cm="1">
        <f t="array" ref="AF132">IF(INDEX(calc_types,1,AF$7)="INDEX",C132/C131-1,IF(INDEX(calc_types,1,AF$7)="CASH", C131/1200,C131/C132-1))</f>
        <v>-3.6970432782268414E-4</v>
      </c>
      <c r="AG132" s="22" cm="1">
        <f t="array" ref="AG132">IF(INDEX(calc_types,1,AG$7)="INDEX",D132/D131-1,IF(INDEX(calc_types,1,AG$7)="CASH", D131/1200,D131/D132-1))</f>
        <v>-2.4802373420731438E-3</v>
      </c>
      <c r="AH132" s="22" cm="1">
        <f t="array" ref="AH132">IF(INDEX(calc_types,1,AH$7)="INDEX",E132/E131-1,IF(INDEX(calc_types,1,AH$7)="CASH", E131/1200,E131/E132-1))</f>
        <v>-3.3216730757165136E-3</v>
      </c>
      <c r="AI132" s="22" cm="1">
        <f t="array" ref="AI132">IF(INDEX(calc_types,1,AI$7)="INDEX",F132/F131-1,IF(INDEX(calc_types,1,AI$7)="CASH", F131/1200,F131/F132-1))</f>
        <v>-6.6421288657614319E-4</v>
      </c>
      <c r="AJ132" s="22" cm="1">
        <f t="array" ref="AJ132">IF(INDEX(calc_types,1,AJ$7)="INDEX",G132/G131-1,IF(INDEX(calc_types,1,AJ$7)="CASH", G131/1200,G131/G132-1))</f>
        <v>-2.6447580697697148E-5</v>
      </c>
      <c r="AK132" s="22" cm="1">
        <f t="array" ref="AK132">IF(INDEX(calc_types,1,AK$7)="INDEX",H132/H131-1,IF(INDEX(calc_types,1,AK$7)="CASH", H131/1200,H131/H132-1))</f>
        <v>-1.0751601916527687E-3</v>
      </c>
      <c r="AL132" s="22" cm="1">
        <f t="array" ref="AL132">IF(INDEX(calc_types,1,AL$7)="INDEX",I132/I131-1,IF(INDEX(calc_types,1,AL$7)="CASH", I131/1200,I131/I132-1))</f>
        <v>-2.7240938118555658E-3</v>
      </c>
      <c r="AM132" s="22" cm="1">
        <f t="array" ref="AM132">IF(INDEX(calc_types,1,AM$7)="INDEX",J132/J131-1,IF(INDEX(calc_types,1,AM$7)="CASH", J131/1200,J131/J132-1))</f>
        <v>-6.6960549076502396E-3</v>
      </c>
      <c r="AN132" s="22" cm="1">
        <f t="array" ref="AN132">IF(INDEX(calc_types,1,AN$7)="INDEX",K132/K131-1,IF(INDEX(calc_types,1,AN$7)="CASH", K131/1200,K131/K132-1))</f>
        <v>-2.9163818637500949E-4</v>
      </c>
      <c r="AO132" s="22" cm="1">
        <f t="array" ref="AO132">IF(INDEX(calc_types,1,AO$7)="INDEX",L132/L131-1,IF(INDEX(calc_types,1,AO$7)="CASH", L131/1200,L131/L132-1))</f>
        <v>-3.0586419570577394E-3</v>
      </c>
      <c r="AP132" s="22" cm="1">
        <f t="array" ref="AP132">IF(INDEX(calc_types,1,AP$7)="INDEX",M132/M131-1,IF(INDEX(calc_types,1,AP$7)="CASH", M131/1200,M131/M132-1))</f>
        <v>-6.559493304230779E-3</v>
      </c>
      <c r="AQ132" s="22" cm="1">
        <f t="array" ref="AQ132">IF(INDEX(calc_types,1,AQ$7)="INDEX",N132/N131-1,IF(INDEX(calc_types,1,AQ$7)="CASH", N131/1200,N131/N132-1))</f>
        <v>-1.4342457275522413E-3</v>
      </c>
      <c r="AR132" s="22" cm="1">
        <f t="array" ref="AR132">IF(INDEX(calc_types,1,AR$7)="INDEX",O132/O131-1,IF(INDEX(calc_types,1,AR$7)="CASH", O131/1200,O131/O132-1))</f>
        <v>-3.3598129805667565E-3</v>
      </c>
      <c r="AS132" s="22" cm="1">
        <f t="array" ref="AS132">IF(INDEX(calc_types,1,AS$7)="INDEX",P132/P131-1,IF(INDEX(calc_types,1,AS$7)="CASH", P131/1200,P131/P132-1))</f>
        <v>-2.2385299671034975E-4</v>
      </c>
      <c r="AT132" s="22" cm="1">
        <f t="array" ref="AT132">IF(INDEX(calc_types,1,AT$7)="INDEX",Q132/Q131-1,IF(INDEX(calc_types,1,AT$7)="CASH", Q131/1200,Q131/Q132-1))</f>
        <v>-6.3646148114415713E-4</v>
      </c>
      <c r="AU132" s="22" cm="1">
        <f t="array" ref="AU132">IF(INDEX(calc_types,1,AU$7)="INDEX",R132/R131-1,IF(INDEX(calc_types,1,AU$7)="CASH", R131/1200,R131/R132-1))</f>
        <v>-1.0124559232549402E-3</v>
      </c>
      <c r="AV132" s="22" cm="1">
        <f t="array" ref="AV132">IF(INDEX(calc_types,1,AV$7)="INDEX",S132/S131-1,IF(INDEX(calc_types,1,AV$7)="CASH", S131/1200,S131/S132-1))</f>
        <v>4.4454273628590446E-2</v>
      </c>
      <c r="AW132" s="22" cm="1">
        <f t="array" ref="AW132">IF(INDEX(calc_types,1,AW$7)="INDEX",T132/T131-1,IF(INDEX(calc_types,1,AW$7)="CASH", T131/1200,T131/T132-1))</f>
        <v>5.7924323047161552E-2</v>
      </c>
      <c r="AX132" s="22" cm="1">
        <f t="array" ref="AX132">IF(INDEX(calc_types,1,AX$7)="INDEX",U132/U131-1,IF(INDEX(calc_types,1,AX$7)="CASH", U131/1200,U131/U132-1))</f>
        <v>4.6050329699905745E-2</v>
      </c>
      <c r="AY132" s="22" cm="1">
        <f t="array" ref="AY132">IF(INDEX(calc_types,1,AY$7)="INDEX",V132/V131-1,IF(INDEX(calc_types,1,AY$7)="CASH", V131/1200,V131/V132-1))</f>
        <v>3.4862999321394472E-2</v>
      </c>
      <c r="AZ132" s="22" cm="1">
        <f t="array" ref="AZ132">IF(INDEX(calc_types,1,AZ$7)="INDEX",W132/W131-1,IF(INDEX(calc_types,1,AZ$7)="CASH", W131/1200,W131/W132-1))</f>
        <v>4.2533333333333335E-5</v>
      </c>
      <c r="BA132" s="22" cm="1">
        <f t="array" ref="BA132">IF(INDEX(calc_types,1,BA$7)="INDEX",X132/X131-1,IF(INDEX(calc_types,1,BA$7)="CASH", X131/1200,X131/X132-1))</f>
        <v>-1.3086666666666667E-3</v>
      </c>
      <c r="BB132" s="22" cm="1">
        <f t="array" ref="BB132">IF(INDEX(calc_types,1,BB$7)="INDEX",Y132/Y131-1,IF(INDEX(calc_types,1,BB$7)="CASH", Y131/1200,Y131/Y132-1))</f>
        <v>-5.5599999999999996E-4</v>
      </c>
      <c r="BC132" s="22" cm="1">
        <f t="array" ref="BC132">IF(INDEX(calc_types,1,BC$7)="INDEX",Z132/Z131-1,IF(INDEX(calc_types,1,BC$7)="CASH", Z131/1200,Z131/Z132-1))</f>
        <v>-6.4349999999999997E-4</v>
      </c>
      <c r="BD132" s="22" cm="1">
        <f t="array" ref="BD132">IF(INDEX(calc_types,1,BD$7)="INDEX",AA132/AA131-1,IF(INDEX(calc_types,1,BD$7)="CASH", AA131/1200,AA131/AA132-1))</f>
        <v>0</v>
      </c>
      <c r="BE132" s="22" cm="1">
        <f t="array" ref="BE132">IF(INDEX(calc_types,1,BE$7)="INDEX",AB132/AB131-1,IF(INDEX(calc_types,1,BE$7)="CASH", AB131/1200,AB131/AB132-1))</f>
        <v>2.9568975321279112E-3</v>
      </c>
      <c r="BF132" s="22" cm="1">
        <f t="array" ref="BF132">IF(INDEX(calc_types,1,BF$7)="INDEX",AC132/AC131-1,IF(INDEX(calc_types,1,BF$7)="CASH", AC131/1200,AC131/AC132-1))</f>
        <v>1.7045454545454586E-2</v>
      </c>
      <c r="BG132" s="22" cm="1">
        <f t="array" ref="BG132">IF(INDEX(calc_types,1,BG$7)="INDEX",AD132/AD131-1,IF(INDEX(calc_types,1,BG$7)="CASH", AD131/1200,AD131/AD132-1))</f>
        <v>-1.6597149808828648E-2</v>
      </c>
      <c r="BH132" s="23">
        <f t="shared" si="39"/>
        <v>-1.765475072705841E-3</v>
      </c>
      <c r="BI132" s="23">
        <f t="shared" si="40"/>
        <v>-3.65350514177321E-3</v>
      </c>
      <c r="BJ132" s="23">
        <f t="shared" si="41"/>
        <v>-4.5158033053737962E-3</v>
      </c>
      <c r="BK132" s="23">
        <f t="shared" si="42"/>
        <v>-2.7607648175511021E-3</v>
      </c>
      <c r="BL132" s="23">
        <f t="shared" si="43"/>
        <v>-2.6986740428363415E-3</v>
      </c>
      <c r="BM132" s="23">
        <f t="shared" si="44"/>
        <v>-1.3467341011501347E-3</v>
      </c>
      <c r="BN132" s="23">
        <f t="shared" si="45"/>
        <v>-2.804895506469431E-3</v>
      </c>
      <c r="BO132" s="23">
        <f t="shared" si="46"/>
        <v>-6.8809116390480939E-3</v>
      </c>
      <c r="BP132" s="23">
        <f t="shared" si="47"/>
        <v>-1.3701066878709658E-3</v>
      </c>
      <c r="BQ132" s="23">
        <f t="shared" si="48"/>
        <v>-3.9078321424491367E-3</v>
      </c>
      <c r="BR132" s="23">
        <f t="shared" si="49"/>
        <v>-7.5206046674895066E-3</v>
      </c>
      <c r="BS132" s="23">
        <f t="shared" si="50"/>
        <v>-3.817094067182847E-3</v>
      </c>
      <c r="BT132" s="23">
        <f t="shared" si="51"/>
        <v>-6.5006822226693021E-3</v>
      </c>
      <c r="BU132" s="23">
        <f t="shared" si="52"/>
        <v>-2.2490789855431748E-4</v>
      </c>
      <c r="BV132" s="23">
        <f t="shared" si="53"/>
        <v>-5.760760735250127E-4</v>
      </c>
      <c r="BW132" s="23">
        <f t="shared" si="54"/>
        <v>-8.7844131131102903E-4</v>
      </c>
      <c r="BX132" s="23">
        <f t="shared" si="55"/>
        <v>3.1885895667777761E-2</v>
      </c>
      <c r="BY132" s="23">
        <f t="shared" si="56"/>
        <v>5.1018256054365163E-2</v>
      </c>
      <c r="BZ132" s="23">
        <f t="shared" si="57"/>
        <v>4.1434714125348993E-2</v>
      </c>
      <c r="CA132" s="23">
        <f t="shared" si="58"/>
        <v>2.2138654692271401E-2</v>
      </c>
      <c r="CB132" s="23">
        <f t="shared" si="59"/>
        <v>-1.3969560185185192E-3</v>
      </c>
      <c r="CC132" s="23">
        <f t="shared" si="60"/>
        <v>-1.6940143518518519E-3</v>
      </c>
      <c r="CD132" s="23">
        <f t="shared" si="61"/>
        <v>-1.7854680555555555E-3</v>
      </c>
      <c r="CE132" s="23">
        <f t="shared" si="62"/>
        <v>-5.0499629629629627E-4</v>
      </c>
      <c r="CF132" s="23">
        <f t="shared" si="63"/>
        <v>0</v>
      </c>
      <c r="CG132" s="23">
        <f t="shared" si="64"/>
        <v>3.6523878462051441E-3</v>
      </c>
      <c r="CH132" s="23">
        <f t="shared" si="65"/>
        <v>1.767812030422071E-2</v>
      </c>
      <c r="CI132" s="23">
        <f t="shared" si="66"/>
        <v>-1.2990878291575872E-2</v>
      </c>
    </row>
    <row r="133" spans="1:87" x14ac:dyDescent="0.2">
      <c r="A133" s="20">
        <v>125</v>
      </c>
      <c r="B133" s="21">
        <v>42400</v>
      </c>
      <c r="C133" s="20">
        <v>218.84700000000001</v>
      </c>
      <c r="D133" s="20">
        <v>1250.604</v>
      </c>
      <c r="E133" s="20">
        <v>2163.915</v>
      </c>
      <c r="F133" s="20">
        <v>1875.539</v>
      </c>
      <c r="G133" s="20">
        <v>2493.6439999999998</v>
      </c>
      <c r="H133" s="20">
        <v>138.31200000000001</v>
      </c>
      <c r="I133" s="20">
        <v>355.38400000000001</v>
      </c>
      <c r="J133" s="20">
        <v>494.95</v>
      </c>
      <c r="K133" s="20">
        <v>109.547</v>
      </c>
      <c r="L133" s="20">
        <v>670.11</v>
      </c>
      <c r="M133" s="20">
        <v>861.09199999999998</v>
      </c>
      <c r="N133" s="20">
        <v>302.60500000000002</v>
      </c>
      <c r="O133" s="20">
        <v>354.661</v>
      </c>
      <c r="P133" s="20">
        <v>102.703</v>
      </c>
      <c r="Q133" s="20">
        <v>192.98500000000001</v>
      </c>
      <c r="R133" s="20">
        <v>257.017</v>
      </c>
      <c r="S133" s="20">
        <v>8305.0499999999993</v>
      </c>
      <c r="T133" s="20">
        <v>4174.6000000000004</v>
      </c>
      <c r="U133" s="20">
        <v>7464.37</v>
      </c>
      <c r="V133" s="20">
        <v>27001.98</v>
      </c>
      <c r="W133" s="20">
        <v>4.7989999999999998E-2</v>
      </c>
      <c r="X133" s="20">
        <v>-0.66759999999999997</v>
      </c>
      <c r="Y133" s="20">
        <v>0.29270000000000002</v>
      </c>
      <c r="Z133" s="20">
        <v>-0.2225</v>
      </c>
      <c r="AA133" s="20">
        <v>1</v>
      </c>
      <c r="AB133" s="20">
        <v>0.89019999999999999</v>
      </c>
      <c r="AC133" s="20">
        <v>0.74370000000000003</v>
      </c>
      <c r="AD133" s="20">
        <v>115.11</v>
      </c>
      <c r="AE133" s="21">
        <f t="shared" si="38"/>
        <v>42400</v>
      </c>
      <c r="AF133" s="22" cm="1">
        <f t="array" ref="AF133">IF(INDEX(calc_types,1,AF$7)="INDEX",C133/C132-1,IF(INDEX(calc_types,1,AF$7)="CASH", C132/1200,C132/C133-1))</f>
        <v>-7.579458753589341E-4</v>
      </c>
      <c r="AG133" s="22" cm="1">
        <f t="array" ref="AG133">IF(INDEX(calc_types,1,AG$7)="INDEX",D133/D132-1,IF(INDEX(calc_types,1,AG$7)="CASH", D132/1200,D132/D133-1))</f>
        <v>-6.5472663058070424E-3</v>
      </c>
      <c r="AH133" s="22" cm="1">
        <f t="array" ref="AH133">IF(INDEX(calc_types,1,AH$7)="INDEX",E133/E132-1,IF(INDEX(calc_types,1,AH$7)="CASH", E132/1200,E132/E133-1))</f>
        <v>-1.2897160280049058E-2</v>
      </c>
      <c r="AI133" s="22" cm="1">
        <f t="array" ref="AI133">IF(INDEX(calc_types,1,AI$7)="INDEX",F133/F132-1,IF(INDEX(calc_types,1,AI$7)="CASH", F132/1200,F132/F133-1))</f>
        <v>-7.4958829530974436E-3</v>
      </c>
      <c r="AJ133" s="22" cm="1">
        <f t="array" ref="AJ133">IF(INDEX(calc_types,1,AJ$7)="INDEX",G133/G132-1,IF(INDEX(calc_types,1,AJ$7)="CASH", G132/1200,G132/G133-1))</f>
        <v>-1.5632907344963809E-2</v>
      </c>
      <c r="AK133" s="22" cm="1">
        <f t="array" ref="AK133">IF(INDEX(calc_types,1,AK$7)="INDEX",H133/H132-1,IF(INDEX(calc_types,1,AK$7)="CASH", H132/1200,H132/H133-1))</f>
        <v>-8.8850362986236942E-4</v>
      </c>
      <c r="AL133" s="22" cm="1">
        <f t="array" ref="AL133">IF(INDEX(calc_types,1,AL$7)="INDEX",I133/I132-1,IF(INDEX(calc_types,1,AL$7)="CASH", I132/1200,I132/I133-1))</f>
        <v>-2.3188568541028243E-3</v>
      </c>
      <c r="AM133" s="22" cm="1">
        <f t="array" ref="AM133">IF(INDEX(calc_types,1,AM$7)="INDEX",J133/J132-1,IF(INDEX(calc_types,1,AM$7)="CASH", J132/1200,J132/J133-1))</f>
        <v>-6.9779386390812492E-3</v>
      </c>
      <c r="AN133" s="22" cm="1">
        <f t="array" ref="AN133">IF(INDEX(calc_types,1,AN$7)="INDEX",K133/K132-1,IF(INDEX(calc_types,1,AN$7)="CASH", K132/1200,K132/K133-1))</f>
        <v>-1.3309873920851478E-3</v>
      </c>
      <c r="AO133" s="22" cm="1">
        <f t="array" ref="AO133">IF(INDEX(calc_types,1,AO$7)="INDEX",L133/L132-1,IF(INDEX(calc_types,1,AO$7)="CASH", L132/1200,L132/L133-1))</f>
        <v>-6.3243744207599484E-3</v>
      </c>
      <c r="AP133" s="22" cm="1">
        <f t="array" ref="AP133">IF(INDEX(calc_types,1,AP$7)="INDEX",M133/M132-1,IF(INDEX(calc_types,1,AP$7)="CASH", M132/1200,M132/M133-1))</f>
        <v>-1.1539984732736763E-2</v>
      </c>
      <c r="AQ133" s="22" cm="1">
        <f t="array" ref="AQ133">IF(INDEX(calc_types,1,AQ$7)="INDEX",N133/N132-1,IF(INDEX(calc_types,1,AQ$7)="CASH", N132/1200,N132/N133-1))</f>
        <v>-7.6865311904613653E-3</v>
      </c>
      <c r="AR133" s="22" cm="1">
        <f t="array" ref="AR133">IF(INDEX(calc_types,1,AR$7)="INDEX",O133/O132-1,IF(INDEX(calc_types,1,AR$7)="CASH", O132/1200,O132/O133-1))</f>
        <v>-1.4334985089725749E-2</v>
      </c>
      <c r="AS133" s="22" cm="1">
        <f t="array" ref="AS133">IF(INDEX(calc_types,1,AS$7)="INDEX",P133/P132-1,IF(INDEX(calc_types,1,AS$7)="CASH", P132/1200,P132/P133-1))</f>
        <v>-1.9469836356023063E-4</v>
      </c>
      <c r="AT133" s="22" cm="1">
        <f t="array" ref="AT133">IF(INDEX(calc_types,1,AT$7)="INDEX",Q133/Q132-1,IF(INDEX(calc_types,1,AT$7)="CASH", Q132/1200,Q132/Q133-1))</f>
        <v>-7.6631129843163226E-4</v>
      </c>
      <c r="AU133" s="22" cm="1">
        <f t="array" ref="AU133">IF(INDEX(calc_types,1,AU$7)="INDEX",R133/R132-1,IF(INDEX(calc_types,1,AU$7)="CASH", R132/1200,R132/R133-1))</f>
        <v>-1.9842502562829045E-3</v>
      </c>
      <c r="AV133" s="22" cm="1">
        <f t="array" ref="AV133">IF(INDEX(calc_types,1,AV$7)="INDEX",S133/S132-1,IF(INDEX(calc_types,1,AV$7)="CASH", S132/1200,S132/S133-1))</f>
        <v>-5.1998780904025987E-2</v>
      </c>
      <c r="AW133" s="22" cm="1">
        <f t="array" ref="AW133">IF(INDEX(calc_types,1,AW$7)="INDEX",T133/T132-1,IF(INDEX(calc_types,1,AW$7)="CASH", T132/1200,T132/T133-1))</f>
        <v>-2.8803673916634187E-2</v>
      </c>
      <c r="AX133" s="22" cm="1">
        <f t="array" ref="AX133">IF(INDEX(calc_types,1,AX$7)="INDEX",U133/U132-1,IF(INDEX(calc_types,1,AX$7)="CASH", U132/1200,U132/U133-1))</f>
        <v>1.0810422856399882E-2</v>
      </c>
      <c r="AY133" s="22" cm="1">
        <f t="array" ref="AY133">IF(INDEX(calc_types,1,AY$7)="INDEX",V133/V132-1,IF(INDEX(calc_types,1,AY$7)="CASH", V132/1200,V132/V133-1))</f>
        <v>-6.2161295734084576E-2</v>
      </c>
      <c r="AZ133" s="22" cm="1">
        <f t="array" ref="AZ133">IF(INDEX(calc_types,1,AZ$7)="INDEX",W133/W132-1,IF(INDEX(calc_types,1,AZ$7)="CASH", W132/1200,W132/W133-1))</f>
        <v>4.5524999999999995E-5</v>
      </c>
      <c r="BA133" s="22" cm="1">
        <f t="array" ref="BA133">IF(INDEX(calc_types,1,BA$7)="INDEX",X133/X132-1,IF(INDEX(calc_types,1,BA$7)="CASH", X132/1200,X132/X133-1))</f>
        <v>-5.5183333333333332E-4</v>
      </c>
      <c r="BB133" s="22" cm="1">
        <f t="array" ref="BB133">IF(INDEX(calc_types,1,BB$7)="INDEX",Y133/Y132-1,IF(INDEX(calc_types,1,BB$7)="CASH", Y132/1200,Y132/Y133-1))</f>
        <v>1.0408333333333333E-4</v>
      </c>
      <c r="BC133" s="22" cm="1">
        <f t="array" ref="BC133">IF(INDEX(calc_types,1,BC$7)="INDEX",Z133/Z132-1,IF(INDEX(calc_types,1,BC$7)="CASH", Z132/1200,Z132/Z133-1))</f>
        <v>-1.7433333333333333E-4</v>
      </c>
      <c r="BD133" s="22" cm="1">
        <f t="array" ref="BD133">IF(INDEX(calc_types,1,BD$7)="INDEX",AA133/AA132-1,IF(INDEX(calc_types,1,BD$7)="CASH", AA132/1200,AA132/AA133-1))</f>
        <v>0</v>
      </c>
      <c r="BE133" s="22" cm="1">
        <f t="array" ref="BE133">IF(INDEX(calc_types,1,BE$7)="INDEX",AB133/AB132-1,IF(INDEX(calc_types,1,BE$7)="CASH", AB132/1200,AB132/AB133-1))</f>
        <v>-1.2244439451808642E-2</v>
      </c>
      <c r="BF133" s="22" cm="1">
        <f t="array" ref="BF133">IF(INDEX(calc_types,1,BF$7)="INDEX",AC133/AC132-1,IF(INDEX(calc_types,1,BF$7)="CASH", AC132/1200,AC132/AC133-1))</f>
        <v>-6.0508269463493969E-3</v>
      </c>
      <c r="BG133" s="22" cm="1">
        <f t="array" ref="BG133">IF(INDEX(calc_types,1,BG$7)="INDEX",AD133/AD132-1,IF(INDEX(calc_types,1,BG$7)="CASH", AD132/1200,AD132/AD133-1))</f>
        <v>-2.6062027625750606E-4</v>
      </c>
      <c r="BH133" s="23">
        <f t="shared" si="39"/>
        <v>-2.1537166202420912E-3</v>
      </c>
      <c r="BI133" s="23">
        <f t="shared" si="40"/>
        <v>-7.7205341055071085E-3</v>
      </c>
      <c r="BJ133" s="23">
        <f t="shared" si="41"/>
        <v>-1.4091290509706341E-2</v>
      </c>
      <c r="BK133" s="23">
        <f t="shared" si="42"/>
        <v>-9.5924348840724025E-3</v>
      </c>
      <c r="BL133" s="23">
        <f t="shared" si="43"/>
        <v>-1.8305133807102452E-2</v>
      </c>
      <c r="BM133" s="23">
        <f t="shared" si="44"/>
        <v>-1.1600775393597355E-3</v>
      </c>
      <c r="BN133" s="23">
        <f t="shared" si="45"/>
        <v>-2.3996585487166895E-3</v>
      </c>
      <c r="BO133" s="23">
        <f t="shared" si="46"/>
        <v>-7.1627953704791036E-3</v>
      </c>
      <c r="BP133" s="23">
        <f t="shared" si="47"/>
        <v>-2.4094558935811041E-3</v>
      </c>
      <c r="BQ133" s="23">
        <f t="shared" si="48"/>
        <v>-7.1735646061513456E-3</v>
      </c>
      <c r="BR133" s="23">
        <f t="shared" si="49"/>
        <v>-1.2501096095995491E-2</v>
      </c>
      <c r="BS133" s="23">
        <f t="shared" si="50"/>
        <v>-1.006937953009197E-2</v>
      </c>
      <c r="BT133" s="23">
        <f t="shared" si="51"/>
        <v>-1.7475854331828296E-2</v>
      </c>
      <c r="BU133" s="23">
        <f t="shared" si="52"/>
        <v>-1.9575326540419835E-4</v>
      </c>
      <c r="BV133" s="23">
        <f t="shared" si="53"/>
        <v>-7.0592589081248784E-4</v>
      </c>
      <c r="BW133" s="23">
        <f t="shared" si="54"/>
        <v>-1.8502356443389934E-3</v>
      </c>
      <c r="BX133" s="23">
        <f t="shared" si="55"/>
        <v>-6.4567158864838672E-2</v>
      </c>
      <c r="BY133" s="23">
        <f t="shared" si="56"/>
        <v>-3.5709740909430576E-2</v>
      </c>
      <c r="BZ133" s="23">
        <f t="shared" si="57"/>
        <v>6.1948072818431297E-3</v>
      </c>
      <c r="CA133" s="23">
        <f t="shared" si="58"/>
        <v>-7.4885640363207648E-2</v>
      </c>
      <c r="CB133" s="23">
        <f t="shared" si="59"/>
        <v>-1.3939643518518525E-3</v>
      </c>
      <c r="CC133" s="23">
        <f t="shared" si="60"/>
        <v>-9.3718101851851857E-4</v>
      </c>
      <c r="CD133" s="23">
        <f t="shared" si="61"/>
        <v>-1.125384722222222E-3</v>
      </c>
      <c r="CE133" s="23">
        <f t="shared" si="62"/>
        <v>-3.5829629629629655E-5</v>
      </c>
      <c r="CF133" s="23">
        <f t="shared" si="63"/>
        <v>0</v>
      </c>
      <c r="CG133" s="23">
        <f t="shared" si="64"/>
        <v>-1.1548949137731409E-2</v>
      </c>
      <c r="CH133" s="23">
        <f t="shared" si="65"/>
        <v>-5.418161187583273E-3</v>
      </c>
      <c r="CI133" s="23">
        <f t="shared" si="66"/>
        <v>3.3456512409952696E-3</v>
      </c>
    </row>
    <row r="134" spans="1:87" x14ac:dyDescent="0.2">
      <c r="A134" s="20">
        <v>126</v>
      </c>
      <c r="B134" s="21">
        <v>42429</v>
      </c>
      <c r="C134" s="20">
        <v>218.75700000000001</v>
      </c>
      <c r="D134" s="20">
        <v>1245.923</v>
      </c>
      <c r="E134" s="20">
        <v>2152.424</v>
      </c>
      <c r="F134" s="20">
        <v>1861.087</v>
      </c>
      <c r="G134" s="20">
        <v>2467.2379999999998</v>
      </c>
      <c r="H134" s="20">
        <v>138.25800000000001</v>
      </c>
      <c r="I134" s="20">
        <v>355.13</v>
      </c>
      <c r="J134" s="20">
        <v>493.22899999999998</v>
      </c>
      <c r="K134" s="20">
        <v>109.595</v>
      </c>
      <c r="L134" s="20">
        <v>670.13400000000001</v>
      </c>
      <c r="M134" s="20">
        <v>861.81299999999999</v>
      </c>
      <c r="N134" s="20">
        <v>299.709</v>
      </c>
      <c r="O134" s="20">
        <v>351.27199999999999</v>
      </c>
      <c r="P134" s="20">
        <v>102.69499999999999</v>
      </c>
      <c r="Q134" s="20">
        <v>192.91</v>
      </c>
      <c r="R134" s="20">
        <v>256.67399999999998</v>
      </c>
      <c r="S134" s="20">
        <v>8052.85</v>
      </c>
      <c r="T134" s="20">
        <v>3924.23</v>
      </c>
      <c r="U134" s="20">
        <v>7458.25</v>
      </c>
      <c r="V134" s="20">
        <v>26526.82</v>
      </c>
      <c r="W134" s="20">
        <v>0.22256999999999999</v>
      </c>
      <c r="X134" s="20">
        <v>-1.2804</v>
      </c>
      <c r="Y134" s="20">
        <v>-0.1454</v>
      </c>
      <c r="Z134" s="20">
        <v>-0.61939999999999995</v>
      </c>
      <c r="AA134" s="20">
        <v>1</v>
      </c>
      <c r="AB134" s="20">
        <v>0.89139999999999997</v>
      </c>
      <c r="AC134" s="20">
        <v>0.74539999999999995</v>
      </c>
      <c r="AD134" s="20">
        <v>115</v>
      </c>
      <c r="AE134" s="21">
        <f t="shared" si="38"/>
        <v>42429</v>
      </c>
      <c r="AF134" s="22" cm="1">
        <f t="array" ref="AF134">IF(INDEX(calc_types,1,AF$7)="INDEX",C134/C133-1,IF(INDEX(calc_types,1,AF$7)="CASH", C133/1200,C133/C134-1))</f>
        <v>-4.1124621310784093E-4</v>
      </c>
      <c r="AG134" s="22" cm="1">
        <f t="array" ref="AG134">IF(INDEX(calc_types,1,AG$7)="INDEX",D134/D133-1,IF(INDEX(calc_types,1,AG$7)="CASH", D133/1200,D133/D134-1))</f>
        <v>-3.742991386562089E-3</v>
      </c>
      <c r="AH134" s="22" cm="1">
        <f t="array" ref="AH134">IF(INDEX(calc_types,1,AH$7)="INDEX",E134/E133-1,IF(INDEX(calc_types,1,AH$7)="CASH", E133/1200,E133/E134-1))</f>
        <v>-5.3102825203392712E-3</v>
      </c>
      <c r="AI134" s="22" cm="1">
        <f t="array" ref="AI134">IF(INDEX(calc_types,1,AI$7)="INDEX",F134/F133-1,IF(INDEX(calc_types,1,AI$7)="CASH", F133/1200,F133/F134-1))</f>
        <v>-7.7055182536860389E-3</v>
      </c>
      <c r="AJ134" s="22" cm="1">
        <f t="array" ref="AJ134">IF(INDEX(calc_types,1,AJ$7)="INDEX",G134/G133-1,IF(INDEX(calc_types,1,AJ$7)="CASH", G133/1200,G133/G134-1))</f>
        <v>-1.0589322292997694E-2</v>
      </c>
      <c r="AK134" s="22" cm="1">
        <f t="array" ref="AK134">IF(INDEX(calc_types,1,AK$7)="INDEX",H134/H133-1,IF(INDEX(calc_types,1,AK$7)="CASH", H133/1200,H133/H134-1))</f>
        <v>-3.9042165538782925E-4</v>
      </c>
      <c r="AL134" s="22" cm="1">
        <f t="array" ref="AL134">IF(INDEX(calc_types,1,AL$7)="INDEX",I134/I133-1,IF(INDEX(calc_types,1,AL$7)="CASH", I133/1200,I133/I134-1))</f>
        <v>-7.1471985232884894E-4</v>
      </c>
      <c r="AM134" s="22" cm="1">
        <f t="array" ref="AM134">IF(INDEX(calc_types,1,AM$7)="INDEX",J134/J133-1,IF(INDEX(calc_types,1,AM$7)="CASH", J133/1200,J133/J134-1))</f>
        <v>-3.4771189008990788E-3</v>
      </c>
      <c r="AN134" s="22" cm="1">
        <f t="array" ref="AN134">IF(INDEX(calc_types,1,AN$7)="INDEX",K134/K133-1,IF(INDEX(calc_types,1,AN$7)="CASH", K133/1200,K133/K134-1))</f>
        <v>4.3816809223429232E-4</v>
      </c>
      <c r="AO134" s="22" cm="1">
        <f t="array" ref="AO134">IF(INDEX(calc_types,1,AO$7)="INDEX",L134/L133-1,IF(INDEX(calc_types,1,AO$7)="CASH", L133/1200,L133/L134-1))</f>
        <v>3.5815015445139764E-5</v>
      </c>
      <c r="AP134" s="22" cm="1">
        <f t="array" ref="AP134">IF(INDEX(calc_types,1,AP$7)="INDEX",M134/M133-1,IF(INDEX(calc_types,1,AP$7)="CASH", M133/1200,M133/M134-1))</f>
        <v>8.3730890543631808E-4</v>
      </c>
      <c r="AQ134" s="22" cm="1">
        <f t="array" ref="AQ134">IF(INDEX(calc_types,1,AQ$7)="INDEX",N134/N133-1,IF(INDEX(calc_types,1,AQ$7)="CASH", N133/1200,N133/N134-1))</f>
        <v>-9.5702318203598757E-3</v>
      </c>
      <c r="AR134" s="22" cm="1">
        <f t="array" ref="AR134">IF(INDEX(calc_types,1,AR$7)="INDEX",O134/O133-1,IF(INDEX(calc_types,1,AR$7)="CASH", O133/1200,O133/O134-1))</f>
        <v>-9.5556038019404266E-3</v>
      </c>
      <c r="AS134" s="22" cm="1">
        <f t="array" ref="AS134">IF(INDEX(calc_types,1,AS$7)="INDEX",P134/P133-1,IF(INDEX(calc_types,1,AS$7)="CASH", P133/1200,P133/P134-1))</f>
        <v>-7.789451135808978E-5</v>
      </c>
      <c r="AT134" s="22" cm="1">
        <f t="array" ref="AT134">IF(INDEX(calc_types,1,AT$7)="INDEX",Q134/Q133-1,IF(INDEX(calc_types,1,AT$7)="CASH", Q133/1200,Q133/Q134-1))</f>
        <v>-3.8863124077004318E-4</v>
      </c>
      <c r="AU134" s="22" cm="1">
        <f t="array" ref="AU134">IF(INDEX(calc_types,1,AU$7)="INDEX",R134/R133-1,IF(INDEX(calc_types,1,AU$7)="CASH", R133/1200,R133/R134-1))</f>
        <v>-1.3345420730924706E-3</v>
      </c>
      <c r="AV134" s="22" cm="1">
        <f t="array" ref="AV134">IF(INDEX(calc_types,1,AV$7)="INDEX",S134/S133-1,IF(INDEX(calc_types,1,AV$7)="CASH", S133/1200,S133/S134-1))</f>
        <v>-3.0367065821397698E-2</v>
      </c>
      <c r="AW134" s="22" cm="1">
        <f t="array" ref="AW134">IF(INDEX(calc_types,1,AW$7)="INDEX",T134/T133-1,IF(INDEX(calc_types,1,AW$7)="CASH", T133/1200,T133/T134-1))</f>
        <v>-5.997460834570989E-2</v>
      </c>
      <c r="AX134" s="22" cm="1">
        <f t="array" ref="AX134">IF(INDEX(calc_types,1,AX$7)="INDEX",U134/U133-1,IF(INDEX(calc_types,1,AX$7)="CASH", U133/1200,U133/U134-1))</f>
        <v>-8.1989504807500335E-4</v>
      </c>
      <c r="AY134" s="22" cm="1">
        <f t="array" ref="AY134">IF(INDEX(calc_types,1,AY$7)="INDEX",V134/V133-1,IF(INDEX(calc_types,1,AY$7)="CASH", V133/1200,V133/V134-1))</f>
        <v>-1.7597228055127756E-2</v>
      </c>
      <c r="AZ134" s="22" cm="1">
        <f t="array" ref="AZ134">IF(INDEX(calc_types,1,AZ$7)="INDEX",W134/W133-1,IF(INDEX(calc_types,1,AZ$7)="CASH", W133/1200,W133/W134-1))</f>
        <v>3.9991666666666665E-5</v>
      </c>
      <c r="BA134" s="22" cm="1">
        <f t="array" ref="BA134">IF(INDEX(calc_types,1,BA$7)="INDEX",X134/X133-1,IF(INDEX(calc_types,1,BA$7)="CASH", X133/1200,X133/X134-1))</f>
        <v>-5.5633333333333327E-4</v>
      </c>
      <c r="BB134" s="22" cm="1">
        <f t="array" ref="BB134">IF(INDEX(calc_types,1,BB$7)="INDEX",Y134/Y133-1,IF(INDEX(calc_types,1,BB$7)="CASH", Y133/1200,Y133/Y134-1))</f>
        <v>2.4391666666666667E-4</v>
      </c>
      <c r="BC134" s="22" cm="1">
        <f t="array" ref="BC134">IF(INDEX(calc_types,1,BC$7)="INDEX",Z134/Z133-1,IF(INDEX(calc_types,1,BC$7)="CASH", Z133/1200,Z133/Z134-1))</f>
        <v>-1.8541666666666666E-4</v>
      </c>
      <c r="BD134" s="22" cm="1">
        <f t="array" ref="BD134">IF(INDEX(calc_types,1,BD$7)="INDEX",AA134/AA133-1,IF(INDEX(calc_types,1,BD$7)="CASH", AA133/1200,AA133/AA134-1))</f>
        <v>0</v>
      </c>
      <c r="BE134" s="22" cm="1">
        <f t="array" ref="BE134">IF(INDEX(calc_types,1,BE$7)="INDEX",AB134/AB133-1,IF(INDEX(calc_types,1,BE$7)="CASH", AB133/1200,AB133/AB134-1))</f>
        <v>-1.3461969934933649E-3</v>
      </c>
      <c r="BF134" s="22" cm="1">
        <f t="array" ref="BF134">IF(INDEX(calc_types,1,BF$7)="INDEX",AC134/AC133-1,IF(INDEX(calc_types,1,BF$7)="CASH", AC133/1200,AC133/AC134-1))</f>
        <v>-2.2806546820498541E-3</v>
      </c>
      <c r="BG134" s="22" cm="1">
        <f t="array" ref="BG134">IF(INDEX(calc_types,1,BG$7)="INDEX",AD134/AD133-1,IF(INDEX(calc_types,1,BG$7)="CASH", AD133/1200,AD133/AD134-1))</f>
        <v>9.5652173913052252E-4</v>
      </c>
      <c r="BH134" s="23">
        <f t="shared" si="39"/>
        <v>-1.8070169579909978E-3</v>
      </c>
      <c r="BI134" s="23">
        <f t="shared" si="40"/>
        <v>-4.9162591862621551E-3</v>
      </c>
      <c r="BJ134" s="23">
        <f t="shared" si="41"/>
        <v>-6.5044127499965538E-3</v>
      </c>
      <c r="BK134" s="23">
        <f t="shared" si="42"/>
        <v>-9.8020701846609978E-3</v>
      </c>
      <c r="BL134" s="23">
        <f t="shared" si="43"/>
        <v>-1.3261548755136339E-2</v>
      </c>
      <c r="BM134" s="23">
        <f t="shared" si="44"/>
        <v>-6.6199556488519523E-4</v>
      </c>
      <c r="BN134" s="23">
        <f t="shared" si="45"/>
        <v>-7.955215469427142E-4</v>
      </c>
      <c r="BO134" s="23">
        <f t="shared" si="46"/>
        <v>-3.6619756322969327E-3</v>
      </c>
      <c r="BP134" s="23">
        <f t="shared" si="47"/>
        <v>-6.4030040926166395E-4</v>
      </c>
      <c r="BQ134" s="23">
        <f t="shared" si="48"/>
        <v>-8.1337516994625723E-4</v>
      </c>
      <c r="BR134" s="23">
        <f t="shared" si="49"/>
        <v>-1.2380245782240965E-4</v>
      </c>
      <c r="BS134" s="23">
        <f t="shared" si="50"/>
        <v>-1.1953080159990481E-2</v>
      </c>
      <c r="BT134" s="23">
        <f t="shared" si="51"/>
        <v>-1.2696473044042972E-2</v>
      </c>
      <c r="BU134" s="23">
        <f t="shared" si="52"/>
        <v>-7.8949413202057523E-5</v>
      </c>
      <c r="BV134" s="23">
        <f t="shared" si="53"/>
        <v>-3.2824583315089876E-4</v>
      </c>
      <c r="BW134" s="23">
        <f t="shared" si="54"/>
        <v>-1.2005274611485595E-3</v>
      </c>
      <c r="BX134" s="23">
        <f t="shared" si="55"/>
        <v>-4.2935443782210383E-2</v>
      </c>
      <c r="BY134" s="23">
        <f t="shared" si="56"/>
        <v>-6.6880675338506279E-2</v>
      </c>
      <c r="BZ134" s="23">
        <f t="shared" si="57"/>
        <v>-5.4355106226317553E-3</v>
      </c>
      <c r="CA134" s="23">
        <f t="shared" si="58"/>
        <v>-3.0321572684250828E-2</v>
      </c>
      <c r="CB134" s="23">
        <f t="shared" si="59"/>
        <v>-1.3994976851851859E-3</v>
      </c>
      <c r="CC134" s="23">
        <f t="shared" si="60"/>
        <v>-9.4168101851851852E-4</v>
      </c>
      <c r="CD134" s="23">
        <f t="shared" si="61"/>
        <v>-9.8555138888888885E-4</v>
      </c>
      <c r="CE134" s="23">
        <f t="shared" si="62"/>
        <v>-4.6912962962962978E-5</v>
      </c>
      <c r="CF134" s="23">
        <f t="shared" si="63"/>
        <v>0</v>
      </c>
      <c r="CG134" s="23">
        <f t="shared" si="64"/>
        <v>-6.5070667941613167E-4</v>
      </c>
      <c r="CH134" s="23">
        <f t="shared" si="65"/>
        <v>-1.6479889232837298E-3</v>
      </c>
      <c r="CI134" s="23">
        <f t="shared" si="66"/>
        <v>4.5627932563832982E-3</v>
      </c>
    </row>
    <row r="135" spans="1:87" x14ac:dyDescent="0.2">
      <c r="A135" s="20">
        <v>127</v>
      </c>
      <c r="B135" s="21">
        <v>42460</v>
      </c>
      <c r="C135" s="20">
        <v>218.536</v>
      </c>
      <c r="D135" s="20">
        <v>1229.3340000000001</v>
      </c>
      <c r="E135" s="20">
        <v>2093.473</v>
      </c>
      <c r="F135" s="20">
        <v>1830.069</v>
      </c>
      <c r="G135" s="20">
        <v>2404.0790000000002</v>
      </c>
      <c r="H135" s="20">
        <v>138.12200000000001</v>
      </c>
      <c r="I135" s="20">
        <v>352.41899999999998</v>
      </c>
      <c r="J135" s="20">
        <v>483.36900000000003</v>
      </c>
      <c r="K135" s="20">
        <v>109.52800000000001</v>
      </c>
      <c r="L135" s="20">
        <v>667.03899999999999</v>
      </c>
      <c r="M135" s="20">
        <v>852.07500000000005</v>
      </c>
      <c r="N135" s="20">
        <v>294.94400000000002</v>
      </c>
      <c r="O135" s="20">
        <v>347.178</v>
      </c>
      <c r="P135" s="20">
        <v>102.68899999999999</v>
      </c>
      <c r="Q135" s="20">
        <v>192.929</v>
      </c>
      <c r="R135" s="20">
        <v>256.661</v>
      </c>
      <c r="S135" s="20">
        <v>8348.57</v>
      </c>
      <c r="T135" s="20">
        <v>3902.52</v>
      </c>
      <c r="U135" s="20">
        <v>7515.68</v>
      </c>
      <c r="V135" s="20">
        <v>27821.43</v>
      </c>
      <c r="W135" s="20">
        <v>0.3024</v>
      </c>
      <c r="X135" s="20">
        <v>-0.77339999999999998</v>
      </c>
      <c r="Y135" s="20">
        <v>0.54220000000000002</v>
      </c>
      <c r="Z135" s="20">
        <v>-0.34160000000000001</v>
      </c>
      <c r="AA135" s="20">
        <v>1</v>
      </c>
      <c r="AB135" s="20">
        <v>0.90359999999999996</v>
      </c>
      <c r="AC135" s="20">
        <v>0.76090000000000002</v>
      </c>
      <c r="AD135" s="20">
        <v>121.7</v>
      </c>
      <c r="AE135" s="21">
        <f t="shared" si="38"/>
        <v>42460</v>
      </c>
      <c r="AF135" s="22" cm="1">
        <f t="array" ref="AF135">IF(INDEX(calc_types,1,AF$7)="INDEX",C135/C134-1,IF(INDEX(calc_types,1,AF$7)="CASH", C134/1200,C134/C135-1))</f>
        <v>-1.0102533861773288E-3</v>
      </c>
      <c r="AG135" s="22" cm="1">
        <f t="array" ref="AG135">IF(INDEX(calc_types,1,AG$7)="INDEX",D135/D134-1,IF(INDEX(calc_types,1,AG$7)="CASH", D134/1200,D134/D135-1))</f>
        <v>-1.331462698738195E-2</v>
      </c>
      <c r="AH135" s="22" cm="1">
        <f t="array" ref="AH135">IF(INDEX(calc_types,1,AH$7)="INDEX",E135/E134-1,IF(INDEX(calc_types,1,AH$7)="CASH", E134/1200,E134/E135-1))</f>
        <v>-2.7388191174229637E-2</v>
      </c>
      <c r="AI135" s="22" cm="1">
        <f t="array" ref="AI135">IF(INDEX(calc_types,1,AI$7)="INDEX",F135/F134-1,IF(INDEX(calc_types,1,AI$7)="CASH", F134/1200,F134/F135-1))</f>
        <v>-1.6666603979287431E-2</v>
      </c>
      <c r="AJ135" s="22" cm="1">
        <f t="array" ref="AJ135">IF(INDEX(calc_types,1,AJ$7)="INDEX",G135/G134-1,IF(INDEX(calc_types,1,AJ$7)="CASH", G134/1200,G134/G135-1))</f>
        <v>-2.5599070701731952E-2</v>
      </c>
      <c r="AK135" s="22" cm="1">
        <f t="array" ref="AK135">IF(INDEX(calc_types,1,AK$7)="INDEX",H135/H134-1,IF(INDEX(calc_types,1,AK$7)="CASH", H134/1200,H134/H135-1))</f>
        <v>-9.8366821449746844E-4</v>
      </c>
      <c r="AL135" s="22" cm="1">
        <f t="array" ref="AL135">IF(INDEX(calc_types,1,AL$7)="INDEX",I135/I134-1,IF(INDEX(calc_types,1,AL$7)="CASH", I134/1200,I134/I135-1))</f>
        <v>-7.6338242333793271E-3</v>
      </c>
      <c r="AM135" s="22" cm="1">
        <f t="array" ref="AM135">IF(INDEX(calc_types,1,AM$7)="INDEX",J135/J134-1,IF(INDEX(calc_types,1,AM$7)="CASH", J134/1200,J134/J135-1))</f>
        <v>-1.999071425240595E-2</v>
      </c>
      <c r="AN135" s="22" cm="1">
        <f t="array" ref="AN135">IF(INDEX(calc_types,1,AN$7)="INDEX",K135/K134-1,IF(INDEX(calc_types,1,AN$7)="CASH", K134/1200,K134/K135-1))</f>
        <v>-6.113417582918057E-4</v>
      </c>
      <c r="AO135" s="22" cm="1">
        <f t="array" ref="AO135">IF(INDEX(calc_types,1,AO$7)="INDEX",L135/L134-1,IF(INDEX(calc_types,1,AO$7)="CASH", L134/1200,L134/L135-1))</f>
        <v>-4.6184792892167703E-3</v>
      </c>
      <c r="AP135" s="22" cm="1">
        <f t="array" ref="AP135">IF(INDEX(calc_types,1,AP$7)="INDEX",M135/M134-1,IF(INDEX(calc_types,1,AP$7)="CASH", M134/1200,M134/M135-1))</f>
        <v>-1.1299435028248483E-2</v>
      </c>
      <c r="AQ135" s="22" cm="1">
        <f t="array" ref="AQ135">IF(INDEX(calc_types,1,AQ$7)="INDEX",N135/N134-1,IF(INDEX(calc_types,1,AQ$7)="CASH", N134/1200,N134/N135-1))</f>
        <v>-1.5898755125805297E-2</v>
      </c>
      <c r="AR135" s="22" cm="1">
        <f t="array" ref="AR135">IF(INDEX(calc_types,1,AR$7)="INDEX",O135/O134-1,IF(INDEX(calc_types,1,AR$7)="CASH", O134/1200,O134/O135-1))</f>
        <v>-1.1654786034753672E-2</v>
      </c>
      <c r="AS135" s="22" cm="1">
        <f t="array" ref="AS135">IF(INDEX(calc_types,1,AS$7)="INDEX",P135/P134-1,IF(INDEX(calc_types,1,AS$7)="CASH", P134/1200,P134/P135-1))</f>
        <v>-5.8425434539155496E-5</v>
      </c>
      <c r="AT135" s="22" cm="1">
        <f t="array" ref="AT135">IF(INDEX(calc_types,1,AT$7)="INDEX",Q135/Q134-1,IF(INDEX(calc_types,1,AT$7)="CASH", Q134/1200,Q134/Q135-1))</f>
        <v>9.8491524545218923E-5</v>
      </c>
      <c r="AU135" s="22" cm="1">
        <f t="array" ref="AU135">IF(INDEX(calc_types,1,AU$7)="INDEX",R135/R134-1,IF(INDEX(calc_types,1,AU$7)="CASH", R134/1200,R134/R135-1))</f>
        <v>-5.064790356634763E-5</v>
      </c>
      <c r="AV135" s="22" cm="1">
        <f t="array" ref="AV135">IF(INDEX(calc_types,1,AV$7)="INDEX",S135/S134-1,IF(INDEX(calc_types,1,AV$7)="CASH", S134/1200,S134/S135-1))</f>
        <v>3.6722402627641149E-2</v>
      </c>
      <c r="AW135" s="22" cm="1">
        <f t="array" ref="AW135">IF(INDEX(calc_types,1,AW$7)="INDEX",T135/T134-1,IF(INDEX(calc_types,1,AW$7)="CASH", T134/1200,T134/T135-1))</f>
        <v>-5.5322955076537728E-3</v>
      </c>
      <c r="AX135" s="22" cm="1">
        <f t="array" ref="AX135">IF(INDEX(calc_types,1,AX$7)="INDEX",U135/U134-1,IF(INDEX(calc_types,1,AX$7)="CASH", U134/1200,U134/U135-1))</f>
        <v>7.7001977675728028E-3</v>
      </c>
      <c r="AY135" s="22" cm="1">
        <f t="array" ref="AY135">IF(INDEX(calc_types,1,AY$7)="INDEX",V135/V134-1,IF(INDEX(calc_types,1,AY$7)="CASH", V134/1200,V134/V135-1))</f>
        <v>4.8803814403686641E-2</v>
      </c>
      <c r="AZ135" s="22" cm="1">
        <f t="array" ref="AZ135">IF(INDEX(calc_types,1,AZ$7)="INDEX",W135/W134-1,IF(INDEX(calc_types,1,AZ$7)="CASH", W134/1200,W134/W135-1))</f>
        <v>1.85475E-4</v>
      </c>
      <c r="BA135" s="22" cm="1">
        <f t="array" ref="BA135">IF(INDEX(calc_types,1,BA$7)="INDEX",X135/X134-1,IF(INDEX(calc_types,1,BA$7)="CASH", X134/1200,X134/X135-1))</f>
        <v>-1.067E-3</v>
      </c>
      <c r="BB135" s="22" cm="1">
        <f t="array" ref="BB135">IF(INDEX(calc_types,1,BB$7)="INDEX",Y135/Y134-1,IF(INDEX(calc_types,1,BB$7)="CASH", Y134/1200,Y134/Y135-1))</f>
        <v>-1.2116666666666667E-4</v>
      </c>
      <c r="BC135" s="22" cm="1">
        <f t="array" ref="BC135">IF(INDEX(calc_types,1,BC$7)="INDEX",Z135/Z134-1,IF(INDEX(calc_types,1,BC$7)="CASH", Z134/1200,Z134/Z135-1))</f>
        <v>-5.1616666666666662E-4</v>
      </c>
      <c r="BD135" s="22" cm="1">
        <f t="array" ref="BD135">IF(INDEX(calc_types,1,BD$7)="INDEX",AA135/AA134-1,IF(INDEX(calc_types,1,BD$7)="CASH", AA134/1200,AA134/AA135-1))</f>
        <v>0</v>
      </c>
      <c r="BE135" s="22" cm="1">
        <f t="array" ref="BE135">IF(INDEX(calc_types,1,BE$7)="INDEX",AB135/AB134-1,IF(INDEX(calc_types,1,BE$7)="CASH", AB134/1200,AB134/AB135-1))</f>
        <v>-1.3501549358123088E-2</v>
      </c>
      <c r="BF135" s="22" cm="1">
        <f t="array" ref="BF135">IF(INDEX(calc_types,1,BF$7)="INDEX",AC135/AC134-1,IF(INDEX(calc_types,1,BF$7)="CASH", AC134/1200,AC134/AC135-1))</f>
        <v>-2.0370613746878763E-2</v>
      </c>
      <c r="BG135" s="22" cm="1">
        <f t="array" ref="BG135">IF(INDEX(calc_types,1,BG$7)="INDEX",AD135/AD134-1,IF(INDEX(calc_types,1,BG$7)="CASH", AD134/1200,AD134/AD135-1))</f>
        <v>-5.5053410024650806E-2</v>
      </c>
      <c r="BH135" s="23">
        <f t="shared" si="39"/>
        <v>-2.4060241310604859E-3</v>
      </c>
      <c r="BI135" s="23">
        <f t="shared" si="40"/>
        <v>-1.4487894787082015E-2</v>
      </c>
      <c r="BJ135" s="23">
        <f t="shared" si="41"/>
        <v>-2.8582321403886918E-2</v>
      </c>
      <c r="BK135" s="23">
        <f t="shared" si="42"/>
        <v>-1.876315591026239E-2</v>
      </c>
      <c r="BL135" s="23">
        <f t="shared" si="43"/>
        <v>-2.8271297163870595E-2</v>
      </c>
      <c r="BM135" s="23">
        <f t="shared" si="44"/>
        <v>-1.2552421239948345E-3</v>
      </c>
      <c r="BN135" s="23">
        <f t="shared" si="45"/>
        <v>-7.7146259279931928E-3</v>
      </c>
      <c r="BO135" s="23">
        <f t="shared" si="46"/>
        <v>-2.0175570983803803E-2</v>
      </c>
      <c r="BP135" s="23">
        <f t="shared" si="47"/>
        <v>-1.689810259787762E-3</v>
      </c>
      <c r="BQ135" s="23">
        <f t="shared" si="48"/>
        <v>-5.4676694746081675E-3</v>
      </c>
      <c r="BR135" s="23">
        <f t="shared" si="49"/>
        <v>-1.2260546391507211E-2</v>
      </c>
      <c r="BS135" s="23">
        <f t="shared" si="50"/>
        <v>-1.8281603465435902E-2</v>
      </c>
      <c r="BT135" s="23">
        <f t="shared" si="51"/>
        <v>-1.4795655276856218E-2</v>
      </c>
      <c r="BU135" s="23">
        <f t="shared" si="52"/>
        <v>-5.9480336383123233E-5</v>
      </c>
      <c r="BV135" s="23">
        <f t="shared" si="53"/>
        <v>1.5887693216436337E-4</v>
      </c>
      <c r="BW135" s="23">
        <f t="shared" si="54"/>
        <v>8.3366708377563558E-5</v>
      </c>
      <c r="BX135" s="23">
        <f t="shared" si="55"/>
        <v>2.4154024666828464E-2</v>
      </c>
      <c r="BY135" s="23">
        <f t="shared" si="56"/>
        <v>-1.2438362500450162E-2</v>
      </c>
      <c r="BZ135" s="23">
        <f t="shared" si="57"/>
        <v>3.0845821930160508E-3</v>
      </c>
      <c r="CA135" s="23">
        <f t="shared" si="58"/>
        <v>3.6079469774563569E-2</v>
      </c>
      <c r="CB135" s="23">
        <f t="shared" si="59"/>
        <v>-1.2540143518518525E-3</v>
      </c>
      <c r="CC135" s="23">
        <f t="shared" si="60"/>
        <v>-1.4523476851851852E-3</v>
      </c>
      <c r="CD135" s="23">
        <f t="shared" si="61"/>
        <v>-1.350634722222222E-3</v>
      </c>
      <c r="CE135" s="23">
        <f t="shared" si="62"/>
        <v>-3.7766296296296291E-4</v>
      </c>
      <c r="CF135" s="23">
        <f t="shared" si="63"/>
        <v>0</v>
      </c>
      <c r="CG135" s="23">
        <f t="shared" si="64"/>
        <v>-1.2806059044045855E-2</v>
      </c>
      <c r="CH135" s="23">
        <f t="shared" si="65"/>
        <v>-1.9737947988112639E-2</v>
      </c>
      <c r="CI135" s="23">
        <f t="shared" si="66"/>
        <v>-5.144713850739803E-2</v>
      </c>
    </row>
    <row r="136" spans="1:87" x14ac:dyDescent="0.2">
      <c r="A136" s="20">
        <v>128</v>
      </c>
      <c r="B136" s="21">
        <v>42490</v>
      </c>
      <c r="C136" s="20">
        <v>218.45099999999999</v>
      </c>
      <c r="D136" s="20">
        <v>1223.4939999999999</v>
      </c>
      <c r="E136" s="20">
        <v>2063.2460000000001</v>
      </c>
      <c r="F136" s="20">
        <v>1816.7280000000001</v>
      </c>
      <c r="G136" s="20">
        <v>2356.6570000000002</v>
      </c>
      <c r="H136" s="20">
        <v>137.97300000000001</v>
      </c>
      <c r="I136" s="20">
        <v>350.39600000000002</v>
      </c>
      <c r="J136" s="20">
        <v>477.56900000000002</v>
      </c>
      <c r="K136" s="20">
        <v>109.458</v>
      </c>
      <c r="L136" s="20">
        <v>664.77300000000002</v>
      </c>
      <c r="M136" s="20">
        <v>845.16700000000003</v>
      </c>
      <c r="N136" s="20">
        <v>293.24799999999999</v>
      </c>
      <c r="O136" s="20">
        <v>342.09100000000001</v>
      </c>
      <c r="P136" s="20">
        <v>102.696</v>
      </c>
      <c r="Q136" s="20">
        <v>193.001</v>
      </c>
      <c r="R136" s="20">
        <v>256.93799999999999</v>
      </c>
      <c r="S136" s="20">
        <v>7618.67</v>
      </c>
      <c r="T136" s="20">
        <v>3802.86</v>
      </c>
      <c r="U136" s="20">
        <v>7544.55</v>
      </c>
      <c r="V136" s="20">
        <v>26847.9</v>
      </c>
      <c r="W136" s="20">
        <v>0.76629999999999998</v>
      </c>
      <c r="X136" s="20">
        <v>-0.74360000000000004</v>
      </c>
      <c r="Y136" s="20">
        <v>0.82450000000000001</v>
      </c>
      <c r="Z136" s="20">
        <v>-0.32969999999999999</v>
      </c>
      <c r="AA136" s="20">
        <v>1</v>
      </c>
      <c r="AB136" s="20">
        <v>0.94850000000000001</v>
      </c>
      <c r="AC136" s="20">
        <v>0.79530000000000001</v>
      </c>
      <c r="AD136" s="20">
        <v>129.69999999999999</v>
      </c>
      <c r="AE136" s="21">
        <f t="shared" si="38"/>
        <v>42490</v>
      </c>
      <c r="AF136" s="22" cm="1">
        <f t="array" ref="AF136">IF(INDEX(calc_types,1,AF$7)="INDEX",C136/C135-1,IF(INDEX(calc_types,1,AF$7)="CASH", C135/1200,C135/C136-1))</f>
        <v>-3.8895193469268285E-4</v>
      </c>
      <c r="AG136" s="22" cm="1">
        <f t="array" ref="AG136">IF(INDEX(calc_types,1,AG$7)="INDEX",D136/D135-1,IF(INDEX(calc_types,1,AG$7)="CASH", D135/1200,D135/D136-1))</f>
        <v>-4.7505397231347724E-3</v>
      </c>
      <c r="AH136" s="22" cm="1">
        <f t="array" ref="AH136">IF(INDEX(calc_types,1,AH$7)="INDEX",E136/E135-1,IF(INDEX(calc_types,1,AH$7)="CASH", E135/1200,E135/E136-1))</f>
        <v>-1.443868633605494E-2</v>
      </c>
      <c r="AI136" s="22" cm="1">
        <f t="array" ref="AI136">IF(INDEX(calc_types,1,AI$7)="INDEX",F136/F135-1,IF(INDEX(calc_types,1,AI$7)="CASH", F135/1200,F135/F136-1))</f>
        <v>-7.2898890697563612E-3</v>
      </c>
      <c r="AJ136" s="22" cm="1">
        <f t="array" ref="AJ136">IF(INDEX(calc_types,1,AJ$7)="INDEX",G136/G135-1,IF(INDEX(calc_types,1,AJ$7)="CASH", G135/1200,G135/G136-1))</f>
        <v>-1.97256412954816E-2</v>
      </c>
      <c r="AK136" s="22" cm="1">
        <f t="array" ref="AK136">IF(INDEX(calc_types,1,AK$7)="INDEX",H136/H135-1,IF(INDEX(calc_types,1,AK$7)="CASH", H135/1200,H135/H136-1))</f>
        <v>-1.0787564616787648E-3</v>
      </c>
      <c r="AL136" s="22" cm="1">
        <f t="array" ref="AL136">IF(INDEX(calc_types,1,AL$7)="INDEX",I136/I135-1,IF(INDEX(calc_types,1,AL$7)="CASH", I135/1200,I135/I136-1))</f>
        <v>-5.7403261458660593E-3</v>
      </c>
      <c r="AM136" s="22" cm="1">
        <f t="array" ref="AM136">IF(INDEX(calc_types,1,AM$7)="INDEX",J136/J135-1,IF(INDEX(calc_types,1,AM$7)="CASH", J135/1200,J135/J136-1))</f>
        <v>-1.1999114548098877E-2</v>
      </c>
      <c r="AN136" s="22" cm="1">
        <f t="array" ref="AN136">IF(INDEX(calc_types,1,AN$7)="INDEX",K136/K135-1,IF(INDEX(calc_types,1,AN$7)="CASH", K135/1200,K135/K136-1))</f>
        <v>-6.3910598203209545E-4</v>
      </c>
      <c r="AO136" s="22" cm="1">
        <f t="array" ref="AO136">IF(INDEX(calc_types,1,AO$7)="INDEX",L136/L135-1,IF(INDEX(calc_types,1,AO$7)="CASH", L135/1200,L135/L136-1))</f>
        <v>-3.3971027181318725E-3</v>
      </c>
      <c r="AP136" s="22" cm="1">
        <f t="array" ref="AP136">IF(INDEX(calc_types,1,AP$7)="INDEX",M136/M135-1,IF(INDEX(calc_types,1,AP$7)="CASH", M135/1200,M135/M136-1))</f>
        <v>-8.1072675527389393E-3</v>
      </c>
      <c r="AQ136" s="22" cm="1">
        <f t="array" ref="AQ136">IF(INDEX(calc_types,1,AQ$7)="INDEX",N136/N135-1,IF(INDEX(calc_types,1,AQ$7)="CASH", N135/1200,N135/N136-1))</f>
        <v>-5.7502441141370486E-3</v>
      </c>
      <c r="AR136" s="22" cm="1">
        <f t="array" ref="AR136">IF(INDEX(calc_types,1,AR$7)="INDEX",O136/O135-1,IF(INDEX(calc_types,1,AR$7)="CASH", O135/1200,O135/O136-1))</f>
        <v>-1.4652426132992225E-2</v>
      </c>
      <c r="AS136" s="22" cm="1">
        <f t="array" ref="AS136">IF(INDEX(calc_types,1,AS$7)="INDEX",P136/P135-1,IF(INDEX(calc_types,1,AS$7)="CASH", P135/1200,P135/P136-1))</f>
        <v>6.8166989648510423E-5</v>
      </c>
      <c r="AT136" s="22" cm="1">
        <f t="array" ref="AT136">IF(INDEX(calc_types,1,AT$7)="INDEX",Q136/Q135-1,IF(INDEX(calc_types,1,AT$7)="CASH", Q135/1200,Q135/Q136-1))</f>
        <v>3.7319428390758524E-4</v>
      </c>
      <c r="AU136" s="22" cm="1">
        <f t="array" ref="AU136">IF(INDEX(calc_types,1,AU$7)="INDEX",R136/R135-1,IF(INDEX(calc_types,1,AU$7)="CASH", R135/1200,R135/R136-1))</f>
        <v>1.0792446066989481E-3</v>
      </c>
      <c r="AV136" s="22" cm="1">
        <f t="array" ref="AV136">IF(INDEX(calc_types,1,AV$7)="INDEX",S136/S135-1,IF(INDEX(calc_types,1,AV$7)="CASH", S135/1200,S135/S136-1))</f>
        <v>-8.7428146377164007E-2</v>
      </c>
      <c r="AW136" s="22" cm="1">
        <f t="array" ref="AW136">IF(INDEX(calc_types,1,AW$7)="INDEX",T136/T135-1,IF(INDEX(calc_types,1,AW$7)="CASH", T135/1200,T135/T136-1))</f>
        <v>-2.5537345100089093E-2</v>
      </c>
      <c r="AX136" s="22" cm="1">
        <f t="array" ref="AX136">IF(INDEX(calc_types,1,AX$7)="INDEX",U136/U135-1,IF(INDEX(calc_types,1,AX$7)="CASH", U135/1200,U135/U136-1))</f>
        <v>3.8413024503438642E-3</v>
      </c>
      <c r="AY136" s="22" cm="1">
        <f t="array" ref="AY136">IF(INDEX(calc_types,1,AY$7)="INDEX",V136/V135-1,IF(INDEX(calc_types,1,AY$7)="CASH", V135/1200,V135/V136-1))</f>
        <v>-3.499209062941766E-2</v>
      </c>
      <c r="AZ136" s="22" cm="1">
        <f t="array" ref="AZ136">IF(INDEX(calc_types,1,AZ$7)="INDEX",W136/W135-1,IF(INDEX(calc_types,1,AZ$7)="CASH", W135/1200,W135/W136-1))</f>
        <v>2.52E-4</v>
      </c>
      <c r="BA136" s="22" cm="1">
        <f t="array" ref="BA136">IF(INDEX(calc_types,1,BA$7)="INDEX",X136/X135-1,IF(INDEX(calc_types,1,BA$7)="CASH", X135/1200,X135/X136-1))</f>
        <v>-6.445E-4</v>
      </c>
      <c r="BB136" s="22" cm="1">
        <f t="array" ref="BB136">IF(INDEX(calc_types,1,BB$7)="INDEX",Y136/Y135-1,IF(INDEX(calc_types,1,BB$7)="CASH", Y135/1200,Y135/Y136-1))</f>
        <v>4.5183333333333333E-4</v>
      </c>
      <c r="BC136" s="22" cm="1">
        <f t="array" ref="BC136">IF(INDEX(calc_types,1,BC$7)="INDEX",Z136/Z135-1,IF(INDEX(calc_types,1,BC$7)="CASH", Z135/1200,Z135/Z136-1))</f>
        <v>-2.8466666666666668E-4</v>
      </c>
      <c r="BD136" s="22" cm="1">
        <f t="array" ref="BD136">IF(INDEX(calc_types,1,BD$7)="INDEX",AA136/AA135-1,IF(INDEX(calc_types,1,BD$7)="CASH", AA135/1200,AA135/AA136-1))</f>
        <v>0</v>
      </c>
      <c r="BE136" s="22" cm="1">
        <f t="array" ref="BE136">IF(INDEX(calc_types,1,BE$7)="INDEX",AB136/AB135-1,IF(INDEX(calc_types,1,BE$7)="CASH", AB135/1200,AB135/AB136-1))</f>
        <v>-4.733790195044818E-2</v>
      </c>
      <c r="BF136" s="22" cm="1">
        <f t="array" ref="BF136">IF(INDEX(calc_types,1,BF$7)="INDEX",AC136/AC135-1,IF(INDEX(calc_types,1,BF$7)="CASH", AC135/1200,AC135/AC136-1))</f>
        <v>-4.3254117942914561E-2</v>
      </c>
      <c r="BG136" s="22" cm="1">
        <f t="array" ref="BG136">IF(INDEX(calc_types,1,BG$7)="INDEX",AD136/AD135-1,IF(INDEX(calc_types,1,BG$7)="CASH", AD135/1200,AD135/AD136-1))</f>
        <v>-6.1680801850423905E-2</v>
      </c>
      <c r="BH136" s="23">
        <f t="shared" si="39"/>
        <v>-1.7847226795758397E-3</v>
      </c>
      <c r="BI136" s="23">
        <f t="shared" si="40"/>
        <v>-5.9238075228348385E-3</v>
      </c>
      <c r="BJ136" s="23">
        <f t="shared" si="41"/>
        <v>-1.5632816565712221E-2</v>
      </c>
      <c r="BK136" s="23">
        <f t="shared" si="42"/>
        <v>-9.3864410007313201E-3</v>
      </c>
      <c r="BL136" s="23">
        <f t="shared" si="43"/>
        <v>-2.2397867757620243E-2</v>
      </c>
      <c r="BM136" s="23">
        <f t="shared" si="44"/>
        <v>-1.3503303711761309E-3</v>
      </c>
      <c r="BN136" s="23">
        <f t="shared" si="45"/>
        <v>-5.821127840479925E-3</v>
      </c>
      <c r="BO136" s="23">
        <f t="shared" si="46"/>
        <v>-1.2183971279496731E-2</v>
      </c>
      <c r="BP136" s="23">
        <f t="shared" si="47"/>
        <v>-1.7175744835280517E-3</v>
      </c>
      <c r="BQ136" s="23">
        <f t="shared" si="48"/>
        <v>-4.2462929035232697E-3</v>
      </c>
      <c r="BR136" s="23">
        <f t="shared" si="49"/>
        <v>-9.0683789159976668E-3</v>
      </c>
      <c r="BS136" s="23">
        <f t="shared" si="50"/>
        <v>-8.1330924537676534E-3</v>
      </c>
      <c r="BT136" s="23">
        <f t="shared" si="51"/>
        <v>-1.7793295375094772E-2</v>
      </c>
      <c r="BU136" s="23">
        <f t="shared" si="52"/>
        <v>6.711208780454268E-5</v>
      </c>
      <c r="BV136" s="23">
        <f t="shared" si="53"/>
        <v>4.3357969152672967E-4</v>
      </c>
      <c r="BW136" s="23">
        <f t="shared" si="54"/>
        <v>1.2132592186428592E-3</v>
      </c>
      <c r="BX136" s="23">
        <f t="shared" si="55"/>
        <v>-9.9996524337976692E-2</v>
      </c>
      <c r="BY136" s="23">
        <f t="shared" si="56"/>
        <v>-3.2443412092885482E-2</v>
      </c>
      <c r="BZ136" s="23">
        <f t="shared" si="57"/>
        <v>-7.743131242128878E-4</v>
      </c>
      <c r="CA136" s="23">
        <f t="shared" si="58"/>
        <v>-4.7716435258540732E-2</v>
      </c>
      <c r="CB136" s="23">
        <f t="shared" si="59"/>
        <v>-1.1874893518518525E-3</v>
      </c>
      <c r="CC136" s="23">
        <f t="shared" si="60"/>
        <v>-1.0298476851851852E-3</v>
      </c>
      <c r="CD136" s="23">
        <f t="shared" si="61"/>
        <v>-7.7763472222222205E-4</v>
      </c>
      <c r="CE136" s="23">
        <f t="shared" si="62"/>
        <v>-1.4616296296296301E-4</v>
      </c>
      <c r="CF136" s="23">
        <f t="shared" si="63"/>
        <v>0</v>
      </c>
      <c r="CG136" s="23">
        <f t="shared" si="64"/>
        <v>-4.6642411636370944E-2</v>
      </c>
      <c r="CH136" s="23">
        <f t="shared" si="65"/>
        <v>-4.2621452184148437E-2</v>
      </c>
      <c r="CI136" s="23">
        <f t="shared" si="66"/>
        <v>-5.8074530333171129E-2</v>
      </c>
    </row>
    <row r="137" spans="1:87" x14ac:dyDescent="0.2">
      <c r="A137" s="20">
        <v>129</v>
      </c>
      <c r="B137" s="21">
        <v>42521</v>
      </c>
      <c r="C137" s="20">
        <v>218.73699999999999</v>
      </c>
      <c r="D137" s="20">
        <v>1230.26</v>
      </c>
      <c r="E137" s="20">
        <v>2077.8919999999998</v>
      </c>
      <c r="F137" s="20">
        <v>1827.2159999999999</v>
      </c>
      <c r="G137" s="20">
        <v>2372.61</v>
      </c>
      <c r="H137" s="20">
        <v>137.84700000000001</v>
      </c>
      <c r="I137" s="20">
        <v>349.62799999999999</v>
      </c>
      <c r="J137" s="20">
        <v>475.197</v>
      </c>
      <c r="K137" s="20">
        <v>109.53400000000001</v>
      </c>
      <c r="L137" s="20">
        <v>665.52700000000004</v>
      </c>
      <c r="M137" s="20">
        <v>846.61699999999996</v>
      </c>
      <c r="N137" s="20">
        <v>293.399</v>
      </c>
      <c r="O137" s="20">
        <v>342.19900000000001</v>
      </c>
      <c r="P137" s="20">
        <v>102.685</v>
      </c>
      <c r="Q137" s="20">
        <v>193.012</v>
      </c>
      <c r="R137" s="20">
        <v>256.94799999999998</v>
      </c>
      <c r="S137" s="20">
        <v>7628.57</v>
      </c>
      <c r="T137" s="20">
        <v>3789.21</v>
      </c>
      <c r="U137" s="20">
        <v>7607.66</v>
      </c>
      <c r="V137" s="20">
        <v>27279.8</v>
      </c>
      <c r="W137" s="20">
        <v>1.08077</v>
      </c>
      <c r="X137" s="20">
        <v>-0.7429</v>
      </c>
      <c r="Y137" s="20">
        <v>0.97419999999999995</v>
      </c>
      <c r="Z137" s="20">
        <v>-0.32069999999999999</v>
      </c>
      <c r="AA137" s="20">
        <v>1</v>
      </c>
      <c r="AB137" s="20">
        <v>0.93169999999999997</v>
      </c>
      <c r="AC137" s="20">
        <v>0.79349999999999998</v>
      </c>
      <c r="AD137" s="20">
        <v>128.66999999999999</v>
      </c>
      <c r="AE137" s="21">
        <f t="shared" si="38"/>
        <v>42521</v>
      </c>
      <c r="AF137" s="22" cm="1">
        <f t="array" ref="AF137">IF(INDEX(calc_types,1,AF$7)="INDEX",C137/C136-1,IF(INDEX(calc_types,1,AF$7)="CASH", C136/1200,C136/C137-1))</f>
        <v>1.3092180855203139E-3</v>
      </c>
      <c r="AG137" s="22" cm="1">
        <f t="array" ref="AG137">IF(INDEX(calc_types,1,AG$7)="INDEX",D137/D136-1,IF(INDEX(calc_types,1,AG$7)="CASH", D136/1200,D136/D137-1))</f>
        <v>5.530063898964821E-3</v>
      </c>
      <c r="AH137" s="22" cm="1">
        <f t="array" ref="AH137">IF(INDEX(calc_types,1,AH$7)="INDEX",E137/E136-1,IF(INDEX(calc_types,1,AH$7)="CASH", E136/1200,E136/E137-1))</f>
        <v>7.0985233946896376E-3</v>
      </c>
      <c r="AI137" s="22" cm="1">
        <f t="array" ref="AI137">IF(INDEX(calc_types,1,AI$7)="INDEX",F137/F136-1,IF(INDEX(calc_types,1,AI$7)="CASH", F136/1200,F136/F137-1))</f>
        <v>5.7730161036764205E-3</v>
      </c>
      <c r="AJ137" s="22" cm="1">
        <f t="array" ref="AJ137">IF(INDEX(calc_types,1,AJ$7)="INDEX",G137/G136-1,IF(INDEX(calc_types,1,AJ$7)="CASH", G136/1200,G136/G137-1))</f>
        <v>6.7693346974124768E-3</v>
      </c>
      <c r="AK137" s="22" cm="1">
        <f t="array" ref="AK137">IF(INDEX(calc_types,1,AK$7)="INDEX",H137/H136-1,IF(INDEX(calc_types,1,AK$7)="CASH", H136/1200,H136/H137-1))</f>
        <v>-9.1322215216027569E-4</v>
      </c>
      <c r="AL137" s="22" cm="1">
        <f t="array" ref="AL137">IF(INDEX(calc_types,1,AL$7)="INDEX",I137/I136-1,IF(INDEX(calc_types,1,AL$7)="CASH", I136/1200,I136/I137-1))</f>
        <v>-2.1918058425325349E-3</v>
      </c>
      <c r="AM137" s="22" cm="1">
        <f t="array" ref="AM137">IF(INDEX(calc_types,1,AM$7)="INDEX",J137/J136-1,IF(INDEX(calc_types,1,AM$7)="CASH", J136/1200,J136/J137-1))</f>
        <v>-4.9668215482998601E-3</v>
      </c>
      <c r="AN137" s="22" cm="1">
        <f t="array" ref="AN137">IF(INDEX(calc_types,1,AN$7)="INDEX",K137/K136-1,IF(INDEX(calc_types,1,AN$7)="CASH", K136/1200,K136/K137-1))</f>
        <v>6.9433024539100607E-4</v>
      </c>
      <c r="AO137" s="22" cm="1">
        <f t="array" ref="AO137">IF(INDEX(calc_types,1,AO$7)="INDEX",L137/L136-1,IF(INDEX(calc_types,1,AO$7)="CASH", L136/1200,L136/L137-1))</f>
        <v>1.1342217569005886E-3</v>
      </c>
      <c r="AP137" s="22" cm="1">
        <f t="array" ref="AP137">IF(INDEX(calc_types,1,AP$7)="INDEX",M137/M136-1,IF(INDEX(calc_types,1,AP$7)="CASH", M136/1200,M136/M137-1))</f>
        <v>1.7156372645878992E-3</v>
      </c>
      <c r="AQ137" s="22" cm="1">
        <f t="array" ref="AQ137">IF(INDEX(calc_types,1,AQ$7)="INDEX",N137/N136-1,IF(INDEX(calc_types,1,AQ$7)="CASH", N136/1200,N136/N137-1))</f>
        <v>5.1492252291573948E-4</v>
      </c>
      <c r="AR137" s="22" cm="1">
        <f t="array" ref="AR137">IF(INDEX(calc_types,1,AR$7)="INDEX",O137/O136-1,IF(INDEX(calc_types,1,AR$7)="CASH", O136/1200,O136/O137-1))</f>
        <v>3.1570547018189288E-4</v>
      </c>
      <c r="AS137" s="22" cm="1">
        <f t="array" ref="AS137">IF(INDEX(calc_types,1,AS$7)="INDEX",P137/P136-1,IF(INDEX(calc_types,1,AS$7)="CASH", P136/1200,P136/P137-1))</f>
        <v>-1.0711225364179455E-4</v>
      </c>
      <c r="AT137" s="22" cm="1">
        <f t="array" ref="AT137">IF(INDEX(calc_types,1,AT$7)="INDEX",Q137/Q136-1,IF(INDEX(calc_types,1,AT$7)="CASH", Q136/1200,Q136/Q137-1))</f>
        <v>5.699452334440025E-5</v>
      </c>
      <c r="AU137" s="22" cm="1">
        <f t="array" ref="AU137">IF(INDEX(calc_types,1,AU$7)="INDEX",R137/R136-1,IF(INDEX(calc_types,1,AU$7)="CASH", R136/1200,R136/R137-1))</f>
        <v>3.8919895071876098E-5</v>
      </c>
      <c r="AV137" s="22" cm="1">
        <f t="array" ref="AV137">IF(INDEX(calc_types,1,AV$7)="INDEX",S137/S136-1,IF(INDEX(calc_types,1,AV$7)="CASH", S136/1200,S136/S137-1))</f>
        <v>1.29943940346533E-3</v>
      </c>
      <c r="AW137" s="22" cm="1">
        <f t="array" ref="AW137">IF(INDEX(calc_types,1,AW$7)="INDEX",T137/T136-1,IF(INDEX(calc_types,1,AW$7)="CASH", T136/1200,T136/T137-1))</f>
        <v>-3.5894037645350929E-3</v>
      </c>
      <c r="AX137" s="22" cm="1">
        <f t="array" ref="AX137">IF(INDEX(calc_types,1,AX$7)="INDEX",U137/U136-1,IF(INDEX(calc_types,1,AX$7)="CASH", U136/1200,U136/U137-1))</f>
        <v>8.3649786932289416E-3</v>
      </c>
      <c r="AY137" s="22" cm="1">
        <f t="array" ref="AY137">IF(INDEX(calc_types,1,AY$7)="INDEX",V137/V136-1,IF(INDEX(calc_types,1,AY$7)="CASH", V136/1200,V136/V137-1))</f>
        <v>1.6086919274878042E-2</v>
      </c>
      <c r="AZ137" s="22" cm="1">
        <f t="array" ref="AZ137">IF(INDEX(calc_types,1,AZ$7)="INDEX",W137/W136-1,IF(INDEX(calc_types,1,AZ$7)="CASH", W136/1200,W136/W137-1))</f>
        <v>6.3858333333333334E-4</v>
      </c>
      <c r="BA137" s="22" cm="1">
        <f t="array" ref="BA137">IF(INDEX(calc_types,1,BA$7)="INDEX",X137/X136-1,IF(INDEX(calc_types,1,BA$7)="CASH", X136/1200,X136/X137-1))</f>
        <v>-6.1966666666666669E-4</v>
      </c>
      <c r="BB137" s="22" cm="1">
        <f t="array" ref="BB137">IF(INDEX(calc_types,1,BB$7)="INDEX",Y137/Y136-1,IF(INDEX(calc_types,1,BB$7)="CASH", Y136/1200,Y136/Y137-1))</f>
        <v>6.8708333333333338E-4</v>
      </c>
      <c r="BC137" s="22" cm="1">
        <f t="array" ref="BC137">IF(INDEX(calc_types,1,BC$7)="INDEX",Z137/Z136-1,IF(INDEX(calc_types,1,BC$7)="CASH", Z136/1200,Z136/Z137-1))</f>
        <v>-2.7474999999999998E-4</v>
      </c>
      <c r="BD137" s="22" cm="1">
        <f t="array" ref="BD137">IF(INDEX(calc_types,1,BD$7)="INDEX",AA137/AA136-1,IF(INDEX(calc_types,1,BD$7)="CASH", AA136/1200,AA136/AA137-1))</f>
        <v>0</v>
      </c>
      <c r="BE137" s="22" cm="1">
        <f t="array" ref="BE137">IF(INDEX(calc_types,1,BE$7)="INDEX",AB137/AB136-1,IF(INDEX(calc_types,1,BE$7)="CASH", AB136/1200,AB136/AB137-1))</f>
        <v>1.8031555221637907E-2</v>
      </c>
      <c r="BF137" s="22" cm="1">
        <f t="array" ref="BF137">IF(INDEX(calc_types,1,BF$7)="INDEX",AC137/AC136-1,IF(INDEX(calc_types,1,BF$7)="CASH", AC136/1200,AC136/AC137-1))</f>
        <v>2.2684310018903364E-3</v>
      </c>
      <c r="BG137" s="22" cm="1">
        <f t="array" ref="BG137">IF(INDEX(calc_types,1,BG$7)="INDEX",AD137/AD136-1,IF(INDEX(calc_types,1,BG$7)="CASH", AD136/1200,AD136/AD137-1))</f>
        <v>8.0049739644050266E-3</v>
      </c>
      <c r="BH137" s="23">
        <f t="shared" si="39"/>
        <v>-8.6552659362842911E-5</v>
      </c>
      <c r="BI137" s="23">
        <f t="shared" si="40"/>
        <v>4.3567960992647549E-3</v>
      </c>
      <c r="BJ137" s="23">
        <f t="shared" si="41"/>
        <v>5.9043931650323549E-3</v>
      </c>
      <c r="BK137" s="23">
        <f t="shared" si="42"/>
        <v>3.6764641727014616E-3</v>
      </c>
      <c r="BL137" s="23">
        <f t="shared" si="43"/>
        <v>4.097108235273832E-3</v>
      </c>
      <c r="BM137" s="23">
        <f t="shared" si="44"/>
        <v>-1.1847960616576418E-3</v>
      </c>
      <c r="BN137" s="23">
        <f t="shared" si="45"/>
        <v>-2.2726075371464001E-3</v>
      </c>
      <c r="BO137" s="23">
        <f t="shared" si="46"/>
        <v>-5.1516782796977145E-3</v>
      </c>
      <c r="BP137" s="23">
        <f t="shared" si="47"/>
        <v>-3.841382561049502E-4</v>
      </c>
      <c r="BQ137" s="23">
        <f t="shared" si="48"/>
        <v>2.8503157150919158E-4</v>
      </c>
      <c r="BR137" s="23">
        <f t="shared" si="49"/>
        <v>7.5452590132917149E-4</v>
      </c>
      <c r="BS137" s="23">
        <f t="shared" si="50"/>
        <v>-1.8679258167148662E-3</v>
      </c>
      <c r="BT137" s="23">
        <f t="shared" si="51"/>
        <v>-2.8251637719206532E-3</v>
      </c>
      <c r="BU137" s="23">
        <f t="shared" si="52"/>
        <v>-1.081671554857623E-4</v>
      </c>
      <c r="BV137" s="23">
        <f t="shared" si="53"/>
        <v>1.173799309635447E-4</v>
      </c>
      <c r="BW137" s="23">
        <f t="shared" si="54"/>
        <v>1.7293450701578729E-4</v>
      </c>
      <c r="BX137" s="23">
        <f t="shared" si="55"/>
        <v>-1.1268938557347353E-2</v>
      </c>
      <c r="BY137" s="23">
        <f t="shared" si="56"/>
        <v>-1.0495470757331482E-2</v>
      </c>
      <c r="BZ137" s="23">
        <f t="shared" si="57"/>
        <v>3.7493631186721896E-3</v>
      </c>
      <c r="CA137" s="23">
        <f t="shared" si="58"/>
        <v>3.3625746457549687E-3</v>
      </c>
      <c r="CB137" s="23">
        <f t="shared" si="59"/>
        <v>-8.0090601851851918E-4</v>
      </c>
      <c r="CC137" s="23">
        <f t="shared" si="60"/>
        <v>-1.0050143518518519E-3</v>
      </c>
      <c r="CD137" s="23">
        <f t="shared" si="61"/>
        <v>-5.4238472222222205E-4</v>
      </c>
      <c r="CE137" s="23">
        <f t="shared" si="62"/>
        <v>-1.3624629629629631E-4</v>
      </c>
      <c r="CF137" s="23">
        <f t="shared" si="63"/>
        <v>0</v>
      </c>
      <c r="CG137" s="23">
        <f t="shared" si="64"/>
        <v>1.872704553571514E-2</v>
      </c>
      <c r="CH137" s="23">
        <f t="shared" si="65"/>
        <v>2.9010967606564607E-3</v>
      </c>
      <c r="CI137" s="23">
        <f t="shared" si="66"/>
        <v>1.1611245481657803E-2</v>
      </c>
    </row>
    <row r="138" spans="1:87" x14ac:dyDescent="0.2">
      <c r="A138" s="20">
        <v>130</v>
      </c>
      <c r="B138" s="21">
        <v>42551</v>
      </c>
      <c r="C138" s="20">
        <v>218.30099999999999</v>
      </c>
      <c r="D138" s="20">
        <v>1223.146</v>
      </c>
      <c r="E138" s="20">
        <v>2065.6819999999998</v>
      </c>
      <c r="F138" s="20">
        <v>1811.57</v>
      </c>
      <c r="G138" s="20">
        <v>2336.8209999999999</v>
      </c>
      <c r="H138" s="20">
        <v>137.70500000000001</v>
      </c>
      <c r="I138" s="20">
        <v>348.45800000000003</v>
      </c>
      <c r="J138" s="20">
        <v>471.93599999999998</v>
      </c>
      <c r="K138" s="20">
        <v>109.59699999999999</v>
      </c>
      <c r="L138" s="20">
        <v>663.08799999999997</v>
      </c>
      <c r="M138" s="20">
        <v>840.23400000000004</v>
      </c>
      <c r="N138" s="20">
        <v>290.16500000000002</v>
      </c>
      <c r="O138" s="20">
        <v>334.08300000000003</v>
      </c>
      <c r="P138" s="20">
        <v>102.69</v>
      </c>
      <c r="Q138" s="20">
        <v>193.017</v>
      </c>
      <c r="R138" s="20">
        <v>256.91899999999998</v>
      </c>
      <c r="S138" s="20">
        <v>6995.73</v>
      </c>
      <c r="T138" s="20">
        <v>3454.86</v>
      </c>
      <c r="U138" s="20">
        <v>7169.28</v>
      </c>
      <c r="V138" s="20">
        <v>26393.040000000001</v>
      </c>
      <c r="W138" s="20">
        <v>1.68597</v>
      </c>
      <c r="X138" s="20">
        <v>-0.69450000000000001</v>
      </c>
      <c r="Y138" s="20">
        <v>1.0685</v>
      </c>
      <c r="Z138" s="20">
        <v>-0.46779999999999999</v>
      </c>
      <c r="AA138" s="20">
        <v>1</v>
      </c>
      <c r="AB138" s="20">
        <v>0.95389999999999997</v>
      </c>
      <c r="AC138" s="20">
        <v>0.82110000000000005</v>
      </c>
      <c r="AD138" s="20">
        <v>135.72</v>
      </c>
      <c r="AE138" s="21">
        <f t="shared" ref="AE138:AE189" si="67">B138</f>
        <v>42551</v>
      </c>
      <c r="AF138" s="22" cm="1">
        <f t="array" ref="AF138">IF(INDEX(calc_types,1,AF$7)="INDEX",C138/C137-1,IF(INDEX(calc_types,1,AF$7)="CASH", C137/1200,C137/C138-1))</f>
        <v>-1.9932613138152755E-3</v>
      </c>
      <c r="AG138" s="22" cm="1">
        <f t="array" ref="AG138">IF(INDEX(calc_types,1,AG$7)="INDEX",D138/D137-1,IF(INDEX(calc_types,1,AG$7)="CASH", D137/1200,D137/D138-1))</f>
        <v>-5.7825175166225096E-3</v>
      </c>
      <c r="AH138" s="22" cm="1">
        <f t="array" ref="AH138">IF(INDEX(calc_types,1,AH$7)="INDEX",E138/E137-1,IF(INDEX(calc_types,1,AH$7)="CASH", E137/1200,E137/E138-1))</f>
        <v>-5.8761475572358668E-3</v>
      </c>
      <c r="AI138" s="22" cm="1">
        <f t="array" ref="AI138">IF(INDEX(calc_types,1,AI$7)="INDEX",F138/F137-1,IF(INDEX(calc_types,1,AI$7)="CASH", F137/1200,F137/F138-1))</f>
        <v>-8.5627533909510278E-3</v>
      </c>
      <c r="AJ138" s="22" cm="1">
        <f t="array" ref="AJ138">IF(INDEX(calc_types,1,AJ$7)="INDEX",G138/G137-1,IF(INDEX(calc_types,1,AJ$7)="CASH", G137/1200,G137/G138-1))</f>
        <v>-1.508423213254606E-2</v>
      </c>
      <c r="AK138" s="22" cm="1">
        <f t="array" ref="AK138">IF(INDEX(calc_types,1,AK$7)="INDEX",H138/H137-1,IF(INDEX(calc_types,1,AK$7)="CASH", H137/1200,H137/H138-1))</f>
        <v>-1.0301276052434583E-3</v>
      </c>
      <c r="AL138" s="22" cm="1">
        <f t="array" ref="AL138">IF(INDEX(calc_types,1,AL$7)="INDEX",I138/I137-1,IF(INDEX(calc_types,1,AL$7)="CASH", I137/1200,I137/I138-1))</f>
        <v>-3.3464139027765682E-3</v>
      </c>
      <c r="AM138" s="22" cm="1">
        <f t="array" ref="AM138">IF(INDEX(calc_types,1,AM$7)="INDEX",J138/J137-1,IF(INDEX(calc_types,1,AM$7)="CASH", J137/1200,J137/J138-1))</f>
        <v>-6.8624170607137769E-3</v>
      </c>
      <c r="AN138" s="22" cm="1">
        <f t="array" ref="AN138">IF(INDEX(calc_types,1,AN$7)="INDEX",K138/K137-1,IF(INDEX(calc_types,1,AN$7)="CASH", K137/1200,K137/K138-1))</f>
        <v>5.7516387605671682E-4</v>
      </c>
      <c r="AO138" s="22" cm="1">
        <f t="array" ref="AO138">IF(INDEX(calc_types,1,AO$7)="INDEX",L138/L137-1,IF(INDEX(calc_types,1,AO$7)="CASH", L137/1200,L137/L138-1))</f>
        <v>-3.6647649156233975E-3</v>
      </c>
      <c r="AP138" s="22" cm="1">
        <f t="array" ref="AP138">IF(INDEX(calc_types,1,AP$7)="INDEX",M138/M137-1,IF(INDEX(calc_types,1,AP$7)="CASH", M137/1200,M137/M138-1))</f>
        <v>-7.5394186509365468E-3</v>
      </c>
      <c r="AQ138" s="22" cm="1">
        <f t="array" ref="AQ138">IF(INDEX(calc_types,1,AQ$7)="INDEX",N138/N137-1,IF(INDEX(calc_types,1,AQ$7)="CASH", N137/1200,N137/N138-1))</f>
        <v>-1.1022532455802425E-2</v>
      </c>
      <c r="AR138" s="22" cm="1">
        <f t="array" ref="AR138">IF(INDEX(calc_types,1,AR$7)="INDEX",O138/O137-1,IF(INDEX(calc_types,1,AR$7)="CASH", O137/1200,O137/O138-1))</f>
        <v>-2.3717193796591984E-2</v>
      </c>
      <c r="AS138" s="22" cm="1">
        <f t="array" ref="AS138">IF(INDEX(calc_types,1,AS$7)="INDEX",P138/P137-1,IF(INDEX(calc_types,1,AS$7)="CASH", P137/1200,P137/P138-1))</f>
        <v>4.8692603593414319E-5</v>
      </c>
      <c r="AT138" s="22" cm="1">
        <f t="array" ref="AT138">IF(INDEX(calc_types,1,AT$7)="INDEX",Q138/Q137-1,IF(INDEX(calc_types,1,AT$7)="CASH", Q137/1200,Q137/Q138-1))</f>
        <v>2.5905125069947132E-5</v>
      </c>
      <c r="AU138" s="22" cm="1">
        <f t="array" ref="AU138">IF(INDEX(calc_types,1,AU$7)="INDEX",R138/R137-1,IF(INDEX(calc_types,1,AU$7)="CASH", R137/1200,R137/R138-1))</f>
        <v>-1.1286330308080128E-4</v>
      </c>
      <c r="AV138" s="22" cm="1">
        <f t="array" ref="AV138">IF(INDEX(calc_types,1,AV$7)="INDEX",S138/S137-1,IF(INDEX(calc_types,1,AV$7)="CASH", S137/1200,S137/S138-1))</f>
        <v>-8.2956569842054351E-2</v>
      </c>
      <c r="AW138" s="22" cm="1">
        <f t="array" ref="AW138">IF(INDEX(calc_types,1,AW$7)="INDEX",T138/T137-1,IF(INDEX(calc_types,1,AW$7)="CASH", T137/1200,T137/T138-1))</f>
        <v>-8.8237389851710479E-2</v>
      </c>
      <c r="AX138" s="22" cm="1">
        <f t="array" ref="AX138">IF(INDEX(calc_types,1,AX$7)="INDEX",U138/U137-1,IF(INDEX(calc_types,1,AX$7)="CASH", U137/1200,U137/U138-1))</f>
        <v>-5.7623500524471405E-2</v>
      </c>
      <c r="AY138" s="22" cm="1">
        <f t="array" ref="AY138">IF(INDEX(calc_types,1,AY$7)="INDEX",V138/V137-1,IF(INDEX(calc_types,1,AY$7)="CASH", V137/1200,V137/V138-1))</f>
        <v>-3.250610341718041E-2</v>
      </c>
      <c r="AZ138" s="22" cm="1">
        <f t="array" ref="AZ138">IF(INDEX(calc_types,1,AZ$7)="INDEX",W138/W137-1,IF(INDEX(calc_types,1,AZ$7)="CASH", W137/1200,W137/W138-1))</f>
        <v>9.0064166666666663E-4</v>
      </c>
      <c r="BA138" s="22" cm="1">
        <f t="array" ref="BA138">IF(INDEX(calc_types,1,BA$7)="INDEX",X138/X137-1,IF(INDEX(calc_types,1,BA$7)="CASH", X137/1200,X137/X138-1))</f>
        <v>-6.1908333333333336E-4</v>
      </c>
      <c r="BB138" s="22" cm="1">
        <f t="array" ref="BB138">IF(INDEX(calc_types,1,BB$7)="INDEX",Y138/Y137-1,IF(INDEX(calc_types,1,BB$7)="CASH", Y137/1200,Y137/Y138-1))</f>
        <v>8.1183333333333324E-4</v>
      </c>
      <c r="BC138" s="22" cm="1">
        <f t="array" ref="BC138">IF(INDEX(calc_types,1,BC$7)="INDEX",Z138/Z137-1,IF(INDEX(calc_types,1,BC$7)="CASH", Z137/1200,Z137/Z138-1))</f>
        <v>-2.6724999999999996E-4</v>
      </c>
      <c r="BD138" s="22" cm="1">
        <f t="array" ref="BD138">IF(INDEX(calc_types,1,BD$7)="INDEX",AA138/AA137-1,IF(INDEX(calc_types,1,BD$7)="CASH", AA137/1200,AA137/AA138-1))</f>
        <v>0</v>
      </c>
      <c r="BE138" s="22" cm="1">
        <f t="array" ref="BE138">IF(INDEX(calc_types,1,BE$7)="INDEX",AB138/AB137-1,IF(INDEX(calc_types,1,BE$7)="CASH", AB137/1200,AB137/AB138-1))</f>
        <v>-2.3272879756787934E-2</v>
      </c>
      <c r="BF138" s="22" cm="1">
        <f t="array" ref="BF138">IF(INDEX(calc_types,1,BF$7)="INDEX",AC138/AC137-1,IF(INDEX(calc_types,1,BF$7)="CASH", AC137/1200,AC137/AC138-1))</f>
        <v>-3.3613445378151363E-2</v>
      </c>
      <c r="BG138" s="22" cm="1">
        <f t="array" ref="BG138">IF(INDEX(calc_types,1,BG$7)="INDEX",AD138/AD137-1,IF(INDEX(calc_types,1,BG$7)="CASH", AD137/1200,AD137/AD138-1))</f>
        <v>-5.1945181255526163E-2</v>
      </c>
      <c r="BH138" s="23">
        <f t="shared" si="39"/>
        <v>-3.3890320586984326E-3</v>
      </c>
      <c r="BI138" s="23">
        <f t="shared" si="40"/>
        <v>-6.9557853163225757E-3</v>
      </c>
      <c r="BJ138" s="23">
        <f t="shared" si="41"/>
        <v>-7.0702777868931494E-3</v>
      </c>
      <c r="BK138" s="23">
        <f t="shared" si="42"/>
        <v>-1.0659305321925987E-2</v>
      </c>
      <c r="BL138" s="23">
        <f t="shared" si="43"/>
        <v>-1.7756458594684704E-2</v>
      </c>
      <c r="BM138" s="23">
        <f t="shared" si="44"/>
        <v>-1.3017015147408243E-3</v>
      </c>
      <c r="BN138" s="23">
        <f t="shared" si="45"/>
        <v>-3.4272155973904335E-3</v>
      </c>
      <c r="BO138" s="23">
        <f t="shared" si="46"/>
        <v>-7.0472737921116312E-3</v>
      </c>
      <c r="BP138" s="23">
        <f t="shared" si="47"/>
        <v>-5.0330462543923945E-4</v>
      </c>
      <c r="BQ138" s="23">
        <f t="shared" si="48"/>
        <v>-4.5139551010147947E-3</v>
      </c>
      <c r="BR138" s="23">
        <f t="shared" si="49"/>
        <v>-8.5005300141952744E-3</v>
      </c>
      <c r="BS138" s="23">
        <f t="shared" si="50"/>
        <v>-1.340538079543303E-2</v>
      </c>
      <c r="BT138" s="23">
        <f t="shared" si="51"/>
        <v>-2.6858063038694532E-2</v>
      </c>
      <c r="BU138" s="23">
        <f t="shared" si="52"/>
        <v>4.7637701749446582E-5</v>
      </c>
      <c r="BV138" s="23">
        <f t="shared" si="53"/>
        <v>8.6290532689091583E-5</v>
      </c>
      <c r="BW138" s="23">
        <f t="shared" si="54"/>
        <v>2.1151308863109908E-5</v>
      </c>
      <c r="BX138" s="23">
        <f t="shared" si="55"/>
        <v>-9.5524947802867036E-2</v>
      </c>
      <c r="BY138" s="23">
        <f t="shared" si="56"/>
        <v>-9.5143456844506868E-2</v>
      </c>
      <c r="BZ138" s="23">
        <f t="shared" si="57"/>
        <v>-6.2239116099028158E-2</v>
      </c>
      <c r="CA138" s="23">
        <f t="shared" si="58"/>
        <v>-4.5230448046303481E-2</v>
      </c>
      <c r="CB138" s="23">
        <f t="shared" si="59"/>
        <v>-5.3884768518518589E-4</v>
      </c>
      <c r="CC138" s="23">
        <f t="shared" si="60"/>
        <v>-1.0044310185185186E-3</v>
      </c>
      <c r="CD138" s="23">
        <f t="shared" si="61"/>
        <v>-4.1763472222222219E-4</v>
      </c>
      <c r="CE138" s="23">
        <f t="shared" si="62"/>
        <v>-1.2874629629629629E-4</v>
      </c>
      <c r="CF138" s="23">
        <f t="shared" si="63"/>
        <v>0</v>
      </c>
      <c r="CG138" s="23">
        <f t="shared" si="64"/>
        <v>-2.2577389442710701E-2</v>
      </c>
      <c r="CH138" s="23">
        <f t="shared" si="65"/>
        <v>-3.2980779619385239E-2</v>
      </c>
      <c r="CI138" s="23">
        <f t="shared" si="66"/>
        <v>-4.8338909738273386E-2</v>
      </c>
    </row>
    <row r="139" spans="1:87" x14ac:dyDescent="0.2">
      <c r="A139" s="20">
        <v>131</v>
      </c>
      <c r="B139" s="21">
        <v>42582</v>
      </c>
      <c r="C139" s="20">
        <v>218.547</v>
      </c>
      <c r="D139" s="20">
        <v>1227.2470000000001</v>
      </c>
      <c r="E139" s="20">
        <v>2090.8829999999998</v>
      </c>
      <c r="F139" s="20">
        <v>1825.095</v>
      </c>
      <c r="G139" s="20">
        <v>2381.096</v>
      </c>
      <c r="H139" s="20">
        <v>137.70599999999999</v>
      </c>
      <c r="I139" s="20">
        <v>351.11</v>
      </c>
      <c r="J139" s="20">
        <v>482.572</v>
      </c>
      <c r="K139" s="20">
        <v>109.72</v>
      </c>
      <c r="L139" s="20">
        <v>666.60699999999997</v>
      </c>
      <c r="M139" s="20">
        <v>849.55899999999997</v>
      </c>
      <c r="N139" s="20">
        <v>292.66300000000001</v>
      </c>
      <c r="O139" s="20">
        <v>340.34500000000003</v>
      </c>
      <c r="P139" s="20">
        <v>102.699</v>
      </c>
      <c r="Q139" s="20">
        <v>193.13499999999999</v>
      </c>
      <c r="R139" s="20">
        <v>257.48700000000002</v>
      </c>
      <c r="S139" s="20">
        <v>7638.48</v>
      </c>
      <c r="T139" s="20">
        <v>3708.1</v>
      </c>
      <c r="U139" s="20">
        <v>7423.43</v>
      </c>
      <c r="V139" s="20">
        <v>27801.64</v>
      </c>
      <c r="W139" s="20">
        <v>2.28471</v>
      </c>
      <c r="X139" s="20">
        <v>-0.1978</v>
      </c>
      <c r="Y139" s="20">
        <v>1.4902</v>
      </c>
      <c r="Z139" s="20">
        <v>-0.30620000000000003</v>
      </c>
      <c r="AA139" s="20">
        <v>1</v>
      </c>
      <c r="AB139" s="20">
        <v>0.97850000000000004</v>
      </c>
      <c r="AC139" s="20">
        <v>0.8216</v>
      </c>
      <c r="AD139" s="20">
        <v>133.27000000000001</v>
      </c>
      <c r="AE139" s="21">
        <f t="shared" si="67"/>
        <v>42582</v>
      </c>
      <c r="AF139" s="22" cm="1">
        <f t="array" ref="AF139">IF(INDEX(calc_types,1,AF$7)="INDEX",C139/C138-1,IF(INDEX(calc_types,1,AF$7)="CASH", C138/1200,C138/C139-1))</f>
        <v>1.126884439375031E-3</v>
      </c>
      <c r="AG139" s="22" cm="1">
        <f t="array" ref="AG139">IF(INDEX(calc_types,1,AG$7)="INDEX",D139/D138-1,IF(INDEX(calc_types,1,AG$7)="CASH", D138/1200,D138/D139-1))</f>
        <v>3.3528295068618874E-3</v>
      </c>
      <c r="AH139" s="22" cm="1">
        <f t="array" ref="AH139">IF(INDEX(calc_types,1,AH$7)="INDEX",E139/E138-1,IF(INDEX(calc_types,1,AH$7)="CASH", E138/1200,E138/E139-1))</f>
        <v>1.2199844893841405E-2</v>
      </c>
      <c r="AI139" s="22" cm="1">
        <f t="array" ref="AI139">IF(INDEX(calc_types,1,AI$7)="INDEX",F139/F138-1,IF(INDEX(calc_types,1,AI$7)="CASH", F138/1200,F138/F139-1))</f>
        <v>7.4658997444205788E-3</v>
      </c>
      <c r="AJ139" s="22" cm="1">
        <f t="array" ref="AJ139">IF(INDEX(calc_types,1,AJ$7)="INDEX",G139/G138-1,IF(INDEX(calc_types,1,AJ$7)="CASH", G138/1200,G138/G139-1))</f>
        <v>1.8946680126548099E-2</v>
      </c>
      <c r="AK139" s="22" cm="1">
        <f t="array" ref="AK139">IF(INDEX(calc_types,1,AK$7)="INDEX",H139/H138-1,IF(INDEX(calc_types,1,AK$7)="CASH", H138/1200,H138/H139-1))</f>
        <v>7.2619004392038278E-6</v>
      </c>
      <c r="AL139" s="22" cm="1">
        <f t="array" ref="AL139">IF(INDEX(calc_types,1,AL$7)="INDEX",I139/I138-1,IF(INDEX(calc_types,1,AL$7)="CASH", I138/1200,I138/I139-1))</f>
        <v>7.6106733092653478E-3</v>
      </c>
      <c r="AM139" s="22" cm="1">
        <f t="array" ref="AM139">IF(INDEX(calc_types,1,AM$7)="INDEX",J139/J138-1,IF(INDEX(calc_types,1,AM$7)="CASH", J138/1200,J138/J139-1))</f>
        <v>2.2536954163276501E-2</v>
      </c>
      <c r="AN139" s="22" cm="1">
        <f t="array" ref="AN139">IF(INDEX(calc_types,1,AN$7)="INDEX",K139/K138-1,IF(INDEX(calc_types,1,AN$7)="CASH", K138/1200,K138/K139-1))</f>
        <v>1.122293493435178E-3</v>
      </c>
      <c r="AO139" s="22" cm="1">
        <f t="array" ref="AO139">IF(INDEX(calc_types,1,AO$7)="INDEX",L139/L138-1,IF(INDEX(calc_types,1,AO$7)="CASH", L138/1200,L138/L139-1))</f>
        <v>5.3069879111067308E-3</v>
      </c>
      <c r="AP139" s="22" cm="1">
        <f t="array" ref="AP139">IF(INDEX(calc_types,1,AP$7)="INDEX",M139/M138-1,IF(INDEX(calc_types,1,AP$7)="CASH", M138/1200,M138/M139-1))</f>
        <v>1.1098098862935668E-2</v>
      </c>
      <c r="AQ139" s="22" cm="1">
        <f t="array" ref="AQ139">IF(INDEX(calc_types,1,AQ$7)="INDEX",N139/N138-1,IF(INDEX(calc_types,1,AQ$7)="CASH", N138/1200,N138/N139-1))</f>
        <v>8.6088949390863423E-3</v>
      </c>
      <c r="AR139" s="22" cm="1">
        <f t="array" ref="AR139">IF(INDEX(calc_types,1,AR$7)="INDEX",O139/O138-1,IF(INDEX(calc_types,1,AR$7)="CASH", O138/1200,O138/O139-1))</f>
        <v>1.8743845092387135E-2</v>
      </c>
      <c r="AS139" s="22" cm="1">
        <f t="array" ref="AS139">IF(INDEX(calc_types,1,AS$7)="INDEX",P139/P138-1,IF(INDEX(calc_types,1,AS$7)="CASH", P138/1200,P138/P139-1))</f>
        <v>8.7642418930666821E-5</v>
      </c>
      <c r="AT139" s="22" cm="1">
        <f t="array" ref="AT139">IF(INDEX(calc_types,1,AT$7)="INDEX",Q139/Q138-1,IF(INDEX(calc_types,1,AT$7)="CASH", Q138/1200,Q138/Q139-1))</f>
        <v>6.113451146789739E-4</v>
      </c>
      <c r="AU139" s="22" cm="1">
        <f t="array" ref="AU139">IF(INDEX(calc_types,1,AU$7)="INDEX",R139/R138-1,IF(INDEX(calc_types,1,AU$7)="CASH", R138/1200,R138/R139-1))</f>
        <v>2.2108135248855021E-3</v>
      </c>
      <c r="AV139" s="22" cm="1">
        <f t="array" ref="AV139">IF(INDEX(calc_types,1,AV$7)="INDEX",S139/S138-1,IF(INDEX(calc_types,1,AV$7)="CASH", S138/1200,S138/S139-1))</f>
        <v>9.1877473830465073E-2</v>
      </c>
      <c r="AW139" s="22" cm="1">
        <f t="array" ref="AW139">IF(INDEX(calc_types,1,AW$7)="INDEX",T139/T138-1,IF(INDEX(calc_types,1,AW$7)="CASH", T138/1200,T138/T139-1))</f>
        <v>7.3299641664206217E-2</v>
      </c>
      <c r="AX139" s="22" cm="1">
        <f t="array" ref="AX139">IF(INDEX(calc_types,1,AX$7)="INDEX",U139/U138-1,IF(INDEX(calc_types,1,AX$7)="CASH", U138/1200,U138/U139-1))</f>
        <v>3.5449863863595832E-2</v>
      </c>
      <c r="AY139" s="22" cm="1">
        <f t="array" ref="AY139">IF(INDEX(calc_types,1,AY$7)="INDEX",V139/V138-1,IF(INDEX(calc_types,1,AY$7)="CASH", V138/1200,V138/V139-1))</f>
        <v>5.3370130913301228E-2</v>
      </c>
      <c r="AZ139" s="22" cm="1">
        <f t="array" ref="AZ139">IF(INDEX(calc_types,1,AZ$7)="INDEX",W139/W138-1,IF(INDEX(calc_types,1,AZ$7)="CASH", W138/1200,W138/W139-1))</f>
        <v>1.4049749999999999E-3</v>
      </c>
      <c r="BA139" s="22" cm="1">
        <f t="array" ref="BA139">IF(INDEX(calc_types,1,BA$7)="INDEX",X139/X138-1,IF(INDEX(calc_types,1,BA$7)="CASH", X138/1200,X138/X139-1))</f>
        <v>-5.7875000000000005E-4</v>
      </c>
      <c r="BB139" s="22" cm="1">
        <f t="array" ref="BB139">IF(INDEX(calc_types,1,BB$7)="INDEX",Y139/Y138-1,IF(INDEX(calc_types,1,BB$7)="CASH", Y138/1200,Y138/Y139-1))</f>
        <v>8.9041666666666663E-4</v>
      </c>
      <c r="BC139" s="22" cm="1">
        <f t="array" ref="BC139">IF(INDEX(calc_types,1,BC$7)="INDEX",Z139/Z138-1,IF(INDEX(calc_types,1,BC$7)="CASH", Z138/1200,Z138/Z139-1))</f>
        <v>-3.8983333333333334E-4</v>
      </c>
      <c r="BD139" s="22" cm="1">
        <f t="array" ref="BD139">IF(INDEX(calc_types,1,BD$7)="INDEX",AA139/AA138-1,IF(INDEX(calc_types,1,BD$7)="CASH", AA138/1200,AA138/AA139-1))</f>
        <v>0</v>
      </c>
      <c r="BE139" s="22" cm="1">
        <f t="array" ref="BE139">IF(INDEX(calc_types,1,BE$7)="INDEX",AB139/AB138-1,IF(INDEX(calc_types,1,BE$7)="CASH", AB138/1200,AB138/AB139-1))</f>
        <v>-2.5140521205927469E-2</v>
      </c>
      <c r="BF139" s="22" cm="1">
        <f t="array" ref="BF139">IF(INDEX(calc_types,1,BF$7)="INDEX",AC139/AC138-1,IF(INDEX(calc_types,1,BF$7)="CASH", AC138/1200,AC138/AC139-1))</f>
        <v>-6.0856864654323939E-4</v>
      </c>
      <c r="BG139" s="22" cm="1">
        <f t="array" ref="BG139">IF(INDEX(calc_types,1,BG$7)="INDEX",AD139/AD138-1,IF(INDEX(calc_types,1,BG$7)="CASH", AD138/1200,AD138/AD139-1))</f>
        <v>1.8383732272829523E-2</v>
      </c>
      <c r="BH139" s="23">
        <f t="shared" ref="BH139:BH189" si="68">AF139-AF$5</f>
        <v>-2.6888630550812582E-4</v>
      </c>
      <c r="BI139" s="23">
        <f t="shared" ref="BI139:BI189" si="69">AG139-AG$5</f>
        <v>2.1795617071618213E-3</v>
      </c>
      <c r="BJ139" s="23">
        <f t="shared" ref="BJ139:BJ189" si="70">AH139-AH$5</f>
        <v>1.1005714664184122E-2</v>
      </c>
      <c r="BK139" s="23">
        <f t="shared" ref="BK139:BK189" si="71">AI139-AI$5</f>
        <v>5.3693478134456199E-3</v>
      </c>
      <c r="BL139" s="23">
        <f t="shared" ref="BL139:BL189" si="72">AJ139-AJ$5</f>
        <v>1.6274453664409456E-2</v>
      </c>
      <c r="BM139" s="23">
        <f t="shared" ref="BM139:BM189" si="73">AK139-AK$5</f>
        <v>-2.6431200905816215E-4</v>
      </c>
      <c r="BN139" s="23">
        <f t="shared" ref="BN139:BN189" si="74">AL139-AL$5</f>
        <v>7.5298716146514821E-3</v>
      </c>
      <c r="BO139" s="23">
        <f t="shared" ref="BO139:BO189" si="75">AM139-AM$5</f>
        <v>2.2352097431878649E-2</v>
      </c>
      <c r="BP139" s="23">
        <f t="shared" ref="BP139:BP189" si="76">AN139-AN$5</f>
        <v>4.3824991939221767E-5</v>
      </c>
      <c r="BQ139" s="23">
        <f t="shared" ref="BQ139:BQ189" si="77">AO139-AO$5</f>
        <v>4.4577977257153336E-3</v>
      </c>
      <c r="BR139" s="23">
        <f t="shared" ref="BR139:BR189" si="78">AP139-AP$5</f>
        <v>1.0136987499676941E-2</v>
      </c>
      <c r="BS139" s="23">
        <f t="shared" ref="BS139:BS189" si="79">AQ139-AQ$5</f>
        <v>6.2260465994557366E-3</v>
      </c>
      <c r="BT139" s="23">
        <f t="shared" ref="BT139:BT189" si="80">AR139-AR$5</f>
        <v>1.5602975850284589E-2</v>
      </c>
      <c r="BU139" s="23">
        <f t="shared" ref="BU139:BU189" si="81">AS139-AS$5</f>
        <v>8.6587517086699078E-5</v>
      </c>
      <c r="BV139" s="23">
        <f t="shared" ref="BV139:BV189" si="82">AT139-AT$5</f>
        <v>6.7173052229811832E-4</v>
      </c>
      <c r="BW139" s="23">
        <f t="shared" ref="BW139:BW189" si="83">AU139-AU$5</f>
        <v>2.3448281368294134E-3</v>
      </c>
      <c r="BX139" s="23">
        <f t="shared" ref="BX139:BX189" si="84">AV139-AV$5</f>
        <v>7.9309095869652388E-2</v>
      </c>
      <c r="BY139" s="23">
        <f t="shared" ref="BY139:BY189" si="85">AW139-AW$5</f>
        <v>6.6393574671409827E-2</v>
      </c>
      <c r="BZ139" s="23">
        <f t="shared" ref="BZ139:BZ189" si="86">AX139-AX$5</f>
        <v>3.0834248289039079E-2</v>
      </c>
      <c r="CA139" s="23">
        <f t="shared" ref="CA139:CA189" si="87">AY139-AY$5</f>
        <v>4.0645786284178156E-2</v>
      </c>
      <c r="CB139" s="23">
        <f t="shared" ref="CB139:CB189" si="88">AZ139-AZ$5</f>
        <v>-3.4514351851852587E-5</v>
      </c>
      <c r="CC139" s="23">
        <f t="shared" ref="CC139:CC189" si="89">BA139-BA$5</f>
        <v>-9.640976851851852E-4</v>
      </c>
      <c r="CD139" s="23">
        <f t="shared" ref="CD139:CD189" si="90">BB139-BB$5</f>
        <v>-3.390513888888888E-4</v>
      </c>
      <c r="CE139" s="23">
        <f t="shared" ref="CE139:CE189" si="91">BC139-BC$5</f>
        <v>-2.5132962962962969E-4</v>
      </c>
      <c r="CF139" s="23">
        <f t="shared" ref="CF139:CF189" si="92">BD139-BD$5</f>
        <v>0</v>
      </c>
      <c r="CG139" s="23">
        <f t="shared" ref="CG139:CG189" si="93">BE139-BE$5</f>
        <v>-2.4445030891850236E-2</v>
      </c>
      <c r="CH139" s="23">
        <f t="shared" ref="CH139:CH189" si="94">BF139-BF$5</f>
        <v>2.409711222288479E-5</v>
      </c>
      <c r="CI139" s="23">
        <f t="shared" ref="CI139:CI189" si="95">BG139-BG$5</f>
        <v>2.1990003790082299E-2</v>
      </c>
    </row>
    <row r="140" spans="1:87" x14ac:dyDescent="0.2">
      <c r="A140" s="20">
        <v>132</v>
      </c>
      <c r="B140" s="21">
        <v>42613</v>
      </c>
      <c r="C140" s="20">
        <v>218.74</v>
      </c>
      <c r="D140" s="20">
        <v>1218.4059999999999</v>
      </c>
      <c r="E140" s="20">
        <v>2046.895</v>
      </c>
      <c r="F140" s="20">
        <v>1814.6</v>
      </c>
      <c r="G140" s="20">
        <v>2343.8560000000002</v>
      </c>
      <c r="H140" s="20">
        <v>137.61500000000001</v>
      </c>
      <c r="I140" s="20">
        <v>346.53</v>
      </c>
      <c r="J140" s="20">
        <v>466.995</v>
      </c>
      <c r="K140" s="20">
        <v>109.40900000000001</v>
      </c>
      <c r="L140" s="20">
        <v>651.70299999999997</v>
      </c>
      <c r="M140" s="20">
        <v>814.05</v>
      </c>
      <c r="N140" s="20">
        <v>286.10599999999999</v>
      </c>
      <c r="O140" s="20">
        <v>326.34699999999998</v>
      </c>
      <c r="P140" s="20">
        <v>102.678</v>
      </c>
      <c r="Q140" s="20">
        <v>193.09</v>
      </c>
      <c r="R140" s="20">
        <v>257.28300000000002</v>
      </c>
      <c r="S140" s="20">
        <v>7323.17</v>
      </c>
      <c r="T140" s="20">
        <v>3517.25</v>
      </c>
      <c r="U140" s="20">
        <v>7284.15</v>
      </c>
      <c r="V140" s="20">
        <v>28091.53</v>
      </c>
      <c r="W140" s="20">
        <v>2.52223</v>
      </c>
      <c r="X140" s="20">
        <v>0.1575</v>
      </c>
      <c r="Y140" s="20">
        <v>1.8624000000000001</v>
      </c>
      <c r="Z140" s="20">
        <v>-0.32550000000000001</v>
      </c>
      <c r="AA140" s="20">
        <v>1</v>
      </c>
      <c r="AB140" s="20">
        <v>0.99470000000000003</v>
      </c>
      <c r="AC140" s="20">
        <v>0.86040000000000005</v>
      </c>
      <c r="AD140" s="20">
        <v>138.96</v>
      </c>
      <c r="AE140" s="21">
        <f t="shared" si="67"/>
        <v>42613</v>
      </c>
      <c r="AF140" s="22" cm="1">
        <f t="array" ref="AF140">IF(INDEX(calc_types,1,AF$7)="INDEX",C140/C139-1,IF(INDEX(calc_types,1,AF$7)="CASH", C139/1200,C139/C140-1))</f>
        <v>8.8310523594481438E-4</v>
      </c>
      <c r="AG140" s="22" cm="1">
        <f t="array" ref="AG140">IF(INDEX(calc_types,1,AG$7)="INDEX",D140/D139-1,IF(INDEX(calc_types,1,AG$7)="CASH", D139/1200,D139/D140-1))</f>
        <v>-7.2039287934703156E-3</v>
      </c>
      <c r="AH140" s="22" cm="1">
        <f t="array" ref="AH140">IF(INDEX(calc_types,1,AH$7)="INDEX",E140/E139-1,IF(INDEX(calc_types,1,AH$7)="CASH", E139/1200,E139/E140-1))</f>
        <v>-2.1038001648107429E-2</v>
      </c>
      <c r="AI140" s="22" cm="1">
        <f t="array" ref="AI140">IF(INDEX(calc_types,1,AI$7)="INDEX",F140/F139-1,IF(INDEX(calc_types,1,AI$7)="CASH", F139/1200,F139/F140-1))</f>
        <v>-5.7503855963663142E-3</v>
      </c>
      <c r="AJ140" s="22" cm="1">
        <f t="array" ref="AJ140">IF(INDEX(calc_types,1,AJ$7)="INDEX",G140/G139-1,IF(INDEX(calc_types,1,AJ$7)="CASH", G139/1200,G139/G140-1))</f>
        <v>-1.5639856603849589E-2</v>
      </c>
      <c r="AK140" s="22" cm="1">
        <f t="array" ref="AK140">IF(INDEX(calc_types,1,AK$7)="INDEX",H140/H139-1,IF(INDEX(calc_types,1,AK$7)="CASH", H139/1200,H139/H140-1))</f>
        <v>-6.6082814111212418E-4</v>
      </c>
      <c r="AL140" s="22" cm="1">
        <f t="array" ref="AL140">IF(INDEX(calc_types,1,AL$7)="INDEX",I140/I139-1,IF(INDEX(calc_types,1,AL$7)="CASH", I139/1200,I139/I140-1))</f>
        <v>-1.3044345077041553E-2</v>
      </c>
      <c r="AM140" s="22" cm="1">
        <f t="array" ref="AM140">IF(INDEX(calc_types,1,AM$7)="INDEX",J140/J139-1,IF(INDEX(calc_types,1,AM$7)="CASH", J139/1200,J139/J140-1))</f>
        <v>-3.2279121043077508E-2</v>
      </c>
      <c r="AN140" s="22" cm="1">
        <f t="array" ref="AN140">IF(INDEX(calc_types,1,AN$7)="INDEX",K140/K139-1,IF(INDEX(calc_types,1,AN$7)="CASH", K139/1200,K139/K140-1))</f>
        <v>-2.8344877870943863E-3</v>
      </c>
      <c r="AO140" s="22" cm="1">
        <f t="array" ref="AO140">IF(INDEX(calc_types,1,AO$7)="INDEX",L140/L139-1,IF(INDEX(calc_types,1,AO$7)="CASH", L139/1200,L139/L140-1))</f>
        <v>-2.2358001041093201E-2</v>
      </c>
      <c r="AP140" s="22" cm="1">
        <f t="array" ref="AP140">IF(INDEX(calc_types,1,AP$7)="INDEX",M140/M139-1,IF(INDEX(calc_types,1,AP$7)="CASH", M139/1200,M139/M140-1))</f>
        <v>-4.1796979374004617E-2</v>
      </c>
      <c r="AQ140" s="22" cm="1">
        <f t="array" ref="AQ140">IF(INDEX(calc_types,1,AQ$7)="INDEX",N140/N139-1,IF(INDEX(calc_types,1,AQ$7)="CASH", N139/1200,N139/N140-1))</f>
        <v>-2.2404608713776697E-2</v>
      </c>
      <c r="AR140" s="22" cm="1">
        <f t="array" ref="AR140">IF(INDEX(calc_types,1,AR$7)="INDEX",O140/O139-1,IF(INDEX(calc_types,1,AR$7)="CASH", O139/1200,O139/O140-1))</f>
        <v>-4.1128854544653315E-2</v>
      </c>
      <c r="AS140" s="22" cm="1">
        <f t="array" ref="AS140">IF(INDEX(calc_types,1,AS$7)="INDEX",P140/P139-1,IF(INDEX(calc_types,1,AS$7)="CASH", P139/1200,P139/P140-1))</f>
        <v>-2.0448105629067292E-4</v>
      </c>
      <c r="AT140" s="22" cm="1">
        <f t="array" ref="AT140">IF(INDEX(calc_types,1,AT$7)="INDEX",Q140/Q139-1,IF(INDEX(calc_types,1,AT$7)="CASH", Q139/1200,Q139/Q140-1))</f>
        <v>-2.3299764413486912E-4</v>
      </c>
      <c r="AU140" s="22" cm="1">
        <f t="array" ref="AU140">IF(INDEX(calc_types,1,AU$7)="INDEX",R140/R139-1,IF(INDEX(calc_types,1,AU$7)="CASH", R139/1200,R139/R140-1))</f>
        <v>-7.9227300795770006E-4</v>
      </c>
      <c r="AV140" s="22" cm="1">
        <f t="array" ref="AV140">IF(INDEX(calc_types,1,AV$7)="INDEX",S140/S139-1,IF(INDEX(calc_types,1,AV$7)="CASH", S139/1200,S139/S140-1))</f>
        <v>-4.1279155015133795E-2</v>
      </c>
      <c r="AW140" s="22" cm="1">
        <f t="array" ref="AW140">IF(INDEX(calc_types,1,AW$7)="INDEX",T140/T139-1,IF(INDEX(calc_types,1,AW$7)="CASH", T139/1200,T139/T140-1))</f>
        <v>-5.1468407000889949E-2</v>
      </c>
      <c r="AX140" s="22" cm="1">
        <f t="array" ref="AX140">IF(INDEX(calc_types,1,AX$7)="INDEX",U140/U139-1,IF(INDEX(calc_types,1,AX$7)="CASH", U139/1200,U139/U140-1))</f>
        <v>-1.8762216387842368E-2</v>
      </c>
      <c r="AY140" s="22" cm="1">
        <f t="array" ref="AY140">IF(INDEX(calc_types,1,AY$7)="INDEX",V140/V139-1,IF(INDEX(calc_types,1,AY$7)="CASH", V139/1200,V139/V140-1))</f>
        <v>1.0427082718861058E-2</v>
      </c>
      <c r="AZ140" s="22" cm="1">
        <f t="array" ref="AZ140">IF(INDEX(calc_types,1,AZ$7)="INDEX",W140/W139-1,IF(INDEX(calc_types,1,AZ$7)="CASH", W139/1200,W139/W140-1))</f>
        <v>1.9039250000000001E-3</v>
      </c>
      <c r="BA140" s="22" cm="1">
        <f t="array" ref="BA140">IF(INDEX(calc_types,1,BA$7)="INDEX",X140/X139-1,IF(INDEX(calc_types,1,BA$7)="CASH", X139/1200,X139/X140-1))</f>
        <v>-1.6483333333333335E-4</v>
      </c>
      <c r="BB140" s="22" cm="1">
        <f t="array" ref="BB140">IF(INDEX(calc_types,1,BB$7)="INDEX",Y140/Y139-1,IF(INDEX(calc_types,1,BB$7)="CASH", Y139/1200,Y139/Y140-1))</f>
        <v>1.2418333333333333E-3</v>
      </c>
      <c r="BC140" s="22" cm="1">
        <f t="array" ref="BC140">IF(INDEX(calc_types,1,BC$7)="INDEX",Z140/Z139-1,IF(INDEX(calc_types,1,BC$7)="CASH", Z139/1200,Z139/Z140-1))</f>
        <v>-2.5516666666666667E-4</v>
      </c>
      <c r="BD140" s="22" cm="1">
        <f t="array" ref="BD140">IF(INDEX(calc_types,1,BD$7)="INDEX",AA140/AA139-1,IF(INDEX(calc_types,1,BD$7)="CASH", AA139/1200,AA139/AA140-1))</f>
        <v>0</v>
      </c>
      <c r="BE140" s="22" cm="1">
        <f t="array" ref="BE140">IF(INDEX(calc_types,1,BE$7)="INDEX",AB140/AB139-1,IF(INDEX(calc_types,1,BE$7)="CASH", AB139/1200,AB139/AB140-1))</f>
        <v>-1.6286317482658075E-2</v>
      </c>
      <c r="BF140" s="22" cm="1">
        <f t="array" ref="BF140">IF(INDEX(calc_types,1,BF$7)="INDEX",AC140/AC139-1,IF(INDEX(calc_types,1,BF$7)="CASH", AC139/1200,AC139/AC140-1))</f>
        <v>-4.5095304509530476E-2</v>
      </c>
      <c r="BG140" s="22" cm="1">
        <f t="array" ref="BG140">IF(INDEX(calc_types,1,BG$7)="INDEX",AD140/AD139-1,IF(INDEX(calc_types,1,BG$7)="CASH", AD139/1200,AD139/AD140-1))</f>
        <v>-4.0947035118019559E-2</v>
      </c>
      <c r="BH140" s="23">
        <f t="shared" si="68"/>
        <v>-5.1266550893834246E-4</v>
      </c>
      <c r="BI140" s="23">
        <f t="shared" si="69"/>
        <v>-8.3771965931703808E-3</v>
      </c>
      <c r="BJ140" s="23">
        <f t="shared" si="70"/>
        <v>-2.223213187776471E-2</v>
      </c>
      <c r="BK140" s="23">
        <f t="shared" si="71"/>
        <v>-7.8469375273412731E-3</v>
      </c>
      <c r="BL140" s="23">
        <f t="shared" si="72"/>
        <v>-1.8312083065988232E-2</v>
      </c>
      <c r="BM140" s="23">
        <f t="shared" si="73"/>
        <v>-9.3240205060949016E-4</v>
      </c>
      <c r="BN140" s="23">
        <f t="shared" si="74"/>
        <v>-1.3125146771655417E-2</v>
      </c>
      <c r="BO140" s="23">
        <f t="shared" si="75"/>
        <v>-3.2463977774475364E-2</v>
      </c>
      <c r="BP140" s="23">
        <f t="shared" si="76"/>
        <v>-3.912956288590343E-3</v>
      </c>
      <c r="BQ140" s="23">
        <f t="shared" si="77"/>
        <v>-2.3207191226484597E-2</v>
      </c>
      <c r="BR140" s="23">
        <f t="shared" si="78"/>
        <v>-4.2758090737263346E-2</v>
      </c>
      <c r="BS140" s="23">
        <f t="shared" si="79"/>
        <v>-2.4787457053407302E-2</v>
      </c>
      <c r="BT140" s="23">
        <f t="shared" si="80"/>
        <v>-4.4269723786755859E-2</v>
      </c>
      <c r="BU140" s="23">
        <f t="shared" si="81"/>
        <v>-2.0553595813464065E-4</v>
      </c>
      <c r="BV140" s="23">
        <f t="shared" si="82"/>
        <v>-1.7261223651572467E-4</v>
      </c>
      <c r="BW140" s="23">
        <f t="shared" si="83"/>
        <v>-6.5825839601378893E-4</v>
      </c>
      <c r="BX140" s="23">
        <f t="shared" si="84"/>
        <v>-5.384753297594648E-2</v>
      </c>
      <c r="BY140" s="23">
        <f t="shared" si="85"/>
        <v>-5.8374473993686338E-2</v>
      </c>
      <c r="BZ140" s="23">
        <f t="shared" si="86"/>
        <v>-2.337783196239912E-2</v>
      </c>
      <c r="CA140" s="23">
        <f t="shared" si="87"/>
        <v>-2.2972619102620152E-3</v>
      </c>
      <c r="CB140" s="23">
        <f t="shared" si="88"/>
        <v>4.6443564814814759E-4</v>
      </c>
      <c r="CC140" s="23">
        <f t="shared" si="89"/>
        <v>-5.501810185185186E-4</v>
      </c>
      <c r="CD140" s="23">
        <f t="shared" si="90"/>
        <v>1.2365277777777852E-5</v>
      </c>
      <c r="CE140" s="23">
        <f t="shared" si="91"/>
        <v>-1.1666296296296299E-4</v>
      </c>
      <c r="CF140" s="23">
        <f t="shared" si="92"/>
        <v>0</v>
      </c>
      <c r="CG140" s="23">
        <f t="shared" si="93"/>
        <v>-1.5590827168580842E-2</v>
      </c>
      <c r="CH140" s="23">
        <f t="shared" si="94"/>
        <v>-4.4462638750764352E-2</v>
      </c>
      <c r="CI140" s="23">
        <f t="shared" si="95"/>
        <v>-3.7340763600766783E-2</v>
      </c>
    </row>
    <row r="141" spans="1:87" x14ac:dyDescent="0.2">
      <c r="A141" s="20">
        <v>133</v>
      </c>
      <c r="B141" s="21">
        <v>42643</v>
      </c>
      <c r="C141" s="20">
        <v>218.655</v>
      </c>
      <c r="D141" s="20">
        <v>1204.0509999999999</v>
      </c>
      <c r="E141" s="20">
        <v>1994.335</v>
      </c>
      <c r="F141" s="20">
        <v>1788.231</v>
      </c>
      <c r="G141" s="20">
        <v>2269.86</v>
      </c>
      <c r="H141" s="20">
        <v>137.06299999999999</v>
      </c>
      <c r="I141" s="20">
        <v>343.03199999999998</v>
      </c>
      <c r="J141" s="20">
        <v>456.98500000000001</v>
      </c>
      <c r="K141" s="20">
        <v>109.03700000000001</v>
      </c>
      <c r="L141" s="20">
        <v>637.17600000000004</v>
      </c>
      <c r="M141" s="20">
        <v>769.69100000000003</v>
      </c>
      <c r="N141" s="20">
        <v>277.90600000000001</v>
      </c>
      <c r="O141" s="20">
        <v>305.00599999999997</v>
      </c>
      <c r="P141" s="20">
        <v>102.675</v>
      </c>
      <c r="Q141" s="20">
        <v>192.95400000000001</v>
      </c>
      <c r="R141" s="20">
        <v>256.72500000000002</v>
      </c>
      <c r="S141" s="20">
        <v>6645.87</v>
      </c>
      <c r="T141" s="20">
        <v>3318.2</v>
      </c>
      <c r="U141" s="20">
        <v>6893.81</v>
      </c>
      <c r="V141" s="20">
        <v>25937.21</v>
      </c>
      <c r="W141" s="20">
        <v>3.0420500000000001</v>
      </c>
      <c r="X141" s="20">
        <v>0.56530000000000002</v>
      </c>
      <c r="Y141" s="20">
        <v>2.2757000000000001</v>
      </c>
      <c r="Z141" s="20">
        <v>-0.2979</v>
      </c>
      <c r="AA141" s="20">
        <v>1</v>
      </c>
      <c r="AB141" s="20">
        <v>1.0202</v>
      </c>
      <c r="AC141" s="20">
        <v>0.89529999999999998</v>
      </c>
      <c r="AD141" s="20">
        <v>144.74</v>
      </c>
      <c r="AE141" s="21">
        <f t="shared" si="67"/>
        <v>42643</v>
      </c>
      <c r="AF141" s="22" cm="1">
        <f t="array" ref="AF141">IF(INDEX(calc_types,1,AF$7)="INDEX",C141/C140-1,IF(INDEX(calc_types,1,AF$7)="CASH", C140/1200,C140/C141-1))</f>
        <v>-3.8858919264883607E-4</v>
      </c>
      <c r="AG141" s="22" cm="1">
        <f t="array" ref="AG141">IF(INDEX(calc_types,1,AG$7)="INDEX",D141/D140-1,IF(INDEX(calc_types,1,AG$7)="CASH", D140/1200,D140/D141-1))</f>
        <v>-1.178178702337318E-2</v>
      </c>
      <c r="AH141" s="22" cm="1">
        <f t="array" ref="AH141">IF(INDEX(calc_types,1,AH$7)="INDEX",E141/E140-1,IF(INDEX(calc_types,1,AH$7)="CASH", E140/1200,E140/E141-1))</f>
        <v>-2.5677917040199838E-2</v>
      </c>
      <c r="AI141" s="22" cm="1">
        <f t="array" ref="AI141">IF(INDEX(calc_types,1,AI$7)="INDEX",F141/F140-1,IF(INDEX(calc_types,1,AI$7)="CASH", F140/1200,F140/F141-1))</f>
        <v>-1.4531577207097968E-2</v>
      </c>
      <c r="AJ141" s="22" cm="1">
        <f t="array" ref="AJ141">IF(INDEX(calc_types,1,AJ$7)="INDEX",G141/G140-1,IF(INDEX(calc_types,1,AJ$7)="CASH", G140/1200,G140/G141-1))</f>
        <v>-3.1570198851806675E-2</v>
      </c>
      <c r="AK141" s="22" cm="1">
        <f t="array" ref="AK141">IF(INDEX(calc_types,1,AK$7)="INDEX",H141/H140-1,IF(INDEX(calc_types,1,AK$7)="CASH", H140/1200,H140/H141-1))</f>
        <v>-4.0111906405553288E-3</v>
      </c>
      <c r="AL141" s="22" cm="1">
        <f t="array" ref="AL141">IF(INDEX(calc_types,1,AL$7)="INDEX",I141/I140-1,IF(INDEX(calc_types,1,AL$7)="CASH", I140/1200,I140/I141-1))</f>
        <v>-1.0094364124318189E-2</v>
      </c>
      <c r="AM141" s="22" cm="1">
        <f t="array" ref="AM141">IF(INDEX(calc_types,1,AM$7)="INDEX",J141/J140-1,IF(INDEX(calc_types,1,AM$7)="CASH", J140/1200,J140/J141-1))</f>
        <v>-2.1434919003415431E-2</v>
      </c>
      <c r="AN141" s="22" cm="1">
        <f t="array" ref="AN141">IF(INDEX(calc_types,1,AN$7)="INDEX",K141/K140-1,IF(INDEX(calc_types,1,AN$7)="CASH", K140/1200,K140/K141-1))</f>
        <v>-3.4000859161494867E-3</v>
      </c>
      <c r="AO141" s="22" cm="1">
        <f t="array" ref="AO141">IF(INDEX(calc_types,1,AO$7)="INDEX",L141/L140-1,IF(INDEX(calc_types,1,AO$7)="CASH", L140/1200,L140/L141-1))</f>
        <v>-2.2290828797780438E-2</v>
      </c>
      <c r="AP141" s="22" cm="1">
        <f t="array" ref="AP141">IF(INDEX(calc_types,1,AP$7)="INDEX",M141/M140-1,IF(INDEX(calc_types,1,AP$7)="CASH", M140/1200,M140/M141-1))</f>
        <v>-5.4491738836680681E-2</v>
      </c>
      <c r="AQ141" s="22" cm="1">
        <f t="array" ref="AQ141">IF(INDEX(calc_types,1,AQ$7)="INDEX",N141/N140-1,IF(INDEX(calc_types,1,AQ$7)="CASH", N140/1200,N140/N141-1))</f>
        <v>-2.8660706171838357E-2</v>
      </c>
      <c r="AR141" s="22" cm="1">
        <f t="array" ref="AR141">IF(INDEX(calc_types,1,AR$7)="INDEX",O141/O140-1,IF(INDEX(calc_types,1,AR$7)="CASH", O140/1200,O140/O141-1))</f>
        <v>-6.5393584129776028E-2</v>
      </c>
      <c r="AS141" s="22" cm="1">
        <f t="array" ref="AS141">IF(INDEX(calc_types,1,AS$7)="INDEX",P141/P140-1,IF(INDEX(calc_types,1,AS$7)="CASH", P140/1200,P140/P141-1))</f>
        <v>-2.9217553906391025E-5</v>
      </c>
      <c r="AT141" s="22" cm="1">
        <f t="array" ref="AT141">IF(INDEX(calc_types,1,AT$7)="INDEX",Q141/Q140-1,IF(INDEX(calc_types,1,AT$7)="CASH", Q140/1200,Q140/Q141-1))</f>
        <v>-7.043347661711552E-4</v>
      </c>
      <c r="AU141" s="22" cm="1">
        <f t="array" ref="AU141">IF(INDEX(calc_types,1,AU$7)="INDEX",R141/R140-1,IF(INDEX(calc_types,1,AU$7)="CASH", R140/1200,R140/R141-1))</f>
        <v>-2.1688179941931063E-3</v>
      </c>
      <c r="AV141" s="22" cm="1">
        <f t="array" ref="AV141">IF(INDEX(calc_types,1,AV$7)="INDEX",S141/S140-1,IF(INDEX(calc_types,1,AV$7)="CASH", S140/1200,S140/S141-1))</f>
        <v>-9.2487269857179366E-2</v>
      </c>
      <c r="AW141" s="22" cm="1">
        <f t="array" ref="AW141">IF(INDEX(calc_types,1,AW$7)="INDEX",T141/T140-1,IF(INDEX(calc_types,1,AW$7)="CASH", T140/1200,T140/T141-1))</f>
        <v>-5.659250835169527E-2</v>
      </c>
      <c r="AX141" s="22" cm="1">
        <f t="array" ref="AX141">IF(INDEX(calc_types,1,AX$7)="INDEX",U141/U140-1,IF(INDEX(calc_types,1,AX$7)="CASH", U140/1200,U140/U141-1))</f>
        <v>-5.3587584000878485E-2</v>
      </c>
      <c r="AY141" s="22" cm="1">
        <f t="array" ref="AY141">IF(INDEX(calc_types,1,AY$7)="INDEX",V141/V140-1,IF(INDEX(calc_types,1,AY$7)="CASH", V140/1200,V140/V141-1))</f>
        <v>-7.668930812953223E-2</v>
      </c>
      <c r="AZ141" s="22" cm="1">
        <f t="array" ref="AZ141">IF(INDEX(calc_types,1,AZ$7)="INDEX",W141/W140-1,IF(INDEX(calc_types,1,AZ$7)="CASH", W140/1200,W140/W141-1))</f>
        <v>2.1018583333333334E-3</v>
      </c>
      <c r="BA141" s="22" cm="1">
        <f t="array" ref="BA141">IF(INDEX(calc_types,1,BA$7)="INDEX",X141/X140-1,IF(INDEX(calc_types,1,BA$7)="CASH", X140/1200,X140/X141-1))</f>
        <v>1.3124999999999999E-4</v>
      </c>
      <c r="BB141" s="22" cm="1">
        <f t="array" ref="BB141">IF(INDEX(calc_types,1,BB$7)="INDEX",Y141/Y140-1,IF(INDEX(calc_types,1,BB$7)="CASH", Y140/1200,Y140/Y141-1))</f>
        <v>1.552E-3</v>
      </c>
      <c r="BC141" s="22" cm="1">
        <f t="array" ref="BC141">IF(INDEX(calc_types,1,BC$7)="INDEX",Z141/Z140-1,IF(INDEX(calc_types,1,BC$7)="CASH", Z140/1200,Z140/Z141-1))</f>
        <v>-2.7125000000000001E-4</v>
      </c>
      <c r="BD141" s="22" cm="1">
        <f t="array" ref="BD141">IF(INDEX(calc_types,1,BD$7)="INDEX",AA141/AA140-1,IF(INDEX(calc_types,1,BD$7)="CASH", AA140/1200,AA140/AA141-1))</f>
        <v>0</v>
      </c>
      <c r="BE141" s="22" cm="1">
        <f t="array" ref="BE141">IF(INDEX(calc_types,1,BE$7)="INDEX",AB141/AB140-1,IF(INDEX(calc_types,1,BE$7)="CASH", AB140/1200,AB140/AB141-1))</f>
        <v>-2.499509900019603E-2</v>
      </c>
      <c r="BF141" s="22" cm="1">
        <f t="array" ref="BF141">IF(INDEX(calc_types,1,BF$7)="INDEX",AC141/AC140-1,IF(INDEX(calc_types,1,BF$7)="CASH", AC140/1200,AC140/AC141-1))</f>
        <v>-3.8981347034513503E-2</v>
      </c>
      <c r="BG141" s="22" cm="1">
        <f t="array" ref="BG141">IF(INDEX(calc_types,1,BG$7)="INDEX",AD141/AD140-1,IF(INDEX(calc_types,1,BG$7)="CASH", AD140/1200,AD140/AD141-1))</f>
        <v>-3.993367417438165E-2</v>
      </c>
      <c r="BH141" s="23">
        <f t="shared" si="68"/>
        <v>-1.7843599375319929E-3</v>
      </c>
      <c r="BI141" s="23">
        <f t="shared" si="69"/>
        <v>-1.2955054823073246E-2</v>
      </c>
      <c r="BJ141" s="23">
        <f t="shared" si="70"/>
        <v>-2.6872047269857119E-2</v>
      </c>
      <c r="BK141" s="23">
        <f t="shared" si="71"/>
        <v>-1.6628129138072927E-2</v>
      </c>
      <c r="BL141" s="23">
        <f t="shared" si="72"/>
        <v>-3.4242425313945321E-2</v>
      </c>
      <c r="BM141" s="23">
        <f t="shared" si="73"/>
        <v>-4.2827645500526949E-3</v>
      </c>
      <c r="BN141" s="23">
        <f t="shared" si="74"/>
        <v>-1.0175165818932054E-2</v>
      </c>
      <c r="BO141" s="23">
        <f t="shared" si="75"/>
        <v>-2.1619775734813284E-2</v>
      </c>
      <c r="BP141" s="23">
        <f t="shared" si="76"/>
        <v>-4.4785544176454434E-3</v>
      </c>
      <c r="BQ141" s="23">
        <f t="shared" si="77"/>
        <v>-2.3140018983171834E-2</v>
      </c>
      <c r="BR141" s="23">
        <f t="shared" si="78"/>
        <v>-5.545285019993941E-2</v>
      </c>
      <c r="BS141" s="23">
        <f t="shared" si="79"/>
        <v>-3.1043554511468962E-2</v>
      </c>
      <c r="BT141" s="23">
        <f t="shared" si="80"/>
        <v>-6.8534453371878579E-2</v>
      </c>
      <c r="BU141" s="23">
        <f t="shared" si="81"/>
        <v>-3.0272455750358762E-5</v>
      </c>
      <c r="BV141" s="23">
        <f t="shared" si="82"/>
        <v>-6.4394935855201078E-4</v>
      </c>
      <c r="BW141" s="23">
        <f t="shared" si="83"/>
        <v>-2.0348033822491949E-3</v>
      </c>
      <c r="BX141" s="23">
        <f t="shared" si="84"/>
        <v>-0.10505564781799205</v>
      </c>
      <c r="BY141" s="23">
        <f t="shared" si="85"/>
        <v>-6.3498575344491659E-2</v>
      </c>
      <c r="BZ141" s="23">
        <f t="shared" si="86"/>
        <v>-5.8203199575435238E-2</v>
      </c>
      <c r="CA141" s="23">
        <f t="shared" si="87"/>
        <v>-8.9413652758655301E-2</v>
      </c>
      <c r="CB141" s="23">
        <f t="shared" si="88"/>
        <v>6.6236898148148093E-4</v>
      </c>
      <c r="CC141" s="23">
        <f t="shared" si="89"/>
        <v>-2.5409768518518518E-4</v>
      </c>
      <c r="CD141" s="23">
        <f t="shared" si="90"/>
        <v>3.2253194444444456E-4</v>
      </c>
      <c r="CE141" s="23">
        <f t="shared" si="91"/>
        <v>-1.3274629629629633E-4</v>
      </c>
      <c r="CF141" s="23">
        <f t="shared" si="92"/>
        <v>0</v>
      </c>
      <c r="CG141" s="23">
        <f t="shared" si="93"/>
        <v>-2.4299608686118798E-2</v>
      </c>
      <c r="CH141" s="23">
        <f t="shared" si="94"/>
        <v>-3.8348681275747379E-2</v>
      </c>
      <c r="CI141" s="23">
        <f t="shared" si="95"/>
        <v>-3.6327402657128874E-2</v>
      </c>
    </row>
    <row r="142" spans="1:87" x14ac:dyDescent="0.2">
      <c r="A142" s="20">
        <v>134</v>
      </c>
      <c r="B142" s="21">
        <v>42674</v>
      </c>
      <c r="C142" s="20">
        <v>218.941</v>
      </c>
      <c r="D142" s="20">
        <v>1202.8620000000001</v>
      </c>
      <c r="E142" s="20">
        <v>1987.26</v>
      </c>
      <c r="F142" s="20">
        <v>1784.1679999999999</v>
      </c>
      <c r="G142" s="20">
        <v>2257.8679999999999</v>
      </c>
      <c r="H142" s="20">
        <v>136.982</v>
      </c>
      <c r="I142" s="20">
        <v>342.02600000000001</v>
      </c>
      <c r="J142" s="20">
        <v>455.86799999999999</v>
      </c>
      <c r="K142" s="20">
        <v>109.91800000000001</v>
      </c>
      <c r="L142" s="20">
        <v>652.71299999999997</v>
      </c>
      <c r="M142" s="20">
        <v>799.08299999999997</v>
      </c>
      <c r="N142" s="20">
        <v>284.59800000000001</v>
      </c>
      <c r="O142" s="20">
        <v>317.69099999999997</v>
      </c>
      <c r="P142" s="20">
        <v>102.651</v>
      </c>
      <c r="Q142" s="20">
        <v>192.922</v>
      </c>
      <c r="R142" s="20">
        <v>256.767</v>
      </c>
      <c r="S142" s="20">
        <v>7181.73</v>
      </c>
      <c r="T142" s="20">
        <v>3617.54</v>
      </c>
      <c r="U142" s="20">
        <v>7094.53</v>
      </c>
      <c r="V142" s="20">
        <v>27587.46</v>
      </c>
      <c r="W142" s="20">
        <v>3.7605900000000001</v>
      </c>
      <c r="X142" s="20">
        <v>1.2213000000000001</v>
      </c>
      <c r="Y142" s="20">
        <v>2.8260000000000001</v>
      </c>
      <c r="Z142" s="20">
        <v>-0.2114</v>
      </c>
      <c r="AA142" s="20">
        <v>1</v>
      </c>
      <c r="AB142" s="20">
        <v>1.012</v>
      </c>
      <c r="AC142" s="20">
        <v>0.87190000000000001</v>
      </c>
      <c r="AD142" s="20">
        <v>148.71</v>
      </c>
      <c r="AE142" s="21">
        <f t="shared" si="67"/>
        <v>42674</v>
      </c>
      <c r="AF142" s="22" cm="1">
        <f t="array" ref="AF142">IF(INDEX(calc_types,1,AF$7)="INDEX",C142/C141-1,IF(INDEX(calc_types,1,AF$7)="CASH", C141/1200,C141/C142-1))</f>
        <v>1.307996615673046E-3</v>
      </c>
      <c r="AG142" s="22" cm="1">
        <f t="array" ref="AG142">IF(INDEX(calc_types,1,AG$7)="INDEX",D142/D141-1,IF(INDEX(calc_types,1,AG$7)="CASH", D141/1200,D141/D142-1))</f>
        <v>-9.8749969893285883E-4</v>
      </c>
      <c r="AH142" s="22" cm="1">
        <f t="array" ref="AH142">IF(INDEX(calc_types,1,AH$7)="INDEX",E142/E141-1,IF(INDEX(calc_types,1,AH$7)="CASH", E141/1200,E141/E142-1))</f>
        <v>-3.547548430930636E-3</v>
      </c>
      <c r="AI142" s="22" cm="1">
        <f t="array" ref="AI142">IF(INDEX(calc_types,1,AI$7)="INDEX",F142/F141-1,IF(INDEX(calc_types,1,AI$7)="CASH", F141/1200,F141/F142-1))</f>
        <v>-2.2720778243974227E-3</v>
      </c>
      <c r="AJ142" s="22" cm="1">
        <f t="array" ref="AJ142">IF(INDEX(calc_types,1,AJ$7)="INDEX",G142/G141-1,IF(INDEX(calc_types,1,AJ$7)="CASH", G141/1200,G141/G142-1))</f>
        <v>-5.2831452160045922E-3</v>
      </c>
      <c r="AK142" s="22" cm="1">
        <f t="array" ref="AK142">IF(INDEX(calc_types,1,AK$7)="INDEX",H142/H141-1,IF(INDEX(calc_types,1,AK$7)="CASH", H141/1200,H141/H142-1))</f>
        <v>-5.9096911639167082E-4</v>
      </c>
      <c r="AL142" s="22" cm="1">
        <f t="array" ref="AL142">IF(INDEX(calc_types,1,AL$7)="INDEX",I142/I141-1,IF(INDEX(calc_types,1,AL$7)="CASH", I141/1200,I141/I142-1))</f>
        <v>-2.9326710044542681E-3</v>
      </c>
      <c r="AM142" s="22" cm="1">
        <f t="array" ref="AM142">IF(INDEX(calc_types,1,AM$7)="INDEX",J142/J141-1,IF(INDEX(calc_types,1,AM$7)="CASH", J141/1200,J141/J142-1))</f>
        <v>-2.4442815409696506E-3</v>
      </c>
      <c r="AN142" s="22" cm="1">
        <f t="array" ref="AN142">IF(INDEX(calc_types,1,AN$7)="INDEX",K142/K141-1,IF(INDEX(calc_types,1,AN$7)="CASH", K141/1200,K141/K142-1))</f>
        <v>8.0798261140713201E-3</v>
      </c>
      <c r="AO142" s="22" cm="1">
        <f t="array" ref="AO142">IF(INDEX(calc_types,1,AO$7)="INDEX",L142/L141-1,IF(INDEX(calc_types,1,AO$7)="CASH", L141/1200,L141/L142-1))</f>
        <v>2.4384157595389588E-2</v>
      </c>
      <c r="AP142" s="22" cm="1">
        <f t="array" ref="AP142">IF(INDEX(calc_types,1,AP$7)="INDEX",M142/M141-1,IF(INDEX(calc_types,1,AP$7)="CASH", M141/1200,M141/M142-1))</f>
        <v>3.8186752865760232E-2</v>
      </c>
      <c r="AQ142" s="22" cm="1">
        <f t="array" ref="AQ142">IF(INDEX(calc_types,1,AQ$7)="INDEX",N142/N141-1,IF(INDEX(calc_types,1,AQ$7)="CASH", N141/1200,N141/N142-1))</f>
        <v>2.4080084632933429E-2</v>
      </c>
      <c r="AR142" s="22" cm="1">
        <f t="array" ref="AR142">IF(INDEX(calc_types,1,AR$7)="INDEX",O142/O141-1,IF(INDEX(calc_types,1,AR$7)="CASH", O141/1200,O141/O142-1))</f>
        <v>4.1589345783361598E-2</v>
      </c>
      <c r="AS142" s="22" cm="1">
        <f t="array" ref="AS142">IF(INDEX(calc_types,1,AS$7)="INDEX",P142/P141-1,IF(INDEX(calc_types,1,AS$7)="CASH", P141/1200,P141/P142-1))</f>
        <v>-2.3374726077429742E-4</v>
      </c>
      <c r="AT142" s="22" cm="1">
        <f t="array" ref="AT142">IF(INDEX(calc_types,1,AT$7)="INDEX",Q142/Q141-1,IF(INDEX(calc_types,1,AT$7)="CASH", Q141/1200,Q141/Q142-1))</f>
        <v>-1.6584263606878036E-4</v>
      </c>
      <c r="AU142" s="22" cm="1">
        <f t="array" ref="AU142">IF(INDEX(calc_types,1,AU$7)="INDEX",R142/R141-1,IF(INDEX(calc_types,1,AU$7)="CASH", R141/1200,R141/R142-1))</f>
        <v>1.635991820039262E-4</v>
      </c>
      <c r="AV142" s="22" cm="1">
        <f t="array" ref="AV142">IF(INDEX(calc_types,1,AV$7)="INDEX",S142/S141-1,IF(INDEX(calc_types,1,AV$7)="CASH", S141/1200,S141/S142-1))</f>
        <v>8.0630526928754165E-2</v>
      </c>
      <c r="AW142" s="22" cm="1">
        <f t="array" ref="AW142">IF(INDEX(calc_types,1,AW$7)="INDEX",T142/T141-1,IF(INDEX(calc_types,1,AW$7)="CASH", T141/1200,T141/T142-1))</f>
        <v>9.0211560484600106E-2</v>
      </c>
      <c r="AX142" s="22" cm="1">
        <f t="array" ref="AX142">IF(INDEX(calc_types,1,AX$7)="INDEX",U142/U141-1,IF(INDEX(calc_types,1,AX$7)="CASH", U141/1200,U141/U142-1))</f>
        <v>2.911597505588337E-2</v>
      </c>
      <c r="AY142" s="22" cm="1">
        <f t="array" ref="AY142">IF(INDEX(calc_types,1,AY$7)="INDEX",V142/V141-1,IF(INDEX(calc_types,1,AY$7)="CASH", V141/1200,V141/V142-1))</f>
        <v>6.3624807756886836E-2</v>
      </c>
      <c r="AZ142" s="22" cm="1">
        <f t="array" ref="AZ142">IF(INDEX(calc_types,1,AZ$7)="INDEX",W142/W141-1,IF(INDEX(calc_types,1,AZ$7)="CASH", W141/1200,W141/W142-1))</f>
        <v>2.5350416666666668E-3</v>
      </c>
      <c r="BA142" s="22" cm="1">
        <f t="array" ref="BA142">IF(INDEX(calc_types,1,BA$7)="INDEX",X142/X141-1,IF(INDEX(calc_types,1,BA$7)="CASH", X141/1200,X141/X142-1))</f>
        <v>4.7108333333333334E-4</v>
      </c>
      <c r="BB142" s="22" cm="1">
        <f t="array" ref="BB142">IF(INDEX(calc_types,1,BB$7)="INDEX",Y142/Y141-1,IF(INDEX(calc_types,1,BB$7)="CASH", Y141/1200,Y141/Y142-1))</f>
        <v>1.8964166666666667E-3</v>
      </c>
      <c r="BC142" s="22" cm="1">
        <f t="array" ref="BC142">IF(INDEX(calc_types,1,BC$7)="INDEX",Z142/Z141-1,IF(INDEX(calc_types,1,BC$7)="CASH", Z141/1200,Z141/Z142-1))</f>
        <v>-2.4824999999999999E-4</v>
      </c>
      <c r="BD142" s="22" cm="1">
        <f t="array" ref="BD142">IF(INDEX(calc_types,1,BD$7)="INDEX",AA142/AA141-1,IF(INDEX(calc_types,1,BD$7)="CASH", AA141/1200,AA141/AA142-1))</f>
        <v>0</v>
      </c>
      <c r="BE142" s="22" cm="1">
        <f t="array" ref="BE142">IF(INDEX(calc_types,1,BE$7)="INDEX",AB142/AB141-1,IF(INDEX(calc_types,1,BE$7)="CASH", AB141/1200,AB141/AB142-1))</f>
        <v>8.1027667984190366E-3</v>
      </c>
      <c r="BF142" s="22" cm="1">
        <f t="array" ref="BF142">IF(INDEX(calc_types,1,BF$7)="INDEX",AC142/AC141-1,IF(INDEX(calc_types,1,BF$7)="CASH", AC141/1200,AC141/AC142-1))</f>
        <v>2.6837940130748805E-2</v>
      </c>
      <c r="BG142" s="22" cm="1">
        <f t="array" ref="BG142">IF(INDEX(calc_types,1,BG$7)="INDEX",AD142/AD141-1,IF(INDEX(calc_types,1,BG$7)="CASH", AD141/1200,AD141/AD142-1))</f>
        <v>-2.6696254454979473E-2</v>
      </c>
      <c r="BH142" s="23">
        <f t="shared" si="68"/>
        <v>-8.7774129210110808E-5</v>
      </c>
      <c r="BI142" s="23">
        <f t="shared" si="69"/>
        <v>-2.160767498632925E-3</v>
      </c>
      <c r="BJ142" s="23">
        <f t="shared" si="70"/>
        <v>-4.7416786605879186E-3</v>
      </c>
      <c r="BK142" s="23">
        <f t="shared" si="71"/>
        <v>-4.3686297553723816E-3</v>
      </c>
      <c r="BL142" s="23">
        <f t="shared" si="72"/>
        <v>-7.955371678143237E-3</v>
      </c>
      <c r="BM142" s="23">
        <f t="shared" si="73"/>
        <v>-8.625430258890368E-4</v>
      </c>
      <c r="BN142" s="23">
        <f t="shared" si="74"/>
        <v>-3.0134726990681334E-3</v>
      </c>
      <c r="BO142" s="23">
        <f t="shared" si="75"/>
        <v>-2.6291382723675045E-3</v>
      </c>
      <c r="BP142" s="23">
        <f t="shared" si="76"/>
        <v>7.0013576125753634E-3</v>
      </c>
      <c r="BQ142" s="23">
        <f t="shared" si="77"/>
        <v>2.3534967409998192E-2</v>
      </c>
      <c r="BR142" s="23">
        <f t="shared" si="78"/>
        <v>3.7225641502501502E-2</v>
      </c>
      <c r="BS142" s="23">
        <f t="shared" si="79"/>
        <v>2.1697236293302825E-2</v>
      </c>
      <c r="BT142" s="23">
        <f t="shared" si="80"/>
        <v>3.8448476541259054E-2</v>
      </c>
      <c r="BU142" s="23">
        <f t="shared" si="81"/>
        <v>-2.3480216261826515E-4</v>
      </c>
      <c r="BV142" s="23">
        <f t="shared" si="82"/>
        <v>-1.0545722844963591E-4</v>
      </c>
      <c r="BW142" s="23">
        <f t="shared" si="83"/>
        <v>2.9761379394783739E-4</v>
      </c>
      <c r="BX142" s="23">
        <f t="shared" si="84"/>
        <v>6.806214896794148E-2</v>
      </c>
      <c r="BY142" s="23">
        <f t="shared" si="85"/>
        <v>8.3305493491803717E-2</v>
      </c>
      <c r="BZ142" s="23">
        <f t="shared" si="86"/>
        <v>2.4500359481326617E-2</v>
      </c>
      <c r="CA142" s="23">
        <f t="shared" si="87"/>
        <v>5.0900463127763765E-2</v>
      </c>
      <c r="CB142" s="23">
        <f t="shared" si="88"/>
        <v>1.0955523148148143E-3</v>
      </c>
      <c r="CC142" s="23">
        <f t="shared" si="89"/>
        <v>8.573564814814814E-5</v>
      </c>
      <c r="CD142" s="23">
        <f t="shared" si="90"/>
        <v>6.6694861111111126E-4</v>
      </c>
      <c r="CE142" s="23">
        <f t="shared" si="91"/>
        <v>-1.0974629629629631E-4</v>
      </c>
      <c r="CF142" s="23">
        <f t="shared" si="92"/>
        <v>0</v>
      </c>
      <c r="CG142" s="23">
        <f t="shared" si="93"/>
        <v>8.7982571124962695E-3</v>
      </c>
      <c r="CH142" s="23">
        <f t="shared" si="94"/>
        <v>2.7470605889514929E-2</v>
      </c>
      <c r="CI142" s="23">
        <f t="shared" si="95"/>
        <v>-2.3089982937726697E-2</v>
      </c>
    </row>
    <row r="143" spans="1:87" x14ac:dyDescent="0.2">
      <c r="A143" s="20">
        <v>135</v>
      </c>
      <c r="B143" s="21">
        <v>42704</v>
      </c>
      <c r="C143" s="20">
        <v>219.61500000000001</v>
      </c>
      <c r="D143" s="20">
        <v>1210.425</v>
      </c>
      <c r="E143" s="20">
        <v>2023.337</v>
      </c>
      <c r="F143" s="20">
        <v>1807.683</v>
      </c>
      <c r="G143" s="20">
        <v>2324.0610000000001</v>
      </c>
      <c r="H143" s="20">
        <v>137.13200000000001</v>
      </c>
      <c r="I143" s="20">
        <v>341.86399999999998</v>
      </c>
      <c r="J143" s="20">
        <v>456.88299999999998</v>
      </c>
      <c r="K143" s="20">
        <v>110.062</v>
      </c>
      <c r="L143" s="20">
        <v>655.26599999999996</v>
      </c>
      <c r="M143" s="20">
        <v>810.85299999999995</v>
      </c>
      <c r="N143" s="20">
        <v>287.54599999999999</v>
      </c>
      <c r="O143" s="20">
        <v>325.25</v>
      </c>
      <c r="P143" s="20">
        <v>102.634</v>
      </c>
      <c r="Q143" s="20">
        <v>192.851</v>
      </c>
      <c r="R143" s="20">
        <v>256.43099999999998</v>
      </c>
      <c r="S143" s="20">
        <v>7578.48</v>
      </c>
      <c r="T143" s="20">
        <v>3964.72</v>
      </c>
      <c r="U143" s="20">
        <v>7573.05</v>
      </c>
      <c r="V143" s="20">
        <v>27968.99</v>
      </c>
      <c r="W143" s="20">
        <v>4.1294199999999996</v>
      </c>
      <c r="X143" s="20">
        <v>0.96260000000000001</v>
      </c>
      <c r="Y143" s="20">
        <v>2.8589000000000002</v>
      </c>
      <c r="Z143" s="20">
        <v>-0.69910000000000005</v>
      </c>
      <c r="AA143" s="20">
        <v>1</v>
      </c>
      <c r="AB143" s="20">
        <v>0.96089999999999998</v>
      </c>
      <c r="AC143" s="20">
        <v>0.82930000000000004</v>
      </c>
      <c r="AD143" s="20">
        <v>138.07</v>
      </c>
      <c r="AE143" s="21">
        <f t="shared" si="67"/>
        <v>42704</v>
      </c>
      <c r="AF143" s="22" cm="1">
        <f t="array" ref="AF143">IF(INDEX(calc_types,1,AF$7)="INDEX",C143/C142-1,IF(INDEX(calc_types,1,AF$7)="CASH", C142/1200,C142/C143-1))</f>
        <v>3.0784549262130589E-3</v>
      </c>
      <c r="AG143" s="22" cm="1">
        <f t="array" ref="AG143">IF(INDEX(calc_types,1,AG$7)="INDEX",D143/D142-1,IF(INDEX(calc_types,1,AG$7)="CASH", D142/1200,D142/D143-1))</f>
        <v>6.2875043022390109E-3</v>
      </c>
      <c r="AH143" s="22" cm="1">
        <f t="array" ref="AH143">IF(INDEX(calc_types,1,AH$7)="INDEX",E143/E142-1,IF(INDEX(calc_types,1,AH$7)="CASH", E142/1200,E142/E143-1))</f>
        <v>1.8154141883799824E-2</v>
      </c>
      <c r="AI143" s="22" cm="1">
        <f t="array" ref="AI143">IF(INDEX(calc_types,1,AI$7)="INDEX",F143/F142-1,IF(INDEX(calc_types,1,AI$7)="CASH", F142/1200,F142/F143-1))</f>
        <v>1.3179812663381529E-2</v>
      </c>
      <c r="AJ143" s="22" cm="1">
        <f t="array" ref="AJ143">IF(INDEX(calc_types,1,AJ$7)="INDEX",G143/G142-1,IF(INDEX(calc_types,1,AJ$7)="CASH", G142/1200,G142/G143-1))</f>
        <v>2.9316594238458782E-2</v>
      </c>
      <c r="AK143" s="22" cm="1">
        <f t="array" ref="AK143">IF(INDEX(calc_types,1,AK$7)="INDEX",H143/H142-1,IF(INDEX(calc_types,1,AK$7)="CASH", H142/1200,H142/H143-1))</f>
        <v>1.0950343840796517E-3</v>
      </c>
      <c r="AL143" s="22" cm="1">
        <f t="array" ref="AL143">IF(INDEX(calc_types,1,AL$7)="INDEX",I143/I142-1,IF(INDEX(calc_types,1,AL$7)="CASH", I142/1200,I142/I143-1))</f>
        <v>-4.7364820218354087E-4</v>
      </c>
      <c r="AM143" s="22" cm="1">
        <f t="array" ref="AM143">IF(INDEX(calc_types,1,AM$7)="INDEX",J143/J142-1,IF(INDEX(calc_types,1,AM$7)="CASH", J142/1200,J142/J143-1))</f>
        <v>2.2265217124255443E-3</v>
      </c>
      <c r="AN143" s="22" cm="1">
        <f t="array" ref="AN143">IF(INDEX(calc_types,1,AN$7)="INDEX",K143/K142-1,IF(INDEX(calc_types,1,AN$7)="CASH", K142/1200,K142/K143-1))</f>
        <v>1.3100675048671739E-3</v>
      </c>
      <c r="AO143" s="22" cm="1">
        <f t="array" ref="AO143">IF(INDEX(calc_types,1,AO$7)="INDEX",L143/L142-1,IF(INDEX(calc_types,1,AO$7)="CASH", L142/1200,L142/L143-1))</f>
        <v>3.9113668641501675E-3</v>
      </c>
      <c r="AP143" s="22" cm="1">
        <f t="array" ref="AP143">IF(INDEX(calc_types,1,AP$7)="INDEX",M143/M142-1,IF(INDEX(calc_types,1,AP$7)="CASH", M142/1200,M142/M143-1))</f>
        <v>1.4729383555901032E-2</v>
      </c>
      <c r="AQ143" s="22" cm="1">
        <f t="array" ref="AQ143">IF(INDEX(calc_types,1,AQ$7)="INDEX",N143/N142-1,IF(INDEX(calc_types,1,AQ$7)="CASH", N142/1200,N142/N143-1))</f>
        <v>1.0358470544416853E-2</v>
      </c>
      <c r="AR143" s="22" cm="1">
        <f t="array" ref="AR143">IF(INDEX(calc_types,1,AR$7)="INDEX",O143/O142-1,IF(INDEX(calc_types,1,AR$7)="CASH", O142/1200,O142/O143-1))</f>
        <v>2.3793560409328673E-2</v>
      </c>
      <c r="AS143" s="22" cm="1">
        <f t="array" ref="AS143">IF(INDEX(calc_types,1,AS$7)="INDEX",P143/P142-1,IF(INDEX(calc_types,1,AS$7)="CASH", P142/1200,P142/P143-1))</f>
        <v>-1.6560968719248059E-4</v>
      </c>
      <c r="AT143" s="22" cm="1">
        <f t="array" ref="AT143">IF(INDEX(calc_types,1,AT$7)="INDEX",Q143/Q142-1,IF(INDEX(calc_types,1,AT$7)="CASH", Q142/1200,Q142/Q143-1))</f>
        <v>-3.6802438291116957E-4</v>
      </c>
      <c r="AU143" s="22" cm="1">
        <f t="array" ref="AU143">IF(INDEX(calc_types,1,AU$7)="INDEX",R143/R142-1,IF(INDEX(calc_types,1,AU$7)="CASH", R142/1200,R142/R143-1))</f>
        <v>-1.3085793735176932E-3</v>
      </c>
      <c r="AV143" s="22" cm="1">
        <f t="array" ref="AV143">IF(INDEX(calc_types,1,AV$7)="INDEX",S143/S142-1,IF(INDEX(calc_types,1,AV$7)="CASH", S142/1200,S142/S143-1))</f>
        <v>5.5244349202768772E-2</v>
      </c>
      <c r="AW143" s="22" cm="1">
        <f t="array" ref="AW143">IF(INDEX(calc_types,1,AW$7)="INDEX",T143/T142-1,IF(INDEX(calc_types,1,AW$7)="CASH", T142/1200,T142/T143-1))</f>
        <v>9.5971295410693491E-2</v>
      </c>
      <c r="AX143" s="22" cm="1">
        <f t="array" ref="AX143">IF(INDEX(calc_types,1,AX$7)="INDEX",U143/U142-1,IF(INDEX(calc_types,1,AX$7)="CASH", U142/1200,U142/U143-1))</f>
        <v>6.7449147441761559E-2</v>
      </c>
      <c r="AY143" s="22" cm="1">
        <f t="array" ref="AY143">IF(INDEX(calc_types,1,AY$7)="INDEX",V143/V142-1,IF(INDEX(calc_types,1,AY$7)="CASH", V142/1200,V142/V143-1))</f>
        <v>1.3829834279778019E-2</v>
      </c>
      <c r="AZ143" s="22" cm="1">
        <f t="array" ref="AZ143">IF(INDEX(calc_types,1,AZ$7)="INDEX",W143/W142-1,IF(INDEX(calc_types,1,AZ$7)="CASH", W142/1200,W142/W143-1))</f>
        <v>3.1338250000000002E-3</v>
      </c>
      <c r="BA143" s="22" cm="1">
        <f t="array" ref="BA143">IF(INDEX(calc_types,1,BA$7)="INDEX",X143/X142-1,IF(INDEX(calc_types,1,BA$7)="CASH", X142/1200,X142/X143-1))</f>
        <v>1.01775E-3</v>
      </c>
      <c r="BB143" s="22" cm="1">
        <f t="array" ref="BB143">IF(INDEX(calc_types,1,BB$7)="INDEX",Y143/Y142-1,IF(INDEX(calc_types,1,BB$7)="CASH", Y142/1200,Y142/Y143-1))</f>
        <v>2.3549999999999999E-3</v>
      </c>
      <c r="BC143" s="22" cm="1">
        <f t="array" ref="BC143">IF(INDEX(calc_types,1,BC$7)="INDEX",Z143/Z142-1,IF(INDEX(calc_types,1,BC$7)="CASH", Z142/1200,Z142/Z143-1))</f>
        <v>-1.7616666666666668E-4</v>
      </c>
      <c r="BD143" s="22" cm="1">
        <f t="array" ref="BD143">IF(INDEX(calc_types,1,BD$7)="INDEX",AA143/AA142-1,IF(INDEX(calc_types,1,BD$7)="CASH", AA142/1200,AA142/AA143-1))</f>
        <v>0</v>
      </c>
      <c r="BE143" s="22" cm="1">
        <f t="array" ref="BE143">IF(INDEX(calc_types,1,BE$7)="INDEX",AB143/AB142-1,IF(INDEX(calc_types,1,BE$7)="CASH", AB142/1200,AB142/AB143-1))</f>
        <v>5.3179311062545587E-2</v>
      </c>
      <c r="BF143" s="22" cm="1">
        <f t="array" ref="BF143">IF(INDEX(calc_types,1,BF$7)="INDEX",AC143/AC142-1,IF(INDEX(calc_types,1,BF$7)="CASH", AC142/1200,AC142/AC143-1))</f>
        <v>5.1368624140841534E-2</v>
      </c>
      <c r="BG143" s="22" cm="1">
        <f t="array" ref="BG143">IF(INDEX(calc_types,1,BG$7)="INDEX",AD143/AD142-1,IF(INDEX(calc_types,1,BG$7)="CASH", AD142/1200,AD142/AD143-1))</f>
        <v>7.7062359672629865E-2</v>
      </c>
      <c r="BH143" s="23">
        <f t="shared" si="68"/>
        <v>1.6826841813299021E-3</v>
      </c>
      <c r="BI143" s="23">
        <f t="shared" si="69"/>
        <v>5.1142365025389448E-3</v>
      </c>
      <c r="BJ143" s="23">
        <f t="shared" si="70"/>
        <v>1.6960011654142543E-2</v>
      </c>
      <c r="BK143" s="23">
        <f t="shared" si="71"/>
        <v>1.108326073240657E-2</v>
      </c>
      <c r="BL143" s="23">
        <f t="shared" si="72"/>
        <v>2.6644367776320139E-2</v>
      </c>
      <c r="BM143" s="23">
        <f t="shared" si="73"/>
        <v>8.2346047458228572E-4</v>
      </c>
      <c r="BN143" s="23">
        <f t="shared" si="74"/>
        <v>-5.5444989679740613E-4</v>
      </c>
      <c r="BO143" s="23">
        <f t="shared" si="75"/>
        <v>2.0416649810276904E-3</v>
      </c>
      <c r="BP143" s="23">
        <f t="shared" si="76"/>
        <v>2.3159900337121767E-4</v>
      </c>
      <c r="BQ143" s="23">
        <f t="shared" si="77"/>
        <v>3.0621766787587703E-3</v>
      </c>
      <c r="BR143" s="23">
        <f t="shared" si="78"/>
        <v>1.3768272192642305E-2</v>
      </c>
      <c r="BS143" s="23">
        <f t="shared" si="79"/>
        <v>7.9756222047862486E-3</v>
      </c>
      <c r="BT143" s="23">
        <f t="shared" si="80"/>
        <v>2.0652691167226126E-2</v>
      </c>
      <c r="BU143" s="23">
        <f t="shared" si="81"/>
        <v>-1.6666458903644832E-4</v>
      </c>
      <c r="BV143" s="23">
        <f t="shared" si="82"/>
        <v>-3.0763897529202514E-4</v>
      </c>
      <c r="BW143" s="23">
        <f t="shared" si="83"/>
        <v>-1.174564761573782E-3</v>
      </c>
      <c r="BX143" s="23">
        <f t="shared" si="84"/>
        <v>4.2675971241956087E-2</v>
      </c>
      <c r="BY143" s="23">
        <f t="shared" si="85"/>
        <v>8.9065228417897102E-2</v>
      </c>
      <c r="BZ143" s="23">
        <f t="shared" si="86"/>
        <v>6.2833531867204806E-2</v>
      </c>
      <c r="CA143" s="23">
        <f t="shared" si="87"/>
        <v>1.105489650654946E-3</v>
      </c>
      <c r="CB143" s="23">
        <f t="shared" si="88"/>
        <v>1.6943356481481477E-3</v>
      </c>
      <c r="CC143" s="23">
        <f t="shared" si="89"/>
        <v>6.3240231481481485E-4</v>
      </c>
      <c r="CD143" s="23">
        <f t="shared" si="90"/>
        <v>1.1255319444444445E-3</v>
      </c>
      <c r="CE143" s="23">
        <f t="shared" si="91"/>
        <v>-3.7662962962962997E-5</v>
      </c>
      <c r="CF143" s="23">
        <f t="shared" si="92"/>
        <v>0</v>
      </c>
      <c r="CG143" s="23">
        <f t="shared" si="93"/>
        <v>5.3874801376622823E-2</v>
      </c>
      <c r="CH143" s="23">
        <f t="shared" si="94"/>
        <v>5.2001289899607658E-2</v>
      </c>
      <c r="CI143" s="23">
        <f t="shared" si="95"/>
        <v>8.0668631189882642E-2</v>
      </c>
    </row>
    <row r="144" spans="1:87" x14ac:dyDescent="0.2">
      <c r="A144" s="20">
        <v>136</v>
      </c>
      <c r="B144" s="21">
        <v>42735</v>
      </c>
      <c r="C144" s="20">
        <v>220.501</v>
      </c>
      <c r="D144" s="20">
        <v>1212.9010000000001</v>
      </c>
      <c r="E144" s="20">
        <v>2020.0409999999999</v>
      </c>
      <c r="F144" s="20">
        <v>1813.1759999999999</v>
      </c>
      <c r="G144" s="20">
        <v>2326.9769999999999</v>
      </c>
      <c r="H144" s="20">
        <v>137.191</v>
      </c>
      <c r="I144" s="20">
        <v>339.608</v>
      </c>
      <c r="J144" s="20">
        <v>448.03100000000001</v>
      </c>
      <c r="K144" s="20">
        <v>110.39700000000001</v>
      </c>
      <c r="L144" s="20">
        <v>653.37900000000002</v>
      </c>
      <c r="M144" s="20">
        <v>802.50199999999995</v>
      </c>
      <c r="N144" s="20">
        <v>288.08100000000002</v>
      </c>
      <c r="O144" s="20">
        <v>324.83600000000001</v>
      </c>
      <c r="P144" s="20">
        <v>102.595</v>
      </c>
      <c r="Q144" s="20">
        <v>192.62700000000001</v>
      </c>
      <c r="R144" s="20">
        <v>255.50700000000001</v>
      </c>
      <c r="S144" s="20">
        <v>7138.77</v>
      </c>
      <c r="T144" s="20">
        <v>3793.62</v>
      </c>
      <c r="U144" s="20">
        <v>7451.74</v>
      </c>
      <c r="V144" s="20">
        <v>26094.5</v>
      </c>
      <c r="W144" s="20">
        <v>4.35806</v>
      </c>
      <c r="X144" s="20">
        <v>1.8096000000000001</v>
      </c>
      <c r="Y144" s="20">
        <v>3.4287999999999998</v>
      </c>
      <c r="Z144" s="20">
        <v>-0.36940000000000001</v>
      </c>
      <c r="AA144" s="20">
        <v>1</v>
      </c>
      <c r="AB144" s="20">
        <v>0.93410000000000004</v>
      </c>
      <c r="AC144" s="20">
        <v>0.8276</v>
      </c>
      <c r="AD144" s="20">
        <v>131.12</v>
      </c>
      <c r="AE144" s="21">
        <f t="shared" si="67"/>
        <v>42735</v>
      </c>
      <c r="AF144" s="22" cm="1">
        <f t="array" ref="AF144">IF(INDEX(calc_types,1,AF$7)="INDEX",C144/C143-1,IF(INDEX(calc_types,1,AF$7)="CASH", C143/1200,C143/C144-1))</f>
        <v>4.034332809689678E-3</v>
      </c>
      <c r="AG144" s="22" cm="1">
        <f t="array" ref="AG144">IF(INDEX(calc_types,1,AG$7)="INDEX",D144/D143-1,IF(INDEX(calc_types,1,AG$7)="CASH", D143/1200,D143/D144-1))</f>
        <v>2.0455625090360918E-3</v>
      </c>
      <c r="AH144" s="22" cm="1">
        <f t="array" ref="AH144">IF(INDEX(calc_types,1,AH$7)="INDEX",E144/E143-1,IF(INDEX(calc_types,1,AH$7)="CASH", E143/1200,E143/E144-1))</f>
        <v>-1.6289921056156231E-3</v>
      </c>
      <c r="AI144" s="22" cm="1">
        <f t="array" ref="AI144">IF(INDEX(calc_types,1,AI$7)="INDEX",F144/F143-1,IF(INDEX(calc_types,1,AI$7)="CASH", F143/1200,F143/F144-1))</f>
        <v>3.0386964971180763E-3</v>
      </c>
      <c r="AJ144" s="22" cm="1">
        <f t="array" ref="AJ144">IF(INDEX(calc_types,1,AJ$7)="INDEX",G144/G143-1,IF(INDEX(calc_types,1,AJ$7)="CASH", G143/1200,G143/G144-1))</f>
        <v>1.25470028540553E-3</v>
      </c>
      <c r="AK144" s="22" cm="1">
        <f t="array" ref="AK144">IF(INDEX(calc_types,1,AK$7)="INDEX",H144/H143-1,IF(INDEX(calc_types,1,AK$7)="CASH", H143/1200,H143/H144-1))</f>
        <v>4.3024239418953947E-4</v>
      </c>
      <c r="AL144" s="22" cm="1">
        <f t="array" ref="AL144">IF(INDEX(calc_types,1,AL$7)="INDEX",I144/I143-1,IF(INDEX(calc_types,1,AL$7)="CASH", I143/1200,I143/I144-1))</f>
        <v>-6.5991154377178507E-3</v>
      </c>
      <c r="AM144" s="22" cm="1">
        <f t="array" ref="AM144">IF(INDEX(calc_types,1,AM$7)="INDEX",J144/J143-1,IF(INDEX(calc_types,1,AM$7)="CASH", J143/1200,J143/J144-1))</f>
        <v>-1.9374763342037138E-2</v>
      </c>
      <c r="AN144" s="22" cm="1">
        <f t="array" ref="AN144">IF(INDEX(calc_types,1,AN$7)="INDEX",K144/K143-1,IF(INDEX(calc_types,1,AN$7)="CASH", K143/1200,K143/K144-1))</f>
        <v>3.0437389834820916E-3</v>
      </c>
      <c r="AO144" s="22" cm="1">
        <f t="array" ref="AO144">IF(INDEX(calc_types,1,AO$7)="INDEX",L144/L143-1,IF(INDEX(calc_types,1,AO$7)="CASH", L143/1200,L143/L144-1))</f>
        <v>-2.879746545677575E-3</v>
      </c>
      <c r="AP144" s="22" cm="1">
        <f t="array" ref="AP144">IF(INDEX(calc_types,1,AP$7)="INDEX",M144/M143-1,IF(INDEX(calc_types,1,AP$7)="CASH", M143/1200,M143/M144-1))</f>
        <v>-1.0299030773765372E-2</v>
      </c>
      <c r="AQ144" s="22" cm="1">
        <f t="array" ref="AQ144">IF(INDEX(calc_types,1,AQ$7)="INDEX",N144/N143-1,IF(INDEX(calc_types,1,AQ$7)="CASH", N143/1200,N143/N144-1))</f>
        <v>1.8605718737176868E-3</v>
      </c>
      <c r="AR144" s="22" cm="1">
        <f t="array" ref="AR144">IF(INDEX(calc_types,1,AR$7)="INDEX",O144/O143-1,IF(INDEX(calc_types,1,AR$7)="CASH", O143/1200,O143/O144-1))</f>
        <v>-1.2728670253651098E-3</v>
      </c>
      <c r="AS144" s="22" cm="1">
        <f t="array" ref="AS144">IF(INDEX(calc_types,1,AS$7)="INDEX",P144/P143-1,IF(INDEX(calc_types,1,AS$7)="CASH", P143/1200,P143/P144-1))</f>
        <v>-3.7999103610886209E-4</v>
      </c>
      <c r="AT144" s="22" cm="1">
        <f t="array" ref="AT144">IF(INDEX(calc_types,1,AT$7)="INDEX",Q144/Q143-1,IF(INDEX(calc_types,1,AT$7)="CASH", Q143/1200,Q143/Q144-1))</f>
        <v>-1.1615184779959487E-3</v>
      </c>
      <c r="AU144" s="22" cm="1">
        <f t="array" ref="AU144">IF(INDEX(calc_types,1,AU$7)="INDEX",R144/R143-1,IF(INDEX(calc_types,1,AU$7)="CASH", R143/1200,R143/R144-1))</f>
        <v>-3.6033084923429159E-3</v>
      </c>
      <c r="AV144" s="22" cm="1">
        <f t="array" ref="AV144">IF(INDEX(calc_types,1,AV$7)="INDEX",S144/S143-1,IF(INDEX(calc_types,1,AV$7)="CASH", S143/1200,S143/S144-1))</f>
        <v>-5.8020869620293181E-2</v>
      </c>
      <c r="AW144" s="22" cm="1">
        <f t="array" ref="AW144">IF(INDEX(calc_types,1,AW$7)="INDEX",T144/T143-1,IF(INDEX(calc_types,1,AW$7)="CASH", T143/1200,T143/T144-1))</f>
        <v>-4.3155632680239697E-2</v>
      </c>
      <c r="AX144" s="22" cm="1">
        <f t="array" ref="AX144">IF(INDEX(calc_types,1,AX$7)="INDEX",U144/U143-1,IF(INDEX(calc_types,1,AX$7)="CASH", U143/1200,U143/U144-1))</f>
        <v>-1.601864506374584E-2</v>
      </c>
      <c r="AY144" s="22" cm="1">
        <f t="array" ref="AY144">IF(INDEX(calc_types,1,AY$7)="INDEX",V144/V143-1,IF(INDEX(calc_types,1,AY$7)="CASH", V143/1200,V143/V144-1))</f>
        <v>-6.7020296406842039E-2</v>
      </c>
      <c r="AZ144" s="22" cm="1">
        <f t="array" ref="AZ144">IF(INDEX(calc_types,1,AZ$7)="INDEX",W144/W143-1,IF(INDEX(calc_types,1,AZ$7)="CASH", W143/1200,W143/W144-1))</f>
        <v>3.4411833333333332E-3</v>
      </c>
      <c r="BA144" s="22" cm="1">
        <f t="array" ref="BA144">IF(INDEX(calc_types,1,BA$7)="INDEX",X144/X143-1,IF(INDEX(calc_types,1,BA$7)="CASH", X143/1200,X143/X144-1))</f>
        <v>8.0216666666666663E-4</v>
      </c>
      <c r="BB144" s="22" cm="1">
        <f t="array" ref="BB144">IF(INDEX(calc_types,1,BB$7)="INDEX",Y144/Y143-1,IF(INDEX(calc_types,1,BB$7)="CASH", Y143/1200,Y143/Y144-1))</f>
        <v>2.3824166666666668E-3</v>
      </c>
      <c r="BC144" s="22" cm="1">
        <f t="array" ref="BC144">IF(INDEX(calc_types,1,BC$7)="INDEX",Z144/Z143-1,IF(INDEX(calc_types,1,BC$7)="CASH", Z143/1200,Z143/Z144-1))</f>
        <v>-5.8258333333333339E-4</v>
      </c>
      <c r="BD144" s="22" cm="1">
        <f t="array" ref="BD144">IF(INDEX(calc_types,1,BD$7)="INDEX",AA144/AA143-1,IF(INDEX(calc_types,1,BD$7)="CASH", AA143/1200,AA143/AA144-1))</f>
        <v>0</v>
      </c>
      <c r="BE144" s="22" cm="1">
        <f t="array" ref="BE144">IF(INDEX(calc_types,1,BE$7)="INDEX",AB144/AB143-1,IF(INDEX(calc_types,1,BE$7)="CASH", AB143/1200,AB143/AB144-1))</f>
        <v>2.869071833850767E-2</v>
      </c>
      <c r="BF144" s="22" cm="1">
        <f t="array" ref="BF144">IF(INDEX(calc_types,1,BF$7)="INDEX",AC144/AC143-1,IF(INDEX(calc_types,1,BF$7)="CASH", AC143/1200,AC143/AC144-1))</f>
        <v>2.0541324311262876E-3</v>
      </c>
      <c r="BG144" s="22" cm="1">
        <f t="array" ref="BG144">IF(INDEX(calc_types,1,BG$7)="INDEX",AD144/AD143-1,IF(INDEX(calc_types,1,BG$7)="CASH", AD143/1200,AD143/AD144-1))</f>
        <v>5.3004881025015216E-2</v>
      </c>
      <c r="BH144" s="23">
        <f t="shared" si="68"/>
        <v>2.6385620648065209E-3</v>
      </c>
      <c r="BI144" s="23">
        <f t="shared" si="69"/>
        <v>8.722947093360257E-4</v>
      </c>
      <c r="BJ144" s="23">
        <f t="shared" si="70"/>
        <v>-2.8231223352729053E-3</v>
      </c>
      <c r="BK144" s="23">
        <f t="shared" si="71"/>
        <v>9.4214456614311742E-4</v>
      </c>
      <c r="BL144" s="23">
        <f t="shared" si="72"/>
        <v>-1.4175261767331144E-3</v>
      </c>
      <c r="BM144" s="23">
        <f t="shared" si="73"/>
        <v>1.5866848469217349E-4</v>
      </c>
      <c r="BN144" s="23">
        <f t="shared" si="74"/>
        <v>-6.6799171323317164E-3</v>
      </c>
      <c r="BO144" s="23">
        <f t="shared" si="75"/>
        <v>-1.9559620073434991E-2</v>
      </c>
      <c r="BP144" s="23">
        <f t="shared" si="76"/>
        <v>1.9652704819861353E-3</v>
      </c>
      <c r="BQ144" s="23">
        <f t="shared" si="77"/>
        <v>-3.7289367310689723E-3</v>
      </c>
      <c r="BR144" s="23">
        <f t="shared" si="78"/>
        <v>-1.1260142137024099E-2</v>
      </c>
      <c r="BS144" s="23">
        <f t="shared" si="79"/>
        <v>-5.2227646591291883E-4</v>
      </c>
      <c r="BT144" s="23">
        <f t="shared" si="80"/>
        <v>-4.4137362674676554E-3</v>
      </c>
      <c r="BU144" s="23">
        <f t="shared" si="81"/>
        <v>-3.8104593795282982E-4</v>
      </c>
      <c r="BV144" s="23">
        <f t="shared" si="82"/>
        <v>-1.1011330703768042E-3</v>
      </c>
      <c r="BW144" s="23">
        <f t="shared" si="83"/>
        <v>-3.4692938803990046E-3</v>
      </c>
      <c r="BX144" s="23">
        <f t="shared" si="84"/>
        <v>-7.0589247581105866E-2</v>
      </c>
      <c r="BY144" s="23">
        <f t="shared" si="85"/>
        <v>-5.0061699673036086E-2</v>
      </c>
      <c r="BZ144" s="23">
        <f t="shared" si="86"/>
        <v>-2.0634260638302593E-2</v>
      </c>
      <c r="CA144" s="23">
        <f t="shared" si="87"/>
        <v>-7.9744641035965111E-2</v>
      </c>
      <c r="CB144" s="23">
        <f t="shared" si="88"/>
        <v>2.0016939814814809E-3</v>
      </c>
      <c r="CC144" s="23">
        <f t="shared" si="89"/>
        <v>4.1681898148148143E-4</v>
      </c>
      <c r="CD144" s="23">
        <f t="shared" si="90"/>
        <v>1.1529486111111114E-3</v>
      </c>
      <c r="CE144" s="23">
        <f t="shared" si="91"/>
        <v>-4.4407962962962969E-4</v>
      </c>
      <c r="CF144" s="23">
        <f t="shared" si="92"/>
        <v>0</v>
      </c>
      <c r="CG144" s="23">
        <f t="shared" si="93"/>
        <v>2.9386208652584903E-2</v>
      </c>
      <c r="CH144" s="23">
        <f t="shared" si="94"/>
        <v>2.6867981898924119E-3</v>
      </c>
      <c r="CI144" s="23">
        <f t="shared" si="95"/>
        <v>5.6611152542267992E-2</v>
      </c>
    </row>
    <row r="145" spans="1:87" x14ac:dyDescent="0.2">
      <c r="A145" s="20">
        <v>137</v>
      </c>
      <c r="B145" s="21">
        <v>42766</v>
      </c>
      <c r="C145" s="20">
        <v>221.268</v>
      </c>
      <c r="D145" s="20">
        <v>1221.213</v>
      </c>
      <c r="E145" s="20">
        <v>2052.8139999999999</v>
      </c>
      <c r="F145" s="20">
        <v>1832.0920000000001</v>
      </c>
      <c r="G145" s="20">
        <v>2378.8069999999998</v>
      </c>
      <c r="H145" s="20">
        <v>137.19900000000001</v>
      </c>
      <c r="I145" s="20">
        <v>340.07600000000002</v>
      </c>
      <c r="J145" s="20">
        <v>451.91300000000001</v>
      </c>
      <c r="K145" s="20">
        <v>110.608</v>
      </c>
      <c r="L145" s="20">
        <v>658.65</v>
      </c>
      <c r="M145" s="20">
        <v>815.97900000000004</v>
      </c>
      <c r="N145" s="20">
        <v>293.166</v>
      </c>
      <c r="O145" s="20">
        <v>335.01400000000001</v>
      </c>
      <c r="P145" s="20">
        <v>102.61799999999999</v>
      </c>
      <c r="Q145" s="20">
        <v>192.81899999999999</v>
      </c>
      <c r="R145" s="20">
        <v>256.17599999999999</v>
      </c>
      <c r="S145" s="20">
        <v>7585.01</v>
      </c>
      <c r="T145" s="20">
        <v>4163.45</v>
      </c>
      <c r="U145" s="20">
        <v>7771.7</v>
      </c>
      <c r="V145" s="20">
        <v>27327.11</v>
      </c>
      <c r="W145" s="20">
        <v>4.5724799999999997</v>
      </c>
      <c r="X145" s="20">
        <v>2.2391999999999999</v>
      </c>
      <c r="Y145" s="20">
        <v>3.839</v>
      </c>
      <c r="Z145" s="20">
        <v>-0.28189999999999998</v>
      </c>
      <c r="AA145" s="20">
        <v>1</v>
      </c>
      <c r="AB145" s="20">
        <v>0.92049999999999998</v>
      </c>
      <c r="AC145" s="20">
        <v>0.81169999999999998</v>
      </c>
      <c r="AD145" s="20">
        <v>130.09</v>
      </c>
      <c r="AE145" s="21">
        <f t="shared" si="67"/>
        <v>42766</v>
      </c>
      <c r="AF145" s="22" cm="1">
        <f t="array" ref="AF145">IF(INDEX(calc_types,1,AF$7)="INDEX",C145/C144-1,IF(INDEX(calc_types,1,AF$7)="CASH", C144/1200,C144/C145-1))</f>
        <v>3.4784422746381161E-3</v>
      </c>
      <c r="AG145" s="22" cm="1">
        <f t="array" ref="AG145">IF(INDEX(calc_types,1,AG$7)="INDEX",D145/D144-1,IF(INDEX(calc_types,1,AG$7)="CASH", D144/1200,D144/D145-1))</f>
        <v>6.8529912993722242E-3</v>
      </c>
      <c r="AH145" s="22" cm="1">
        <f t="array" ref="AH145">IF(INDEX(calc_types,1,AH$7)="INDEX",E145/E144-1,IF(INDEX(calc_types,1,AH$7)="CASH", E144/1200,E144/E145-1))</f>
        <v>1.6223928128191512E-2</v>
      </c>
      <c r="AI145" s="22" cm="1">
        <f t="array" ref="AI145">IF(INDEX(calc_types,1,AI$7)="INDEX",F145/F144-1,IF(INDEX(calc_types,1,AI$7)="CASH", F144/1200,F144/F145-1))</f>
        <v>1.0432522821833157E-2</v>
      </c>
      <c r="AJ145" s="22" cm="1">
        <f t="array" ref="AJ145">IF(INDEX(calc_types,1,AJ$7)="INDEX",G145/G144-1,IF(INDEX(calc_types,1,AJ$7)="CASH", G144/1200,G144/G145-1))</f>
        <v>2.2273533429853387E-2</v>
      </c>
      <c r="AK145" s="22" cm="1">
        <f t="array" ref="AK145">IF(INDEX(calc_types,1,AK$7)="INDEX",H145/H144-1,IF(INDEX(calc_types,1,AK$7)="CASH", H144/1200,H144/H145-1))</f>
        <v>5.8312863088660905E-5</v>
      </c>
      <c r="AL145" s="22" cm="1">
        <f t="array" ref="AL145">IF(INDEX(calc_types,1,AL$7)="INDEX",I145/I144-1,IF(INDEX(calc_types,1,AL$7)="CASH", I144/1200,I144/I145-1))</f>
        <v>1.3780594096723942E-3</v>
      </c>
      <c r="AM145" s="22" cm="1">
        <f t="array" ref="AM145">IF(INDEX(calc_types,1,AM$7)="INDEX",J145/J144-1,IF(INDEX(calc_types,1,AM$7)="CASH", J144/1200,J144/J145-1))</f>
        <v>8.6645790135058132E-3</v>
      </c>
      <c r="AN145" s="22" cm="1">
        <f t="array" ref="AN145">IF(INDEX(calc_types,1,AN$7)="INDEX",K145/K144-1,IF(INDEX(calc_types,1,AN$7)="CASH", K144/1200,K144/K145-1))</f>
        <v>1.9112838211183814E-3</v>
      </c>
      <c r="AO145" s="22" cm="1">
        <f t="array" ref="AO145">IF(INDEX(calc_types,1,AO$7)="INDEX",L145/L144-1,IF(INDEX(calc_types,1,AO$7)="CASH", L144/1200,L144/L145-1))</f>
        <v>8.0672932555223564E-3</v>
      </c>
      <c r="AP145" s="22" cm="1">
        <f t="array" ref="AP145">IF(INDEX(calc_types,1,AP$7)="INDEX",M145/M144-1,IF(INDEX(calc_types,1,AP$7)="CASH", M144/1200,M144/M145-1))</f>
        <v>1.6793727616878362E-2</v>
      </c>
      <c r="AQ145" s="22" cm="1">
        <f t="array" ref="AQ145">IF(INDEX(calc_types,1,AQ$7)="INDEX",N145/N144-1,IF(INDEX(calc_types,1,AQ$7)="CASH", N144/1200,N144/N145-1))</f>
        <v>1.7651285575931652E-2</v>
      </c>
      <c r="AR145" s="22" cm="1">
        <f t="array" ref="AR145">IF(INDEX(calc_types,1,AR$7)="INDEX",O145/O144-1,IF(INDEX(calc_types,1,AR$7)="CASH", O144/1200,O144/O145-1))</f>
        <v>3.1332734056570111E-2</v>
      </c>
      <c r="AS145" s="22" cm="1">
        <f t="array" ref="AS145">IF(INDEX(calc_types,1,AS$7)="INDEX",P145/P144-1,IF(INDEX(calc_types,1,AS$7)="CASH", P144/1200,P144/P145-1))</f>
        <v>2.2418246503241868E-4</v>
      </c>
      <c r="AT145" s="22" cm="1">
        <f t="array" ref="AT145">IF(INDEX(calc_types,1,AT$7)="INDEX",Q145/Q144-1,IF(INDEX(calc_types,1,AT$7)="CASH", Q144/1200,Q144/Q145-1))</f>
        <v>9.9674500459423498E-4</v>
      </c>
      <c r="AU145" s="22" cm="1">
        <f t="array" ref="AU145">IF(INDEX(calc_types,1,AU$7)="INDEX",R145/R144-1,IF(INDEX(calc_types,1,AU$7)="CASH", R144/1200,R144/R145-1))</f>
        <v>2.6183235684344996E-3</v>
      </c>
      <c r="AV145" s="22" cm="1">
        <f t="array" ref="AV145">IF(INDEX(calc_types,1,AV$7)="INDEX",S145/S144-1,IF(INDEX(calc_types,1,AV$7)="CASH", S144/1200,S144/S145-1))</f>
        <v>6.2509367860289711E-2</v>
      </c>
      <c r="AW145" s="22" cm="1">
        <f t="array" ref="AW145">IF(INDEX(calc_types,1,AW$7)="INDEX",T145/T144-1,IF(INDEX(calc_types,1,AW$7)="CASH", T144/1200,T144/T145-1))</f>
        <v>9.7487360357653152E-2</v>
      </c>
      <c r="AX145" s="22" cm="1">
        <f t="array" ref="AX145">IF(INDEX(calc_types,1,AX$7)="INDEX",U145/U144-1,IF(INDEX(calc_types,1,AX$7)="CASH", U144/1200,U144/U145-1))</f>
        <v>4.2937622622367444E-2</v>
      </c>
      <c r="AY145" s="22" cm="1">
        <f t="array" ref="AY145">IF(INDEX(calc_types,1,AY$7)="INDEX",V145/V144-1,IF(INDEX(calc_types,1,AY$7)="CASH", V144/1200,V144/V145-1))</f>
        <v>4.7236390810323936E-2</v>
      </c>
      <c r="AZ145" s="22" cm="1">
        <f t="array" ref="AZ145">IF(INDEX(calc_types,1,AZ$7)="INDEX",W145/W144-1,IF(INDEX(calc_types,1,AZ$7)="CASH", W144/1200,W144/W145-1))</f>
        <v>3.6317166666666669E-3</v>
      </c>
      <c r="BA145" s="22" cm="1">
        <f t="array" ref="BA145">IF(INDEX(calc_types,1,BA$7)="INDEX",X145/X144-1,IF(INDEX(calc_types,1,BA$7)="CASH", X144/1200,X144/X145-1))</f>
        <v>1.508E-3</v>
      </c>
      <c r="BB145" s="22" cm="1">
        <f t="array" ref="BB145">IF(INDEX(calc_types,1,BB$7)="INDEX",Y145/Y144-1,IF(INDEX(calc_types,1,BB$7)="CASH", Y144/1200,Y144/Y145-1))</f>
        <v>2.8573333333333333E-3</v>
      </c>
      <c r="BC145" s="22" cm="1">
        <f t="array" ref="BC145">IF(INDEX(calc_types,1,BC$7)="INDEX",Z145/Z144-1,IF(INDEX(calc_types,1,BC$7)="CASH", Z144/1200,Z144/Z145-1))</f>
        <v>-3.0783333333333335E-4</v>
      </c>
      <c r="BD145" s="22" cm="1">
        <f t="array" ref="BD145">IF(INDEX(calc_types,1,BD$7)="INDEX",AA145/AA144-1,IF(INDEX(calc_types,1,BD$7)="CASH", AA144/1200,AA144/AA145-1))</f>
        <v>0</v>
      </c>
      <c r="BE145" s="22" cm="1">
        <f t="array" ref="BE145">IF(INDEX(calc_types,1,BE$7)="INDEX",AB145/AB144-1,IF(INDEX(calc_types,1,BE$7)="CASH", AB144/1200,AB144/AB145-1))</f>
        <v>1.4774579033134172E-2</v>
      </c>
      <c r="BF145" s="22" cm="1">
        <f t="array" ref="BF145">IF(INDEX(calc_types,1,BF$7)="INDEX",AC145/AC144-1,IF(INDEX(calc_types,1,BF$7)="CASH", AC144/1200,AC144/AC145-1))</f>
        <v>1.9588517925341886E-2</v>
      </c>
      <c r="BG145" s="22" cm="1">
        <f t="array" ref="BG145">IF(INDEX(calc_types,1,BG$7)="INDEX",AD145/AD144-1,IF(INDEX(calc_types,1,BG$7)="CASH", AD144/1200,AD144/AD145-1))</f>
        <v>7.9175955108001794E-3</v>
      </c>
      <c r="BH145" s="23">
        <f t="shared" si="68"/>
        <v>2.082671529754959E-3</v>
      </c>
      <c r="BI145" s="23">
        <f t="shared" si="69"/>
        <v>5.6797234996721581E-3</v>
      </c>
      <c r="BJ145" s="23">
        <f t="shared" si="70"/>
        <v>1.5029797898534229E-2</v>
      </c>
      <c r="BK145" s="23">
        <f t="shared" si="71"/>
        <v>8.3359708908581978E-3</v>
      </c>
      <c r="BL145" s="23">
        <f t="shared" si="72"/>
        <v>1.9601306967714744E-2</v>
      </c>
      <c r="BM145" s="23">
        <f t="shared" si="73"/>
        <v>-2.1326104640870508E-4</v>
      </c>
      <c r="BN145" s="23">
        <f t="shared" si="74"/>
        <v>1.2972577150585289E-3</v>
      </c>
      <c r="BO145" s="23">
        <f t="shared" si="75"/>
        <v>8.4797222821079588E-3</v>
      </c>
      <c r="BP145" s="23">
        <f t="shared" si="76"/>
        <v>8.3281531962242509E-4</v>
      </c>
      <c r="BQ145" s="23">
        <f t="shared" si="77"/>
        <v>7.2181030701309592E-3</v>
      </c>
      <c r="BR145" s="23">
        <f t="shared" si="78"/>
        <v>1.5832616253619633E-2</v>
      </c>
      <c r="BS145" s="23">
        <f t="shared" si="79"/>
        <v>1.5268437236301047E-2</v>
      </c>
      <c r="BT145" s="23">
        <f t="shared" si="80"/>
        <v>2.8191864814467563E-2</v>
      </c>
      <c r="BU145" s="23">
        <f t="shared" si="81"/>
        <v>2.2312756318845095E-4</v>
      </c>
      <c r="BV145" s="23">
        <f t="shared" si="82"/>
        <v>1.0571304122133794E-3</v>
      </c>
      <c r="BW145" s="23">
        <f t="shared" si="83"/>
        <v>2.752338180378411E-3</v>
      </c>
      <c r="BX145" s="23">
        <f t="shared" si="84"/>
        <v>4.9940989899477026E-2</v>
      </c>
      <c r="BY145" s="23">
        <f t="shared" si="85"/>
        <v>9.0581293364856763E-2</v>
      </c>
      <c r="BZ145" s="23">
        <f t="shared" si="86"/>
        <v>3.8322007047810691E-2</v>
      </c>
      <c r="CA145" s="23">
        <f t="shared" si="87"/>
        <v>3.4512046181200864E-2</v>
      </c>
      <c r="CB145" s="23">
        <f t="shared" si="88"/>
        <v>2.1922273148148146E-3</v>
      </c>
      <c r="CC145" s="23">
        <f t="shared" si="89"/>
        <v>1.1226523148148149E-3</v>
      </c>
      <c r="CD145" s="23">
        <f t="shared" si="90"/>
        <v>1.6278652777777778E-3</v>
      </c>
      <c r="CE145" s="23">
        <f t="shared" si="91"/>
        <v>-1.6932962962962967E-4</v>
      </c>
      <c r="CF145" s="23">
        <f t="shared" si="92"/>
        <v>0</v>
      </c>
      <c r="CG145" s="23">
        <f t="shared" si="93"/>
        <v>1.5470069347211405E-2</v>
      </c>
      <c r="CH145" s="23">
        <f t="shared" si="94"/>
        <v>2.022118368410801E-2</v>
      </c>
      <c r="CI145" s="23">
        <f t="shared" si="95"/>
        <v>1.1523867028052956E-2</v>
      </c>
    </row>
    <row r="146" spans="1:87" x14ac:dyDescent="0.2">
      <c r="A146" s="20">
        <v>138</v>
      </c>
      <c r="B146" s="21">
        <v>42794</v>
      </c>
      <c r="C146" s="20">
        <v>221.81299999999999</v>
      </c>
      <c r="D146" s="20">
        <v>1212.395</v>
      </c>
      <c r="E146" s="20">
        <v>2012.973</v>
      </c>
      <c r="F146" s="20">
        <v>1820.5170000000001</v>
      </c>
      <c r="G146" s="20">
        <v>2337.7750000000001</v>
      </c>
      <c r="H146" s="20">
        <v>137.19300000000001</v>
      </c>
      <c r="I146" s="20">
        <v>337.84399999999999</v>
      </c>
      <c r="J146" s="20">
        <v>444.64699999999999</v>
      </c>
      <c r="K146" s="20">
        <v>110.572</v>
      </c>
      <c r="L146" s="20">
        <v>653.51599999999996</v>
      </c>
      <c r="M146" s="20">
        <v>802.48299999999995</v>
      </c>
      <c r="N146" s="20">
        <v>291.375</v>
      </c>
      <c r="O146" s="20">
        <v>330.46699999999998</v>
      </c>
      <c r="P146" s="20">
        <v>102.611</v>
      </c>
      <c r="Q146" s="20">
        <v>192.90299999999999</v>
      </c>
      <c r="R146" s="20">
        <v>256.14299999999997</v>
      </c>
      <c r="S146" s="20">
        <v>7396.04</v>
      </c>
      <c r="T146" s="20">
        <v>4238.38</v>
      </c>
      <c r="U146" s="20">
        <v>7876.28</v>
      </c>
      <c r="V146" s="20">
        <v>27445.56</v>
      </c>
      <c r="W146" s="20">
        <v>4.6607799999999999</v>
      </c>
      <c r="X146" s="20">
        <v>2.4969999999999999</v>
      </c>
      <c r="Y146" s="20">
        <v>4.0453000000000001</v>
      </c>
      <c r="Z146" s="20">
        <v>-0.39169999999999999</v>
      </c>
      <c r="AA146" s="20">
        <v>1</v>
      </c>
      <c r="AB146" s="20">
        <v>0.9456</v>
      </c>
      <c r="AC146" s="20">
        <v>0.83179999999999998</v>
      </c>
      <c r="AD146" s="20">
        <v>136.16999999999999</v>
      </c>
      <c r="AE146" s="21">
        <f t="shared" si="67"/>
        <v>42794</v>
      </c>
      <c r="AF146" s="22" cm="1">
        <f t="array" ref="AF146">IF(INDEX(calc_types,1,AF$7)="INDEX",C146/C145-1,IF(INDEX(calc_types,1,AF$7)="CASH", C145/1200,C145/C146-1))</f>
        <v>2.463076450277546E-3</v>
      </c>
      <c r="AG146" s="22" cm="1">
        <f t="array" ref="AG146">IF(INDEX(calc_types,1,AG$7)="INDEX",D146/D145-1,IF(INDEX(calc_types,1,AG$7)="CASH", D145/1200,D145/D146-1))</f>
        <v>-7.2206895930521098E-3</v>
      </c>
      <c r="AH146" s="22" cm="1">
        <f t="array" ref="AH146">IF(INDEX(calc_types,1,AH$7)="INDEX",E146/E145-1,IF(INDEX(calc_types,1,AH$7)="CASH", E145/1200,E145/E146-1))</f>
        <v>-1.9407993125533984E-2</v>
      </c>
      <c r="AI146" s="22" cm="1">
        <f t="array" ref="AI146">IF(INDEX(calc_types,1,AI$7)="INDEX",F146/F145-1,IF(INDEX(calc_types,1,AI$7)="CASH", F145/1200,F145/F146-1))</f>
        <v>-6.3179141658825655E-3</v>
      </c>
      <c r="AJ146" s="22" cm="1">
        <f t="array" ref="AJ146">IF(INDEX(calc_types,1,AJ$7)="INDEX",G146/G145-1,IF(INDEX(calc_types,1,AJ$7)="CASH", G145/1200,G145/G146-1))</f>
        <v>-1.724898236805239E-2</v>
      </c>
      <c r="AK146" s="22" cm="1">
        <f t="array" ref="AK146">IF(INDEX(calc_types,1,AK$7)="INDEX",H146/H145-1,IF(INDEX(calc_types,1,AK$7)="CASH", H145/1200,H145/H146-1))</f>
        <v>-4.3732097172677342E-5</v>
      </c>
      <c r="AL146" s="22" cm="1">
        <f t="array" ref="AL146">IF(INDEX(calc_types,1,AL$7)="INDEX",I146/I145-1,IF(INDEX(calc_types,1,AL$7)="CASH", I145/1200,I145/I146-1))</f>
        <v>-6.5632388054435165E-3</v>
      </c>
      <c r="AM146" s="22" cm="1">
        <f t="array" ref="AM146">IF(INDEX(calc_types,1,AM$7)="INDEX",J146/J145-1,IF(INDEX(calc_types,1,AM$7)="CASH", J145/1200,J145/J146-1))</f>
        <v>-1.6078315959045297E-2</v>
      </c>
      <c r="AN146" s="22" cm="1">
        <f t="array" ref="AN146">IF(INDEX(calc_types,1,AN$7)="INDEX",K146/K145-1,IF(INDEX(calc_types,1,AN$7)="CASH", K145/1200,K145/K146-1))</f>
        <v>-3.2547374511793237E-4</v>
      </c>
      <c r="AO146" s="22" cm="1">
        <f t="array" ref="AO146">IF(INDEX(calc_types,1,AO$7)="INDEX",L146/L145-1,IF(INDEX(calc_types,1,AO$7)="CASH", L145/1200,L145/L146-1))</f>
        <v>-7.7947316480679874E-3</v>
      </c>
      <c r="AP146" s="22" cm="1">
        <f t="array" ref="AP146">IF(INDEX(calc_types,1,AP$7)="INDEX",M146/M145-1,IF(INDEX(calc_types,1,AP$7)="CASH", M145/1200,M145/M146-1))</f>
        <v>-1.653964133880903E-2</v>
      </c>
      <c r="AQ146" s="22" cm="1">
        <f t="array" ref="AQ146">IF(INDEX(calc_types,1,AQ$7)="INDEX",N146/N145-1,IF(INDEX(calc_types,1,AQ$7)="CASH", N145/1200,N145/N146-1))</f>
        <v>-6.1091668201632698E-3</v>
      </c>
      <c r="AR146" s="22" cm="1">
        <f t="array" ref="AR146">IF(INDEX(calc_types,1,AR$7)="INDEX",O146/O145-1,IF(INDEX(calc_types,1,AR$7)="CASH", O145/1200,O145/O146-1))</f>
        <v>-1.3572567116598155E-2</v>
      </c>
      <c r="AS146" s="22" cm="1">
        <f t="array" ref="AS146">IF(INDEX(calc_types,1,AS$7)="INDEX",P146/P145-1,IF(INDEX(calc_types,1,AS$7)="CASH", P145/1200,P145/P146-1))</f>
        <v>-6.821415346225379E-5</v>
      </c>
      <c r="AT146" s="22" cm="1">
        <f t="array" ref="AT146">IF(INDEX(calc_types,1,AT$7)="INDEX",Q146/Q145-1,IF(INDEX(calc_types,1,AT$7)="CASH", Q145/1200,Q145/Q146-1))</f>
        <v>4.3564171580601219E-4</v>
      </c>
      <c r="AU146" s="22" cm="1">
        <f t="array" ref="AU146">IF(INDEX(calc_types,1,AU$7)="INDEX",R146/R145-1,IF(INDEX(calc_types,1,AU$7)="CASH", R145/1200,R145/R146-1))</f>
        <v>-1.288176878396774E-4</v>
      </c>
      <c r="AV146" s="22" cm="1">
        <f t="array" ref="AV146">IF(INDEX(calc_types,1,AV$7)="INDEX",S146/S145-1,IF(INDEX(calc_types,1,AV$7)="CASH", S145/1200,S145/S146-1))</f>
        <v>-2.4913612506773264E-2</v>
      </c>
      <c r="AW146" s="22" cm="1">
        <f t="array" ref="AW146">IF(INDEX(calc_types,1,AW$7)="INDEX",T146/T145-1,IF(INDEX(calc_types,1,AW$7)="CASH", T145/1200,T145/T146-1))</f>
        <v>1.7997093756380034E-2</v>
      </c>
      <c r="AX146" s="22" cm="1">
        <f t="array" ref="AX146">IF(INDEX(calc_types,1,AX$7)="INDEX",U146/U145-1,IF(INDEX(calc_types,1,AX$7)="CASH", U145/1200,U145/U146-1))</f>
        <v>1.3456515305531491E-2</v>
      </c>
      <c r="AY146" s="22" cm="1">
        <f t="array" ref="AY146">IF(INDEX(calc_types,1,AY$7)="INDEX",V146/V145-1,IF(INDEX(calc_types,1,AY$7)="CASH", V145/1200,V145/V146-1))</f>
        <v>4.3345234823588541E-3</v>
      </c>
      <c r="AZ146" s="22" cm="1">
        <f t="array" ref="AZ146">IF(INDEX(calc_types,1,AZ$7)="INDEX",W146/W145-1,IF(INDEX(calc_types,1,AZ$7)="CASH", W145/1200,W145/W146-1))</f>
        <v>3.8103999999999998E-3</v>
      </c>
      <c r="BA146" s="22" cm="1">
        <f t="array" ref="BA146">IF(INDEX(calc_types,1,BA$7)="INDEX",X146/X145-1,IF(INDEX(calc_types,1,BA$7)="CASH", X145/1200,X145/X146-1))</f>
        <v>1.8659999999999998E-3</v>
      </c>
      <c r="BB146" s="22" cm="1">
        <f t="array" ref="BB146">IF(INDEX(calc_types,1,BB$7)="INDEX",Y146/Y145-1,IF(INDEX(calc_types,1,BB$7)="CASH", Y145/1200,Y145/Y146-1))</f>
        <v>3.1991666666666666E-3</v>
      </c>
      <c r="BC146" s="22" cm="1">
        <f t="array" ref="BC146">IF(INDEX(calc_types,1,BC$7)="INDEX",Z146/Z145-1,IF(INDEX(calc_types,1,BC$7)="CASH", Z145/1200,Z145/Z146-1))</f>
        <v>-2.3491666666666667E-4</v>
      </c>
      <c r="BD146" s="22" cm="1">
        <f t="array" ref="BD146">IF(INDEX(calc_types,1,BD$7)="INDEX",AA146/AA145-1,IF(INDEX(calc_types,1,BD$7)="CASH", AA145/1200,AA145/AA146-1))</f>
        <v>0</v>
      </c>
      <c r="BE146" s="22" cm="1">
        <f t="array" ref="BE146">IF(INDEX(calc_types,1,BE$7)="INDEX",AB146/AB145-1,IF(INDEX(calc_types,1,BE$7)="CASH", AB145/1200,AB145/AB146-1))</f>
        <v>-2.6543993231810448E-2</v>
      </c>
      <c r="BF146" s="22" cm="1">
        <f t="array" ref="BF146">IF(INDEX(calc_types,1,BF$7)="INDEX",AC146/AC145-1,IF(INDEX(calc_types,1,BF$7)="CASH", AC145/1200,AC145/AC146-1))</f>
        <v>-2.416446261120464E-2</v>
      </c>
      <c r="BG146" s="22" cm="1">
        <f t="array" ref="BG146">IF(INDEX(calc_types,1,BG$7)="INDEX",AD146/AD145-1,IF(INDEX(calc_types,1,BG$7)="CASH", AD145/1200,AD145/AD146-1))</f>
        <v>-4.4650069765733935E-2</v>
      </c>
      <c r="BH146" s="23">
        <f t="shared" si="68"/>
        <v>1.0673057053943891E-3</v>
      </c>
      <c r="BI146" s="23">
        <f t="shared" si="69"/>
        <v>-8.393957392752175E-3</v>
      </c>
      <c r="BJ146" s="23">
        <f t="shared" si="70"/>
        <v>-2.0602123355191265E-2</v>
      </c>
      <c r="BK146" s="23">
        <f t="shared" si="71"/>
        <v>-8.4144660968575244E-3</v>
      </c>
      <c r="BL146" s="23">
        <f t="shared" si="72"/>
        <v>-1.9921208830191033E-2</v>
      </c>
      <c r="BM146" s="23">
        <f t="shared" si="73"/>
        <v>-3.1530600667004332E-4</v>
      </c>
      <c r="BN146" s="23">
        <f t="shared" si="74"/>
        <v>-6.6440405000573821E-3</v>
      </c>
      <c r="BO146" s="23">
        <f t="shared" si="75"/>
        <v>-1.626317269044315E-2</v>
      </c>
      <c r="BP146" s="23">
        <f t="shared" si="76"/>
        <v>-1.4039422466138886E-3</v>
      </c>
      <c r="BQ146" s="23">
        <f t="shared" si="77"/>
        <v>-8.6439218334593837E-3</v>
      </c>
      <c r="BR146" s="23">
        <f t="shared" si="78"/>
        <v>-1.7500752702067759E-2</v>
      </c>
      <c r="BS146" s="23">
        <f t="shared" si="79"/>
        <v>-8.4920151597938746E-3</v>
      </c>
      <c r="BT146" s="23">
        <f t="shared" si="80"/>
        <v>-1.6713436358700703E-2</v>
      </c>
      <c r="BU146" s="23">
        <f t="shared" si="81"/>
        <v>-6.9269055306221534E-5</v>
      </c>
      <c r="BV146" s="23">
        <f t="shared" si="82"/>
        <v>4.9602712342515661E-4</v>
      </c>
      <c r="BW146" s="23">
        <f t="shared" si="83"/>
        <v>5.1969241042337908E-6</v>
      </c>
      <c r="BX146" s="23">
        <f t="shared" si="84"/>
        <v>-3.7481990467585949E-2</v>
      </c>
      <c r="BY146" s="23">
        <f t="shared" si="85"/>
        <v>1.1091026763583645E-2</v>
      </c>
      <c r="BZ146" s="23">
        <f t="shared" si="86"/>
        <v>8.8408997309747384E-3</v>
      </c>
      <c r="CA146" s="23">
        <f t="shared" si="87"/>
        <v>-8.3898211467642193E-3</v>
      </c>
      <c r="CB146" s="23">
        <f t="shared" si="88"/>
        <v>2.3709106481481475E-3</v>
      </c>
      <c r="CC146" s="23">
        <f t="shared" si="89"/>
        <v>1.4806523148148147E-3</v>
      </c>
      <c r="CD146" s="23">
        <f t="shared" si="90"/>
        <v>1.9696986111111111E-3</v>
      </c>
      <c r="CE146" s="23">
        <f t="shared" si="91"/>
        <v>-9.6412962962962988E-5</v>
      </c>
      <c r="CF146" s="23">
        <f t="shared" si="92"/>
        <v>0</v>
      </c>
      <c r="CG146" s="23">
        <f t="shared" si="93"/>
        <v>-2.5848502917733215E-2</v>
      </c>
      <c r="CH146" s="23">
        <f t="shared" si="94"/>
        <v>-2.3531796852438516E-2</v>
      </c>
      <c r="CI146" s="23">
        <f t="shared" si="95"/>
        <v>-4.1043798248481159E-2</v>
      </c>
    </row>
    <row r="147" spans="1:87" x14ac:dyDescent="0.2">
      <c r="A147" s="20">
        <v>139</v>
      </c>
      <c r="B147" s="21">
        <v>42825</v>
      </c>
      <c r="C147" s="20">
        <v>223.11199999999999</v>
      </c>
      <c r="D147" s="20">
        <v>1231.7360000000001</v>
      </c>
      <c r="E147" s="20">
        <v>2065.1559999999999</v>
      </c>
      <c r="F147" s="20">
        <v>1836.508</v>
      </c>
      <c r="G147" s="20">
        <v>2377.4560000000001</v>
      </c>
      <c r="H147" s="20">
        <v>137.67599999999999</v>
      </c>
      <c r="I147" s="20">
        <v>340.995</v>
      </c>
      <c r="J147" s="20">
        <v>452.49599999999998</v>
      </c>
      <c r="K147" s="20">
        <v>110.96299999999999</v>
      </c>
      <c r="L147" s="20">
        <v>657.42</v>
      </c>
      <c r="M147" s="20">
        <v>813.25900000000001</v>
      </c>
      <c r="N147" s="20">
        <v>291.61799999999999</v>
      </c>
      <c r="O147" s="20">
        <v>331.43599999999998</v>
      </c>
      <c r="P147" s="20">
        <v>102.62</v>
      </c>
      <c r="Q147" s="20">
        <v>193.084</v>
      </c>
      <c r="R147" s="20">
        <v>257.10399999999998</v>
      </c>
      <c r="S147" s="20">
        <v>7663.89</v>
      </c>
      <c r="T147" s="20">
        <v>4315.05</v>
      </c>
      <c r="U147" s="20">
        <v>7631.74</v>
      </c>
      <c r="V147" s="20">
        <v>28041.48</v>
      </c>
      <c r="W147" s="20">
        <v>4.8024699999999996</v>
      </c>
      <c r="X147" s="20">
        <v>2.7845</v>
      </c>
      <c r="Y147" s="20">
        <v>4.1106999999999996</v>
      </c>
      <c r="Z147" s="20">
        <v>-0.37519999999999998</v>
      </c>
      <c r="AA147" s="20">
        <v>1</v>
      </c>
      <c r="AB147" s="20">
        <v>0.92259999999999998</v>
      </c>
      <c r="AC147" s="20">
        <v>0.81059999999999999</v>
      </c>
      <c r="AD147" s="20">
        <v>132.86000000000001</v>
      </c>
      <c r="AE147" s="21">
        <f t="shared" si="67"/>
        <v>42825</v>
      </c>
      <c r="AF147" s="22" cm="1">
        <f t="array" ref="AF147">IF(INDEX(calc_types,1,AF$7)="INDEX",C147/C146-1,IF(INDEX(calc_types,1,AF$7)="CASH", C146/1200,C146/C147-1))</f>
        <v>5.856284347626195E-3</v>
      </c>
      <c r="AG147" s="22" cm="1">
        <f t="array" ref="AG147">IF(INDEX(calc_types,1,AG$7)="INDEX",D147/D146-1,IF(INDEX(calc_types,1,AG$7)="CASH", D146/1200,D146/D147-1))</f>
        <v>1.5952721678990756E-2</v>
      </c>
      <c r="AH147" s="22" cm="1">
        <f t="array" ref="AH147">IF(INDEX(calc_types,1,AH$7)="INDEX",E147/E146-1,IF(INDEX(calc_types,1,AH$7)="CASH", E146/1200,E146/E147-1))</f>
        <v>2.5923348201888352E-2</v>
      </c>
      <c r="AI147" s="22" cm="1">
        <f t="array" ref="AI147">IF(INDEX(calc_types,1,AI$7)="INDEX",F147/F146-1,IF(INDEX(calc_types,1,AI$7)="CASH", F146/1200,F146/F147-1))</f>
        <v>8.7837685668412657E-3</v>
      </c>
      <c r="AJ147" s="22" cm="1">
        <f t="array" ref="AJ147">IF(INDEX(calc_types,1,AJ$7)="INDEX",G147/G146-1,IF(INDEX(calc_types,1,AJ$7)="CASH", G146/1200,G146/G147-1))</f>
        <v>1.6973831955598762E-2</v>
      </c>
      <c r="AK147" s="22" cm="1">
        <f t="array" ref="AK147">IF(INDEX(calc_types,1,AK$7)="INDEX",H147/H146-1,IF(INDEX(calc_types,1,AK$7)="CASH", H146/1200,H146/H147-1))</f>
        <v>3.5205877850907896E-3</v>
      </c>
      <c r="AL147" s="22" cm="1">
        <f t="array" ref="AL147">IF(INDEX(calc_types,1,AL$7)="INDEX",I147/I146-1,IF(INDEX(calc_types,1,AL$7)="CASH", I146/1200,I146/I147-1))</f>
        <v>9.3267898793525372E-3</v>
      </c>
      <c r="AM147" s="22" cm="1">
        <f t="array" ref="AM147">IF(INDEX(calc_types,1,AM$7)="INDEX",J147/J146-1,IF(INDEX(calc_types,1,AM$7)="CASH", J146/1200,J146/J147-1))</f>
        <v>1.7652205007567812E-2</v>
      </c>
      <c r="AN147" s="22" cm="1">
        <f t="array" ref="AN147">IF(INDEX(calc_types,1,AN$7)="INDEX",K147/K146-1,IF(INDEX(calc_types,1,AN$7)="CASH", K146/1200,K146/K147-1))</f>
        <v>3.5361574358787617E-3</v>
      </c>
      <c r="AO147" s="22" cm="1">
        <f t="array" ref="AO147">IF(INDEX(calc_types,1,AO$7)="INDEX",L147/L146-1,IF(INDEX(calc_types,1,AO$7)="CASH", L146/1200,L146/L147-1))</f>
        <v>5.9738399671929177E-3</v>
      </c>
      <c r="AP147" s="22" cm="1">
        <f t="array" ref="AP147">IF(INDEX(calc_types,1,AP$7)="INDEX",M147/M146-1,IF(INDEX(calc_types,1,AP$7)="CASH", M146/1200,M146/M147-1))</f>
        <v>1.3428321846070235E-2</v>
      </c>
      <c r="AQ147" s="22" cm="1">
        <f t="array" ref="AQ147">IF(INDEX(calc_types,1,AQ$7)="INDEX",N147/N146-1,IF(INDEX(calc_types,1,AQ$7)="CASH", N146/1200,N146/N147-1))</f>
        <v>8.3397683397690159E-4</v>
      </c>
      <c r="AR147" s="22" cm="1">
        <f t="array" ref="AR147">IF(INDEX(calc_types,1,AR$7)="INDEX",O147/O146-1,IF(INDEX(calc_types,1,AR$7)="CASH", O146/1200,O146/O147-1))</f>
        <v>2.9322141091243648E-3</v>
      </c>
      <c r="AS147" s="22" cm="1">
        <f t="array" ref="AS147">IF(INDEX(calc_types,1,AS$7)="INDEX",P147/P146-1,IF(INDEX(calc_types,1,AS$7)="CASH", P146/1200,P146/P147-1))</f>
        <v>8.7709894650567222E-5</v>
      </c>
      <c r="AT147" s="22" cm="1">
        <f t="array" ref="AT147">IF(INDEX(calc_types,1,AT$7)="INDEX",Q147/Q146-1,IF(INDEX(calc_types,1,AT$7)="CASH", Q146/1200,Q146/Q147-1))</f>
        <v>9.382954127203913E-4</v>
      </c>
      <c r="AU147" s="22" cm="1">
        <f t="array" ref="AU147">IF(INDEX(calc_types,1,AU$7)="INDEX",R147/R146-1,IF(INDEX(calc_types,1,AU$7)="CASH", R146/1200,R146/R147-1))</f>
        <v>3.7518105120968315E-3</v>
      </c>
      <c r="AV147" s="22" cm="1">
        <f t="array" ref="AV147">IF(INDEX(calc_types,1,AV$7)="INDEX",S147/S146-1,IF(INDEX(calc_types,1,AV$7)="CASH", S146/1200,S146/S147-1))</f>
        <v>3.6215326039340079E-2</v>
      </c>
      <c r="AW147" s="22" cm="1">
        <f t="array" ref="AW147">IF(INDEX(calc_types,1,AW$7)="INDEX",T147/T146-1,IF(INDEX(calc_types,1,AW$7)="CASH", T146/1200,T146/T147-1))</f>
        <v>1.8089458708280048E-2</v>
      </c>
      <c r="AX147" s="22" cm="1">
        <f t="array" ref="AX147">IF(INDEX(calc_types,1,AX$7)="INDEX",U147/U146-1,IF(INDEX(calc_types,1,AX$7)="CASH", U146/1200,U146/U147-1))</f>
        <v>-3.1047651937208931E-2</v>
      </c>
      <c r="AY147" s="22" cm="1">
        <f t="array" ref="AY147">IF(INDEX(calc_types,1,AY$7)="INDEX",V147/V146-1,IF(INDEX(calc_types,1,AY$7)="CASH", V146/1200,V146/V147-1))</f>
        <v>2.171280163348821E-2</v>
      </c>
      <c r="AZ147" s="22" cm="1">
        <f t="array" ref="AZ147">IF(INDEX(calc_types,1,AZ$7)="INDEX",W147/W146-1,IF(INDEX(calc_types,1,AZ$7)="CASH", W146/1200,W146/W147-1))</f>
        <v>3.8839833333333333E-3</v>
      </c>
      <c r="BA147" s="22" cm="1">
        <f t="array" ref="BA147">IF(INDEX(calc_types,1,BA$7)="INDEX",X147/X146-1,IF(INDEX(calc_types,1,BA$7)="CASH", X146/1200,X146/X147-1))</f>
        <v>2.0808333333333334E-3</v>
      </c>
      <c r="BB147" s="22" cm="1">
        <f t="array" ref="BB147">IF(INDEX(calc_types,1,BB$7)="INDEX",Y147/Y146-1,IF(INDEX(calc_types,1,BB$7)="CASH", Y146/1200,Y146/Y147-1))</f>
        <v>3.3710833333333336E-3</v>
      </c>
      <c r="BC147" s="22" cm="1">
        <f t="array" ref="BC147">IF(INDEX(calc_types,1,BC$7)="INDEX",Z147/Z146-1,IF(INDEX(calc_types,1,BC$7)="CASH", Z146/1200,Z146/Z147-1))</f>
        <v>-3.2641666666666664E-4</v>
      </c>
      <c r="BD147" s="22" cm="1">
        <f t="array" ref="BD147">IF(INDEX(calc_types,1,BD$7)="INDEX",AA147/AA146-1,IF(INDEX(calc_types,1,BD$7)="CASH", AA146/1200,AA146/AA147-1))</f>
        <v>0</v>
      </c>
      <c r="BE147" s="22" cm="1">
        <f t="array" ref="BE147">IF(INDEX(calc_types,1,BE$7)="INDEX",AB147/AB146-1,IF(INDEX(calc_types,1,BE$7)="CASH", AB146/1200,AB146/AB147-1))</f>
        <v>2.492954693258187E-2</v>
      </c>
      <c r="BF147" s="22" cm="1">
        <f t="array" ref="BF147">IF(INDEX(calc_types,1,BF$7)="INDEX",AC147/AC146-1,IF(INDEX(calc_types,1,BF$7)="CASH", AC146/1200,AC146/AC147-1))</f>
        <v>2.6153466567974348E-2</v>
      </c>
      <c r="BG147" s="22" cm="1">
        <f t="array" ref="BG147">IF(INDEX(calc_types,1,BG$7)="INDEX",AD147/AD146-1,IF(INDEX(calc_types,1,BG$7)="CASH", AD146/1200,AD146/AD147-1))</f>
        <v>2.4913442721661738E-2</v>
      </c>
      <c r="BH147" s="23">
        <f t="shared" si="68"/>
        <v>4.4605136027430379E-3</v>
      </c>
      <c r="BI147" s="23">
        <f t="shared" si="69"/>
        <v>1.477945387929069E-2</v>
      </c>
      <c r="BJ147" s="23">
        <f t="shared" si="70"/>
        <v>2.4729217972231071E-2</v>
      </c>
      <c r="BK147" s="23">
        <f t="shared" si="71"/>
        <v>6.6872166358663068E-3</v>
      </c>
      <c r="BL147" s="23">
        <f t="shared" si="72"/>
        <v>1.4301605493460117E-2</v>
      </c>
      <c r="BM147" s="23">
        <f t="shared" si="73"/>
        <v>3.2490138755934235E-3</v>
      </c>
      <c r="BN147" s="23">
        <f t="shared" si="74"/>
        <v>9.2459881847386724E-3</v>
      </c>
      <c r="BO147" s="23">
        <f t="shared" si="75"/>
        <v>1.7467348276169959E-2</v>
      </c>
      <c r="BP147" s="23">
        <f t="shared" si="76"/>
        <v>2.4576889343828055E-3</v>
      </c>
      <c r="BQ147" s="23">
        <f t="shared" si="77"/>
        <v>5.1246497818015204E-3</v>
      </c>
      <c r="BR147" s="23">
        <f t="shared" si="78"/>
        <v>1.2467210482811507E-2</v>
      </c>
      <c r="BS147" s="23">
        <f t="shared" si="79"/>
        <v>-1.5488715056537041E-3</v>
      </c>
      <c r="BT147" s="23">
        <f t="shared" si="80"/>
        <v>-2.0865513297818128E-4</v>
      </c>
      <c r="BU147" s="23">
        <f t="shared" si="81"/>
        <v>8.6654992806599478E-5</v>
      </c>
      <c r="BV147" s="23">
        <f t="shared" si="82"/>
        <v>9.9868082033953572E-4</v>
      </c>
      <c r="BW147" s="23">
        <f t="shared" si="83"/>
        <v>3.8858251240407428E-3</v>
      </c>
      <c r="BX147" s="23">
        <f t="shared" si="84"/>
        <v>2.3646948078527394E-2</v>
      </c>
      <c r="BY147" s="23">
        <f t="shared" si="85"/>
        <v>1.1183391715483659E-2</v>
      </c>
      <c r="BZ147" s="23">
        <f t="shared" si="86"/>
        <v>-3.5663267511765684E-2</v>
      </c>
      <c r="CA147" s="23">
        <f t="shared" si="87"/>
        <v>8.9884570043651368E-3</v>
      </c>
      <c r="CB147" s="23">
        <f t="shared" si="88"/>
        <v>2.444493981481481E-3</v>
      </c>
      <c r="CC147" s="23">
        <f t="shared" si="89"/>
        <v>1.6954856481481483E-3</v>
      </c>
      <c r="CD147" s="23">
        <f t="shared" si="90"/>
        <v>2.1416152777777781E-3</v>
      </c>
      <c r="CE147" s="23">
        <f t="shared" si="91"/>
        <v>-1.8791296296296296E-4</v>
      </c>
      <c r="CF147" s="23">
        <f t="shared" si="92"/>
        <v>0</v>
      </c>
      <c r="CG147" s="23">
        <f t="shared" si="93"/>
        <v>2.5625037246659103E-2</v>
      </c>
      <c r="CH147" s="23">
        <f t="shared" si="94"/>
        <v>2.6786132326740472E-2</v>
      </c>
      <c r="CI147" s="23">
        <f t="shared" si="95"/>
        <v>2.8519714238914515E-2</v>
      </c>
    </row>
    <row r="148" spans="1:87" x14ac:dyDescent="0.2">
      <c r="A148" s="20">
        <v>140</v>
      </c>
      <c r="B148" s="21">
        <v>42855</v>
      </c>
      <c r="C148" s="20">
        <v>223.75399999999999</v>
      </c>
      <c r="D148" s="20">
        <v>1234.9269999999999</v>
      </c>
      <c r="E148" s="20">
        <v>2079.0250000000001</v>
      </c>
      <c r="F148" s="20">
        <v>1847.4880000000001</v>
      </c>
      <c r="G148" s="20">
        <v>2399.7269999999999</v>
      </c>
      <c r="H148" s="20">
        <v>137.916</v>
      </c>
      <c r="I148" s="20">
        <v>341.52300000000002</v>
      </c>
      <c r="J148" s="20">
        <v>453.70100000000002</v>
      </c>
      <c r="K148" s="20">
        <v>111.218</v>
      </c>
      <c r="L148" s="20">
        <v>656.16800000000001</v>
      </c>
      <c r="M148" s="20">
        <v>808.61900000000003</v>
      </c>
      <c r="N148" s="20">
        <v>292.73399999999998</v>
      </c>
      <c r="O148" s="20">
        <v>332.90800000000002</v>
      </c>
      <c r="P148" s="20">
        <v>102.60899999999999</v>
      </c>
      <c r="Q148" s="20">
        <v>193.005</v>
      </c>
      <c r="R148" s="20">
        <v>257.18099999999998</v>
      </c>
      <c r="S148" s="20">
        <v>7781.29</v>
      </c>
      <c r="T148" s="20">
        <v>4359.3100000000004</v>
      </c>
      <c r="U148" s="20">
        <v>7870.57</v>
      </c>
      <c r="V148" s="20">
        <v>28856.44</v>
      </c>
      <c r="W148" s="20">
        <v>5.0186999999999999</v>
      </c>
      <c r="X148" s="20">
        <v>2.9506000000000001</v>
      </c>
      <c r="Y148" s="20">
        <v>4.2770999999999999</v>
      </c>
      <c r="Z148" s="20">
        <v>-0.40610000000000002</v>
      </c>
      <c r="AA148" s="20">
        <v>1</v>
      </c>
      <c r="AB148" s="20">
        <v>0.90749999999999997</v>
      </c>
      <c r="AC148" s="20">
        <v>0.79569999999999996</v>
      </c>
      <c r="AD148" s="20">
        <v>136.30000000000001</v>
      </c>
      <c r="AE148" s="21">
        <f t="shared" si="67"/>
        <v>42855</v>
      </c>
      <c r="AF148" s="22" cm="1">
        <f t="array" ref="AF148">IF(INDEX(calc_types,1,AF$7)="INDEX",C148/C147-1,IF(INDEX(calc_types,1,AF$7)="CASH", C147/1200,C147/C148-1))</f>
        <v>2.8774785757825772E-3</v>
      </c>
      <c r="AG148" s="22" cm="1">
        <f t="array" ref="AG148">IF(INDEX(calc_types,1,AG$7)="INDEX",D148/D147-1,IF(INDEX(calc_types,1,AG$7)="CASH", D147/1200,D147/D148-1))</f>
        <v>2.5906525424277405E-3</v>
      </c>
      <c r="AH148" s="22" cm="1">
        <f t="array" ref="AH148">IF(INDEX(calc_types,1,AH$7)="INDEX",E148/E147-1,IF(INDEX(calc_types,1,AH$7)="CASH", E147/1200,E147/E148-1))</f>
        <v>6.7157154229511296E-3</v>
      </c>
      <c r="AI148" s="22" cm="1">
        <f t="array" ref="AI148">IF(INDEX(calc_types,1,AI$7)="INDEX",F148/F147-1,IF(INDEX(calc_types,1,AI$7)="CASH", F147/1200,F147/F148-1))</f>
        <v>5.9787379091187365E-3</v>
      </c>
      <c r="AJ148" s="22" cm="1">
        <f t="array" ref="AJ148">IF(INDEX(calc_types,1,AJ$7)="INDEX",G148/G147-1,IF(INDEX(calc_types,1,AJ$7)="CASH", G147/1200,G147/G148-1))</f>
        <v>9.3675760981484224E-3</v>
      </c>
      <c r="AK148" s="22" cm="1">
        <f t="array" ref="AK148">IF(INDEX(calc_types,1,AK$7)="INDEX",H148/H147-1,IF(INDEX(calc_types,1,AK$7)="CASH", H147/1200,H147/H148-1))</f>
        <v>1.7432232197334141E-3</v>
      </c>
      <c r="AL148" s="22" cm="1">
        <f t="array" ref="AL148">IF(INDEX(calc_types,1,AL$7)="INDEX",I148/I147-1,IF(INDEX(calc_types,1,AL$7)="CASH", I147/1200,I147/I148-1))</f>
        <v>1.5484098007303437E-3</v>
      </c>
      <c r="AM148" s="22" cm="1">
        <f t="array" ref="AM148">IF(INDEX(calc_types,1,AM$7)="INDEX",J148/J147-1,IF(INDEX(calc_types,1,AM$7)="CASH", J147/1200,J147/J148-1))</f>
        <v>2.6630069658075683E-3</v>
      </c>
      <c r="AN148" s="22" cm="1">
        <f t="array" ref="AN148">IF(INDEX(calc_types,1,AN$7)="INDEX",K148/K147-1,IF(INDEX(calc_types,1,AN$7)="CASH", K147/1200,K147/K148-1))</f>
        <v>2.2980633184035426E-3</v>
      </c>
      <c r="AO148" s="22" cm="1">
        <f t="array" ref="AO148">IF(INDEX(calc_types,1,AO$7)="INDEX",L148/L147-1,IF(INDEX(calc_types,1,AO$7)="CASH", L147/1200,L147/L148-1))</f>
        <v>-1.9044142253049623E-3</v>
      </c>
      <c r="AP148" s="22" cm="1">
        <f t="array" ref="AP148">IF(INDEX(calc_types,1,AP$7)="INDEX",M148/M147-1,IF(INDEX(calc_types,1,AP$7)="CASH", M147/1200,M147/M148-1))</f>
        <v>-5.7054394725419844E-3</v>
      </c>
      <c r="AQ148" s="22" cm="1">
        <f t="array" ref="AQ148">IF(INDEX(calc_types,1,AQ$7)="INDEX",N148/N147-1,IF(INDEX(calc_types,1,AQ$7)="CASH", N147/1200,N147/N148-1))</f>
        <v>3.8269242639343837E-3</v>
      </c>
      <c r="AR148" s="22" cm="1">
        <f t="array" ref="AR148">IF(INDEX(calc_types,1,AR$7)="INDEX",O148/O147-1,IF(INDEX(calc_types,1,AR$7)="CASH", O147/1200,O147/O148-1))</f>
        <v>4.4412797644191038E-3</v>
      </c>
      <c r="AS148" s="22" cm="1">
        <f t="array" ref="AS148">IF(INDEX(calc_types,1,AS$7)="INDEX",P148/P147-1,IF(INDEX(calc_types,1,AS$7)="CASH", P147/1200,P147/P148-1))</f>
        <v>-1.0719158058869471E-4</v>
      </c>
      <c r="AT148" s="22" cm="1">
        <f t="array" ref="AT148">IF(INDEX(calc_types,1,AT$7)="INDEX",Q148/Q147-1,IF(INDEX(calc_types,1,AT$7)="CASH", Q147/1200,Q147/Q148-1))</f>
        <v>-4.0914834994099092E-4</v>
      </c>
      <c r="AU148" s="22" cm="1">
        <f t="array" ref="AU148">IF(INDEX(calc_types,1,AU$7)="INDEX",R148/R147-1,IF(INDEX(calc_types,1,AU$7)="CASH", R147/1200,R147/R148-1))</f>
        <v>2.9948970066584479E-4</v>
      </c>
      <c r="AV148" s="22" cm="1">
        <f t="array" ref="AV148">IF(INDEX(calc_types,1,AV$7)="INDEX",S148/S147-1,IF(INDEX(calc_types,1,AV$7)="CASH", S147/1200,S147/S148-1))</f>
        <v>1.5318591472476717E-2</v>
      </c>
      <c r="AW148" s="22" cm="1">
        <f t="array" ref="AW148">IF(INDEX(calc_types,1,AW$7)="INDEX",T148/T147-1,IF(INDEX(calc_types,1,AW$7)="CASH", T147/1200,T147/T148-1))</f>
        <v>1.0257123324179274E-2</v>
      </c>
      <c r="AX148" s="22" cm="1">
        <f t="array" ref="AX148">IF(INDEX(calc_types,1,AX$7)="INDEX",U148/U147-1,IF(INDEX(calc_types,1,AX$7)="CASH", U147/1200,U147/U148-1))</f>
        <v>3.129430509949227E-2</v>
      </c>
      <c r="AY148" s="22" cm="1">
        <f t="array" ref="AY148">IF(INDEX(calc_types,1,AY$7)="INDEX",V148/V147-1,IF(INDEX(calc_types,1,AY$7)="CASH", V147/1200,V147/V148-1))</f>
        <v>2.9062660030782839E-2</v>
      </c>
      <c r="AZ148" s="22" cm="1">
        <f t="array" ref="AZ148">IF(INDEX(calc_types,1,AZ$7)="INDEX",W148/W147-1,IF(INDEX(calc_types,1,AZ$7)="CASH", W147/1200,W147/W148-1))</f>
        <v>4.0020583333333333E-3</v>
      </c>
      <c r="BA148" s="22" cm="1">
        <f t="array" ref="BA148">IF(INDEX(calc_types,1,BA$7)="INDEX",X148/X147-1,IF(INDEX(calc_types,1,BA$7)="CASH", X147/1200,X147/X148-1))</f>
        <v>2.3204166666666668E-3</v>
      </c>
      <c r="BB148" s="22" cm="1">
        <f t="array" ref="BB148">IF(INDEX(calc_types,1,BB$7)="INDEX",Y148/Y147-1,IF(INDEX(calc_types,1,BB$7)="CASH", Y147/1200,Y147/Y148-1))</f>
        <v>3.425583333333333E-3</v>
      </c>
      <c r="BC148" s="22" cm="1">
        <f t="array" ref="BC148">IF(INDEX(calc_types,1,BC$7)="INDEX",Z148/Z147-1,IF(INDEX(calc_types,1,BC$7)="CASH", Z147/1200,Z147/Z148-1))</f>
        <v>-3.1266666666666666E-4</v>
      </c>
      <c r="BD148" s="22" cm="1">
        <f t="array" ref="BD148">IF(INDEX(calc_types,1,BD$7)="INDEX",AA148/AA147-1,IF(INDEX(calc_types,1,BD$7)="CASH", AA147/1200,AA147/AA148-1))</f>
        <v>0</v>
      </c>
      <c r="BE148" s="22" cm="1">
        <f t="array" ref="BE148">IF(INDEX(calc_types,1,BE$7)="INDEX",AB148/AB147-1,IF(INDEX(calc_types,1,BE$7)="CASH", AB147/1200,AB147/AB148-1))</f>
        <v>1.6639118457300262E-2</v>
      </c>
      <c r="BF148" s="22" cm="1">
        <f t="array" ref="BF148">IF(INDEX(calc_types,1,BF$7)="INDEX",AC148/AC147-1,IF(INDEX(calc_types,1,BF$7)="CASH", AC147/1200,AC147/AC148-1))</f>
        <v>1.8725650370742697E-2</v>
      </c>
      <c r="BG148" s="22" cm="1">
        <f t="array" ref="BG148">IF(INDEX(calc_types,1,BG$7)="INDEX",AD148/AD147-1,IF(INDEX(calc_types,1,BG$7)="CASH", AD147/1200,AD147/AD148-1))</f>
        <v>-2.5238444607483479E-2</v>
      </c>
      <c r="BH148" s="23">
        <f t="shared" si="68"/>
        <v>1.4817078308994203E-3</v>
      </c>
      <c r="BI148" s="23">
        <f t="shared" si="69"/>
        <v>1.4173847427276743E-3</v>
      </c>
      <c r="BJ148" s="23">
        <f t="shared" si="70"/>
        <v>5.5215851932938469E-3</v>
      </c>
      <c r="BK148" s="23">
        <f t="shared" si="71"/>
        <v>3.8821859781437776E-3</v>
      </c>
      <c r="BL148" s="23">
        <f t="shared" si="72"/>
        <v>6.6953496360097776E-3</v>
      </c>
      <c r="BM148" s="23">
        <f t="shared" si="73"/>
        <v>1.471649310236048E-3</v>
      </c>
      <c r="BN148" s="23">
        <f t="shared" si="74"/>
        <v>1.4676081061164785E-3</v>
      </c>
      <c r="BO148" s="23">
        <f t="shared" si="75"/>
        <v>2.4781502344097144E-3</v>
      </c>
      <c r="BP148" s="23">
        <f t="shared" si="76"/>
        <v>1.2195948169075863E-3</v>
      </c>
      <c r="BQ148" s="23">
        <f t="shared" si="77"/>
        <v>-2.7536044106963595E-3</v>
      </c>
      <c r="BR148" s="23">
        <f t="shared" si="78"/>
        <v>-6.6665508358007119E-3</v>
      </c>
      <c r="BS148" s="23">
        <f t="shared" si="79"/>
        <v>1.444075924303778E-3</v>
      </c>
      <c r="BT148" s="23">
        <f t="shared" si="80"/>
        <v>1.3004105223165577E-3</v>
      </c>
      <c r="BU148" s="23">
        <f t="shared" si="81"/>
        <v>-1.0824648243266246E-4</v>
      </c>
      <c r="BV148" s="23">
        <f t="shared" si="82"/>
        <v>-3.487629423218465E-4</v>
      </c>
      <c r="BW148" s="23">
        <f t="shared" si="83"/>
        <v>4.3350431260975598E-4</v>
      </c>
      <c r="BX148" s="23">
        <f t="shared" si="84"/>
        <v>2.7502135116640337E-3</v>
      </c>
      <c r="BY148" s="23">
        <f t="shared" si="85"/>
        <v>3.3510563313828845E-3</v>
      </c>
      <c r="BZ148" s="23">
        <f t="shared" si="86"/>
        <v>2.6678689524935517E-2</v>
      </c>
      <c r="CA148" s="23">
        <f t="shared" si="87"/>
        <v>1.6338315401659767E-2</v>
      </c>
      <c r="CB148" s="23">
        <f t="shared" si="88"/>
        <v>2.5625689814814806E-3</v>
      </c>
      <c r="CC148" s="23">
        <f t="shared" si="89"/>
        <v>1.9350689814814817E-3</v>
      </c>
      <c r="CD148" s="23">
        <f t="shared" si="90"/>
        <v>2.1961152777777776E-3</v>
      </c>
      <c r="CE148" s="23">
        <f t="shared" si="91"/>
        <v>-1.7416296296296298E-4</v>
      </c>
      <c r="CF148" s="23">
        <f t="shared" si="92"/>
        <v>0</v>
      </c>
      <c r="CG148" s="23">
        <f t="shared" si="93"/>
        <v>1.7334608771377494E-2</v>
      </c>
      <c r="CH148" s="23">
        <f t="shared" si="94"/>
        <v>1.9358316129508821E-2</v>
      </c>
      <c r="CI148" s="23">
        <f t="shared" si="95"/>
        <v>-2.1632173090230702E-2</v>
      </c>
    </row>
    <row r="149" spans="1:87" x14ac:dyDescent="0.2">
      <c r="A149" s="20">
        <v>141</v>
      </c>
      <c r="B149" s="21">
        <v>42886</v>
      </c>
      <c r="C149" s="20">
        <v>224.304</v>
      </c>
      <c r="D149" s="20">
        <v>1230.6690000000001</v>
      </c>
      <c r="E149" s="20">
        <v>2061.7600000000002</v>
      </c>
      <c r="F149" s="20">
        <v>1844.211</v>
      </c>
      <c r="G149" s="20">
        <v>2385.06</v>
      </c>
      <c r="H149" s="20">
        <v>138.12899999999999</v>
      </c>
      <c r="I149" s="20">
        <v>342.16800000000001</v>
      </c>
      <c r="J149" s="20">
        <v>455.27100000000002</v>
      </c>
      <c r="K149" s="20">
        <v>111.408</v>
      </c>
      <c r="L149" s="20">
        <v>651.66399999999999</v>
      </c>
      <c r="M149" s="20">
        <v>795.17700000000002</v>
      </c>
      <c r="N149" s="20">
        <v>291.09199999999998</v>
      </c>
      <c r="O149" s="20">
        <v>327.92500000000001</v>
      </c>
      <c r="P149" s="20">
        <v>102.6</v>
      </c>
      <c r="Q149" s="20">
        <v>193.035</v>
      </c>
      <c r="R149" s="20">
        <v>257.363</v>
      </c>
      <c r="S149" s="20">
        <v>7810.75</v>
      </c>
      <c r="T149" s="20">
        <v>4218.04</v>
      </c>
      <c r="U149" s="20">
        <v>7446.14</v>
      </c>
      <c r="V149" s="20">
        <v>30887.88</v>
      </c>
      <c r="W149" s="20">
        <v>5.1722700000000001</v>
      </c>
      <c r="X149" s="20">
        <v>3.0325000000000002</v>
      </c>
      <c r="Y149" s="20">
        <v>4.4100999999999999</v>
      </c>
      <c r="Z149" s="20">
        <v>-0.43219999999999997</v>
      </c>
      <c r="AA149" s="20">
        <v>1</v>
      </c>
      <c r="AB149" s="20">
        <v>0.9355</v>
      </c>
      <c r="AC149" s="20">
        <v>0.80379999999999996</v>
      </c>
      <c r="AD149" s="20">
        <v>139.34</v>
      </c>
      <c r="AE149" s="21">
        <f t="shared" si="67"/>
        <v>42886</v>
      </c>
      <c r="AF149" s="22" cm="1">
        <f t="array" ref="AF149">IF(INDEX(calc_types,1,AF$7)="INDEX",C149/C148-1,IF(INDEX(calc_types,1,AF$7)="CASH", C148/1200,C148/C149-1))</f>
        <v>2.4580566157477168E-3</v>
      </c>
      <c r="AG149" s="22" cm="1">
        <f t="array" ref="AG149">IF(INDEX(calc_types,1,AG$7)="INDEX",D149/D148-1,IF(INDEX(calc_types,1,AG$7)="CASH", D148/1200,D148/D149-1))</f>
        <v>-3.4479770869045856E-3</v>
      </c>
      <c r="AH149" s="22" cm="1">
        <f t="array" ref="AH149">IF(INDEX(calc_types,1,AH$7)="INDEX",E149/E148-1,IF(INDEX(calc_types,1,AH$7)="CASH", E148/1200,E148/E149-1))</f>
        <v>-8.3043734442826977E-3</v>
      </c>
      <c r="AI149" s="22" cm="1">
        <f t="array" ref="AI149">IF(INDEX(calc_types,1,AI$7)="INDEX",F149/F148-1,IF(INDEX(calc_types,1,AI$7)="CASH", F148/1200,F148/F149-1))</f>
        <v>-1.7737598295631818E-3</v>
      </c>
      <c r="AJ149" s="22" cm="1">
        <f t="array" ref="AJ149">IF(INDEX(calc_types,1,AJ$7)="INDEX",G149/G148-1,IF(INDEX(calc_types,1,AJ$7)="CASH", G148/1200,G148/G149-1))</f>
        <v>-6.1119452337703439E-3</v>
      </c>
      <c r="AK149" s="22" cm="1">
        <f t="array" ref="AK149">IF(INDEX(calc_types,1,AK$7)="INDEX",H149/H148-1,IF(INDEX(calc_types,1,AK$7)="CASH", H148/1200,H148/H149-1))</f>
        <v>1.5444183415991297E-3</v>
      </c>
      <c r="AL149" s="22" cm="1">
        <f t="array" ref="AL149">IF(INDEX(calc_types,1,AL$7)="INDEX",I149/I148-1,IF(INDEX(calc_types,1,AL$7)="CASH", I148/1200,I148/I149-1))</f>
        <v>1.8885990109012152E-3</v>
      </c>
      <c r="AM149" s="22" cm="1">
        <f t="array" ref="AM149">IF(INDEX(calc_types,1,AM$7)="INDEX",J149/J148-1,IF(INDEX(calc_types,1,AM$7)="CASH", J148/1200,J148/J149-1))</f>
        <v>3.4604287845960702E-3</v>
      </c>
      <c r="AN149" s="22" cm="1">
        <f t="array" ref="AN149">IF(INDEX(calc_types,1,AN$7)="INDEX",K149/K148-1,IF(INDEX(calc_types,1,AN$7)="CASH", K148/1200,K148/K149-1))</f>
        <v>1.7083565609883333E-3</v>
      </c>
      <c r="AO149" s="22" cm="1">
        <f t="array" ref="AO149">IF(INDEX(calc_types,1,AO$7)="INDEX",L149/L148-1,IF(INDEX(calc_types,1,AO$7)="CASH", L148/1200,L148/L149-1))</f>
        <v>-6.8640957803489666E-3</v>
      </c>
      <c r="AP149" s="22" cm="1">
        <f t="array" ref="AP149">IF(INDEX(calc_types,1,AP$7)="INDEX",M149/M148-1,IF(INDEX(calc_types,1,AP$7)="CASH", M148/1200,M148/M149-1))</f>
        <v>-1.6623403605406262E-2</v>
      </c>
      <c r="AQ149" s="22" cm="1">
        <f t="array" ref="AQ149">IF(INDEX(calc_types,1,AQ$7)="INDEX",N149/N148-1,IF(INDEX(calc_types,1,AQ$7)="CASH", N148/1200,N148/N149-1))</f>
        <v>-5.6091878633844905E-3</v>
      </c>
      <c r="AR149" s="22" cm="1">
        <f t="array" ref="AR149">IF(INDEX(calc_types,1,AR$7)="INDEX",O149/O148-1,IF(INDEX(calc_types,1,AR$7)="CASH", O148/1200,O148/O149-1))</f>
        <v>-1.4968099294699999E-2</v>
      </c>
      <c r="AS149" s="22" cm="1">
        <f t="array" ref="AS149">IF(INDEX(calc_types,1,AS$7)="INDEX",P149/P148-1,IF(INDEX(calc_types,1,AS$7)="CASH", P148/1200,P148/P149-1))</f>
        <v>-8.7711604245255259E-5</v>
      </c>
      <c r="AT149" s="22" cm="1">
        <f t="array" ref="AT149">IF(INDEX(calc_types,1,AT$7)="INDEX",Q149/Q148-1,IF(INDEX(calc_types,1,AT$7)="CASH", Q148/1200,Q148/Q149-1))</f>
        <v>1.5543638765835865E-4</v>
      </c>
      <c r="AU149" s="22" cm="1">
        <f t="array" ref="AU149">IF(INDEX(calc_types,1,AU$7)="INDEX",R149/R148-1,IF(INDEX(calc_types,1,AU$7)="CASH", R148/1200,R148/R149-1))</f>
        <v>7.0767280631156559E-4</v>
      </c>
      <c r="AV149" s="22" cm="1">
        <f t="array" ref="AV149">IF(INDEX(calc_types,1,AV$7)="INDEX",S149/S148-1,IF(INDEX(calc_types,1,AV$7)="CASH", S148/1200,S148/S149-1))</f>
        <v>3.7860046341930964E-3</v>
      </c>
      <c r="AW149" s="22" cm="1">
        <f t="array" ref="AW149">IF(INDEX(calc_types,1,AW$7)="INDEX",T149/T148-1,IF(INDEX(calc_types,1,AW$7)="CASH", T148/1200,T148/T149-1))</f>
        <v>-3.2406504699138305E-2</v>
      </c>
      <c r="AX149" s="22" cm="1">
        <f t="array" ref="AX149">IF(INDEX(calc_types,1,AX$7)="INDEX",U149/U148-1,IF(INDEX(calc_types,1,AX$7)="CASH", U148/1200,U148/U149-1))</f>
        <v>-5.392620864816644E-2</v>
      </c>
      <c r="AY149" s="22" cm="1">
        <f t="array" ref="AY149">IF(INDEX(calc_types,1,AY$7)="INDEX",V149/V148-1,IF(INDEX(calc_types,1,AY$7)="CASH", V148/1200,V148/V149-1))</f>
        <v>7.0398150291581363E-2</v>
      </c>
      <c r="AZ149" s="22" cm="1">
        <f t="array" ref="AZ149">IF(INDEX(calc_types,1,AZ$7)="INDEX",W149/W148-1,IF(INDEX(calc_types,1,AZ$7)="CASH", W148/1200,W148/W149-1))</f>
        <v>4.1822500000000002E-3</v>
      </c>
      <c r="BA149" s="22" cm="1">
        <f t="array" ref="BA149">IF(INDEX(calc_types,1,BA$7)="INDEX",X149/X148-1,IF(INDEX(calc_types,1,BA$7)="CASH", X148/1200,X148/X149-1))</f>
        <v>2.4588333333333333E-3</v>
      </c>
      <c r="BB149" s="22" cm="1">
        <f t="array" ref="BB149">IF(INDEX(calc_types,1,BB$7)="INDEX",Y149/Y148-1,IF(INDEX(calc_types,1,BB$7)="CASH", Y148/1200,Y148/Y149-1))</f>
        <v>3.5642499999999997E-3</v>
      </c>
      <c r="BC149" s="22" cm="1">
        <f t="array" ref="BC149">IF(INDEX(calc_types,1,BC$7)="INDEX",Z149/Z148-1,IF(INDEX(calc_types,1,BC$7)="CASH", Z148/1200,Z148/Z149-1))</f>
        <v>-3.3841666666666666E-4</v>
      </c>
      <c r="BD149" s="22" cm="1">
        <f t="array" ref="BD149">IF(INDEX(calc_types,1,BD$7)="INDEX",AA149/AA148-1,IF(INDEX(calc_types,1,BD$7)="CASH", AA148/1200,AA148/AA149-1))</f>
        <v>0</v>
      </c>
      <c r="BE149" s="22" cm="1">
        <f t="array" ref="BE149">IF(INDEX(calc_types,1,BE$7)="INDEX",AB149/AB148-1,IF(INDEX(calc_types,1,BE$7)="CASH", AB148/1200,AB148/AB149-1))</f>
        <v>-2.993051843933725E-2</v>
      </c>
      <c r="BF149" s="22" cm="1">
        <f t="array" ref="BF149">IF(INDEX(calc_types,1,BF$7)="INDEX",AC149/AC148-1,IF(INDEX(calc_types,1,BF$7)="CASH", AC148/1200,AC148/AC149-1))</f>
        <v>-1.0077133615327138E-2</v>
      </c>
      <c r="BG149" s="22" cm="1">
        <f t="array" ref="BG149">IF(INDEX(calc_types,1,BG$7)="INDEX",AD149/AD148-1,IF(INDEX(calc_types,1,BG$7)="CASH", AD148/1200,AD148/AD149-1))</f>
        <v>-2.1817137935983832E-2</v>
      </c>
      <c r="BH149" s="23">
        <f t="shared" si="68"/>
        <v>1.06228587086456E-3</v>
      </c>
      <c r="BI149" s="23">
        <f t="shared" si="69"/>
        <v>-4.6212448866046517E-3</v>
      </c>
      <c r="BJ149" s="23">
        <f t="shared" si="70"/>
        <v>-9.4985036739399804E-3</v>
      </c>
      <c r="BK149" s="23">
        <f t="shared" si="71"/>
        <v>-3.8703117605381407E-3</v>
      </c>
      <c r="BL149" s="23">
        <f t="shared" si="72"/>
        <v>-8.7841716959089888E-3</v>
      </c>
      <c r="BM149" s="23">
        <f t="shared" si="73"/>
        <v>1.2728444321017636E-3</v>
      </c>
      <c r="BN149" s="23">
        <f t="shared" si="74"/>
        <v>1.8077973162873499E-3</v>
      </c>
      <c r="BO149" s="23">
        <f t="shared" si="75"/>
        <v>3.2755720531982163E-3</v>
      </c>
      <c r="BP149" s="23">
        <f t="shared" si="76"/>
        <v>6.2988805949237706E-4</v>
      </c>
      <c r="BQ149" s="23">
        <f t="shared" si="77"/>
        <v>-7.7132859657403638E-3</v>
      </c>
      <c r="BR149" s="23">
        <f t="shared" si="78"/>
        <v>-1.7584514968664991E-2</v>
      </c>
      <c r="BS149" s="23">
        <f t="shared" si="79"/>
        <v>-7.9920362030150953E-3</v>
      </c>
      <c r="BT149" s="23">
        <f t="shared" si="80"/>
        <v>-1.8108968536802546E-2</v>
      </c>
      <c r="BU149" s="23">
        <f t="shared" si="81"/>
        <v>-8.8766506089223003E-5</v>
      </c>
      <c r="BV149" s="23">
        <f t="shared" si="82"/>
        <v>2.1582179527750311E-4</v>
      </c>
      <c r="BW149" s="23">
        <f t="shared" si="83"/>
        <v>8.4168741825547673E-4</v>
      </c>
      <c r="BX149" s="23">
        <f t="shared" si="84"/>
        <v>-8.7823733266195868E-3</v>
      </c>
      <c r="BY149" s="23">
        <f t="shared" si="85"/>
        <v>-3.9312571691934695E-2</v>
      </c>
      <c r="BZ149" s="23">
        <f t="shared" si="86"/>
        <v>-5.8541824222723193E-2</v>
      </c>
      <c r="CA149" s="23">
        <f t="shared" si="87"/>
        <v>5.7673805662458291E-2</v>
      </c>
      <c r="CB149" s="23">
        <f t="shared" si="88"/>
        <v>2.7427606481481475E-3</v>
      </c>
      <c r="CC149" s="23">
        <f t="shared" si="89"/>
        <v>2.0734856481481479E-3</v>
      </c>
      <c r="CD149" s="23">
        <f t="shared" si="90"/>
        <v>2.3347819444444443E-3</v>
      </c>
      <c r="CE149" s="23">
        <f t="shared" si="91"/>
        <v>-1.9991296296296298E-4</v>
      </c>
      <c r="CF149" s="23">
        <f t="shared" si="92"/>
        <v>0</v>
      </c>
      <c r="CG149" s="23">
        <f t="shared" si="93"/>
        <v>-2.9235028125260017E-2</v>
      </c>
      <c r="CH149" s="23">
        <f t="shared" si="94"/>
        <v>-9.4444678565610146E-3</v>
      </c>
      <c r="CI149" s="23">
        <f t="shared" si="95"/>
        <v>-1.8210866418731056E-2</v>
      </c>
    </row>
    <row r="150" spans="1:87" x14ac:dyDescent="0.2">
      <c r="A150" s="20">
        <v>142</v>
      </c>
      <c r="B150" s="21">
        <v>42916</v>
      </c>
      <c r="C150" s="20">
        <v>225.232</v>
      </c>
      <c r="D150" s="20">
        <v>1224.7070000000001</v>
      </c>
      <c r="E150" s="20">
        <v>2037.903</v>
      </c>
      <c r="F150" s="20">
        <v>1841.6869999999999</v>
      </c>
      <c r="G150" s="20">
        <v>2374.9769999999999</v>
      </c>
      <c r="H150" s="20">
        <v>138.221</v>
      </c>
      <c r="I150" s="20">
        <v>340.00599999999997</v>
      </c>
      <c r="J150" s="20">
        <v>449.904</v>
      </c>
      <c r="K150" s="20">
        <v>111.551</v>
      </c>
      <c r="L150" s="20">
        <v>644.39800000000002</v>
      </c>
      <c r="M150" s="20">
        <v>778.50699999999995</v>
      </c>
      <c r="N150" s="20">
        <v>288.32299999999998</v>
      </c>
      <c r="O150" s="20">
        <v>321.87</v>
      </c>
      <c r="P150" s="20">
        <v>102.592</v>
      </c>
      <c r="Q150" s="20">
        <v>193.089</v>
      </c>
      <c r="R150" s="20">
        <v>257.62799999999999</v>
      </c>
      <c r="S150" s="20">
        <v>8323.7000000000007</v>
      </c>
      <c r="T150" s="20">
        <v>4399.09</v>
      </c>
      <c r="U150" s="20">
        <v>7531.53</v>
      </c>
      <c r="V150" s="20">
        <v>33189.040000000001</v>
      </c>
      <c r="W150" s="20">
        <v>5.1407800000000003</v>
      </c>
      <c r="X150" s="20">
        <v>3.3696999999999999</v>
      </c>
      <c r="Y150" s="20">
        <v>4.9253</v>
      </c>
      <c r="Z150" s="20">
        <v>-0.30059999999999998</v>
      </c>
      <c r="AA150" s="20">
        <v>1</v>
      </c>
      <c r="AB150" s="20">
        <v>0.91669999999999996</v>
      </c>
      <c r="AC150" s="20">
        <v>0.78720000000000001</v>
      </c>
      <c r="AD150" s="20">
        <v>144.31</v>
      </c>
      <c r="AE150" s="21">
        <f t="shared" si="67"/>
        <v>42916</v>
      </c>
      <c r="AF150" s="22" cm="1">
        <f t="array" ref="AF150">IF(INDEX(calc_types,1,AF$7)="INDEX",C150/C149-1,IF(INDEX(calc_types,1,AF$7)="CASH", C149/1200,C149/C150-1))</f>
        <v>4.1372423140024761E-3</v>
      </c>
      <c r="AG150" s="22" cm="1">
        <f t="array" ref="AG150">IF(INDEX(calc_types,1,AG$7)="INDEX",D150/D149-1,IF(INDEX(calc_types,1,AG$7)="CASH", D149/1200,D149/D150-1))</f>
        <v>-4.8445195255588658E-3</v>
      </c>
      <c r="AH150" s="22" cm="1">
        <f t="array" ref="AH150">IF(INDEX(calc_types,1,AH$7)="INDEX",E150/E149-1,IF(INDEX(calc_types,1,AH$7)="CASH", E149/1200,E149/E150-1))</f>
        <v>-1.1571181902840344E-2</v>
      </c>
      <c r="AI150" s="22" cm="1">
        <f t="array" ref="AI150">IF(INDEX(calc_types,1,AI$7)="INDEX",F150/F149-1,IF(INDEX(calc_types,1,AI$7)="CASH", F149/1200,F149/F150-1))</f>
        <v>-1.368606954410323E-3</v>
      </c>
      <c r="AJ150" s="22" cm="1">
        <f t="array" ref="AJ150">IF(INDEX(calc_types,1,AJ$7)="INDEX",G150/G149-1,IF(INDEX(calc_types,1,AJ$7)="CASH", G149/1200,G149/G150-1))</f>
        <v>-4.2275666020981095E-3</v>
      </c>
      <c r="AK150" s="22" cm="1">
        <f t="array" ref="AK150">IF(INDEX(calc_types,1,AK$7)="INDEX",H150/H149-1,IF(INDEX(calc_types,1,AK$7)="CASH", H149/1200,H149/H150-1))</f>
        <v>6.6604406026260499E-4</v>
      </c>
      <c r="AL150" s="22" cm="1">
        <f t="array" ref="AL150">IF(INDEX(calc_types,1,AL$7)="INDEX",I150/I149-1,IF(INDEX(calc_types,1,AL$7)="CASH", I149/1200,I149/I150-1))</f>
        <v>-6.3185335858410019E-3</v>
      </c>
      <c r="AM150" s="22" cm="1">
        <f t="array" ref="AM150">IF(INDEX(calc_types,1,AM$7)="INDEX",J150/J149-1,IF(INDEX(calc_types,1,AM$7)="CASH", J149/1200,J149/J150-1))</f>
        <v>-1.1788583063713776E-2</v>
      </c>
      <c r="AN150" s="22" cm="1">
        <f t="array" ref="AN150">IF(INDEX(calc_types,1,AN$7)="INDEX",K150/K149-1,IF(INDEX(calc_types,1,AN$7)="CASH", K149/1200,K149/K150-1))</f>
        <v>1.2835703001579102E-3</v>
      </c>
      <c r="AO150" s="22" cm="1">
        <f t="array" ref="AO150">IF(INDEX(calc_types,1,AO$7)="INDEX",L150/L149-1,IF(INDEX(calc_types,1,AO$7)="CASH", L149/1200,L149/L150-1))</f>
        <v>-1.1149917749023963E-2</v>
      </c>
      <c r="AP150" s="22" cm="1">
        <f t="array" ref="AP150">IF(INDEX(calc_types,1,AP$7)="INDEX",M150/M149-1,IF(INDEX(calc_types,1,AP$7)="CASH", M149/1200,M149/M150-1))</f>
        <v>-2.0963886027890788E-2</v>
      </c>
      <c r="AQ150" s="22" cm="1">
        <f t="array" ref="AQ150">IF(INDEX(calc_types,1,AQ$7)="INDEX",N150/N149-1,IF(INDEX(calc_types,1,AQ$7)="CASH", N149/1200,N149/N150-1))</f>
        <v>-9.512456542948633E-3</v>
      </c>
      <c r="AR150" s="22" cm="1">
        <f t="array" ref="AR150">IF(INDEX(calc_types,1,AR$7)="INDEX",O150/O149-1,IF(INDEX(calc_types,1,AR$7)="CASH", O149/1200,O149/O150-1))</f>
        <v>-1.846458793931538E-2</v>
      </c>
      <c r="AS150" s="22" cm="1">
        <f t="array" ref="AS150">IF(INDEX(calc_types,1,AS$7)="INDEX",P150/P149-1,IF(INDEX(calc_types,1,AS$7)="CASH", P149/1200,P149/P150-1))</f>
        <v>-7.7972709551565877E-5</v>
      </c>
      <c r="AT150" s="22" cm="1">
        <f t="array" ref="AT150">IF(INDEX(calc_types,1,AT$7)="INDEX",Q150/Q149-1,IF(INDEX(calc_types,1,AT$7)="CASH", Q149/1200,Q149/Q150-1))</f>
        <v>2.7974201569658241E-4</v>
      </c>
      <c r="AU150" s="22" cm="1">
        <f t="array" ref="AU150">IF(INDEX(calc_types,1,AU$7)="INDEX",R150/R149-1,IF(INDEX(calc_types,1,AU$7)="CASH", R149/1200,R149/R150-1))</f>
        <v>1.0296740401689597E-3</v>
      </c>
      <c r="AV150" s="22" cm="1">
        <f t="array" ref="AV150">IF(INDEX(calc_types,1,AV$7)="INDEX",S150/S149-1,IF(INDEX(calc_types,1,AV$7)="CASH", S149/1200,S149/S150-1))</f>
        <v>6.5672310597574057E-2</v>
      </c>
      <c r="AW150" s="22" cm="1">
        <f t="array" ref="AW150">IF(INDEX(calc_types,1,AW$7)="INDEX",T150/T149-1,IF(INDEX(calc_types,1,AW$7)="CASH", T149/1200,T149/T150-1))</f>
        <v>4.2922779300338609E-2</v>
      </c>
      <c r="AX150" s="22" cm="1">
        <f t="array" ref="AX150">IF(INDEX(calc_types,1,AX$7)="INDEX",U150/U149-1,IF(INDEX(calc_types,1,AX$7)="CASH", U149/1200,U149/U150-1))</f>
        <v>1.1467686613466865E-2</v>
      </c>
      <c r="AY150" s="22" cm="1">
        <f t="array" ref="AY150">IF(INDEX(calc_types,1,AY$7)="INDEX",V150/V149-1,IF(INDEX(calc_types,1,AY$7)="CASH", V149/1200,V149/V150-1))</f>
        <v>7.4500418934546397E-2</v>
      </c>
      <c r="AZ150" s="22" cm="1">
        <f t="array" ref="AZ150">IF(INDEX(calc_types,1,AZ$7)="INDEX",W150/W149-1,IF(INDEX(calc_types,1,AZ$7)="CASH", W149/1200,W149/W150-1))</f>
        <v>4.310225E-3</v>
      </c>
      <c r="BA150" s="22" cm="1">
        <f t="array" ref="BA150">IF(INDEX(calc_types,1,BA$7)="INDEX",X150/X149-1,IF(INDEX(calc_types,1,BA$7)="CASH", X149/1200,X149/X150-1))</f>
        <v>2.5270833333333334E-3</v>
      </c>
      <c r="BB150" s="22" cm="1">
        <f t="array" ref="BB150">IF(INDEX(calc_types,1,BB$7)="INDEX",Y150/Y149-1,IF(INDEX(calc_types,1,BB$7)="CASH", Y149/1200,Y149/Y150-1))</f>
        <v>3.6750833333333332E-3</v>
      </c>
      <c r="BC150" s="22" cm="1">
        <f t="array" ref="BC150">IF(INDEX(calc_types,1,BC$7)="INDEX",Z150/Z149-1,IF(INDEX(calc_types,1,BC$7)="CASH", Z149/1200,Z149/Z150-1))</f>
        <v>-3.6016666666666662E-4</v>
      </c>
      <c r="BD150" s="22" cm="1">
        <f t="array" ref="BD150">IF(INDEX(calc_types,1,BD$7)="INDEX",AA150/AA149-1,IF(INDEX(calc_types,1,BD$7)="CASH", AA149/1200,AA149/AA150-1))</f>
        <v>0</v>
      </c>
      <c r="BE150" s="22" cm="1">
        <f t="array" ref="BE150">IF(INDEX(calc_types,1,BE$7)="INDEX",AB150/AB149-1,IF(INDEX(calc_types,1,BE$7)="CASH", AB149/1200,AB149/AB150-1))</f>
        <v>2.0508345151085461E-2</v>
      </c>
      <c r="BF150" s="22" cm="1">
        <f t="array" ref="BF150">IF(INDEX(calc_types,1,BF$7)="INDEX",AC150/AC149-1,IF(INDEX(calc_types,1,BF$7)="CASH", AC149/1200,AC149/AC150-1))</f>
        <v>2.1087398373983657E-2</v>
      </c>
      <c r="BG150" s="22" cm="1">
        <f t="array" ref="BG150">IF(INDEX(calc_types,1,BG$7)="INDEX",AD150/AD149-1,IF(INDEX(calc_types,1,BG$7)="CASH", AD149/1200,AD149/AD150-1))</f>
        <v>-3.4439747765227624E-2</v>
      </c>
      <c r="BH150" s="23">
        <f t="shared" si="68"/>
        <v>2.741471569119319E-3</v>
      </c>
      <c r="BI150" s="23">
        <f t="shared" si="69"/>
        <v>-6.0177873252589319E-3</v>
      </c>
      <c r="BJ150" s="23">
        <f t="shared" si="70"/>
        <v>-1.2765312132497627E-2</v>
      </c>
      <c r="BK150" s="23">
        <f t="shared" si="71"/>
        <v>-3.4651588853852819E-3</v>
      </c>
      <c r="BL150" s="23">
        <f t="shared" si="72"/>
        <v>-6.8997930642367544E-3</v>
      </c>
      <c r="BM150" s="23">
        <f t="shared" si="73"/>
        <v>3.9447015076523901E-4</v>
      </c>
      <c r="BN150" s="23">
        <f t="shared" si="74"/>
        <v>-6.3993352804548676E-3</v>
      </c>
      <c r="BO150" s="23">
        <f t="shared" si="75"/>
        <v>-1.197343979511163E-2</v>
      </c>
      <c r="BP150" s="23">
        <f t="shared" si="76"/>
        <v>2.0510179866195391E-4</v>
      </c>
      <c r="BQ150" s="23">
        <f t="shared" si="77"/>
        <v>-1.1999107934415359E-2</v>
      </c>
      <c r="BR150" s="23">
        <f t="shared" si="78"/>
        <v>-2.1924997391149517E-2</v>
      </c>
      <c r="BS150" s="23">
        <f t="shared" si="79"/>
        <v>-1.1895304882579238E-2</v>
      </c>
      <c r="BT150" s="23">
        <f t="shared" si="80"/>
        <v>-2.1605457181417927E-2</v>
      </c>
      <c r="BU150" s="23">
        <f t="shared" si="81"/>
        <v>-7.9027611395533621E-5</v>
      </c>
      <c r="BV150" s="23">
        <f t="shared" si="82"/>
        <v>3.4012742331572684E-4</v>
      </c>
      <c r="BW150" s="23">
        <f t="shared" si="83"/>
        <v>1.1636886521128708E-3</v>
      </c>
      <c r="BX150" s="23">
        <f t="shared" si="84"/>
        <v>5.3103932636761372E-2</v>
      </c>
      <c r="BY150" s="23">
        <f t="shared" si="85"/>
        <v>3.601671230754222E-2</v>
      </c>
      <c r="BZ150" s="23">
        <f t="shared" si="86"/>
        <v>6.8520710389101134E-3</v>
      </c>
      <c r="CA150" s="23">
        <f t="shared" si="87"/>
        <v>6.1776074305423326E-2</v>
      </c>
      <c r="CB150" s="23">
        <f t="shared" si="88"/>
        <v>2.8707356481481473E-3</v>
      </c>
      <c r="CC150" s="23">
        <f t="shared" si="89"/>
        <v>2.1417356481481481E-3</v>
      </c>
      <c r="CD150" s="23">
        <f t="shared" si="90"/>
        <v>2.4456152777777777E-3</v>
      </c>
      <c r="CE150" s="23">
        <f t="shared" si="91"/>
        <v>-2.2166296296296294E-4</v>
      </c>
      <c r="CF150" s="23">
        <f t="shared" si="92"/>
        <v>0</v>
      </c>
      <c r="CG150" s="23">
        <f t="shared" si="93"/>
        <v>2.1203835465162694E-2</v>
      </c>
      <c r="CH150" s="23">
        <f t="shared" si="94"/>
        <v>2.1720064132749781E-2</v>
      </c>
      <c r="CI150" s="23">
        <f t="shared" si="95"/>
        <v>-3.0833476247974848E-2</v>
      </c>
    </row>
    <row r="151" spans="1:87" x14ac:dyDescent="0.2">
      <c r="A151" s="20">
        <v>143</v>
      </c>
      <c r="B151" s="21">
        <v>42947</v>
      </c>
      <c r="C151" s="20">
        <v>226.22</v>
      </c>
      <c r="D151" s="20">
        <v>1229.067</v>
      </c>
      <c r="E151" s="20">
        <v>2042.2650000000001</v>
      </c>
      <c r="F151" s="20">
        <v>1854.1559999999999</v>
      </c>
      <c r="G151" s="20">
        <v>2392.5279999999998</v>
      </c>
      <c r="H151" s="20">
        <v>138.58699999999999</v>
      </c>
      <c r="I151" s="20">
        <v>341.322</v>
      </c>
      <c r="J151" s="20">
        <v>451.85399999999998</v>
      </c>
      <c r="K151" s="20">
        <v>112.086</v>
      </c>
      <c r="L151" s="20">
        <v>650.94899999999996</v>
      </c>
      <c r="M151" s="20">
        <v>791.101</v>
      </c>
      <c r="N151" s="20">
        <v>293.15699999999998</v>
      </c>
      <c r="O151" s="20">
        <v>330.52699999999999</v>
      </c>
      <c r="P151" s="20">
        <v>102.563</v>
      </c>
      <c r="Q151" s="20">
        <v>192.82499999999999</v>
      </c>
      <c r="R151" s="20">
        <v>256.72899999999998</v>
      </c>
      <c r="S151" s="20">
        <v>8588.6299999999992</v>
      </c>
      <c r="T151" s="20">
        <v>4471.3100000000004</v>
      </c>
      <c r="U151" s="20">
        <v>7699.41</v>
      </c>
      <c r="V151" s="20">
        <v>33172.22</v>
      </c>
      <c r="W151" s="20">
        <v>5.3178400000000003</v>
      </c>
      <c r="X151" s="20">
        <v>3.5851000000000002</v>
      </c>
      <c r="Y151" s="20">
        <v>5.2084000000000001</v>
      </c>
      <c r="Z151" s="20">
        <v>-0.25440000000000002</v>
      </c>
      <c r="AA151" s="20">
        <v>1</v>
      </c>
      <c r="AB151" s="20">
        <v>0.9093</v>
      </c>
      <c r="AC151" s="20">
        <v>0.77910000000000001</v>
      </c>
      <c r="AD151" s="20">
        <v>142.29</v>
      </c>
      <c r="AE151" s="21">
        <f t="shared" si="67"/>
        <v>42947</v>
      </c>
      <c r="AF151" s="22" cm="1">
        <f t="array" ref="AF151">IF(INDEX(calc_types,1,AF$7)="INDEX",C151/C150-1,IF(INDEX(calc_types,1,AF$7)="CASH", C150/1200,C150/C151-1))</f>
        <v>4.3865880514313282E-3</v>
      </c>
      <c r="AG151" s="22" cm="1">
        <f t="array" ref="AG151">IF(INDEX(calc_types,1,AG$7)="INDEX",D151/D150-1,IF(INDEX(calc_types,1,AG$7)="CASH", D150/1200,D150/D151-1))</f>
        <v>3.5600351757603121E-3</v>
      </c>
      <c r="AH151" s="22" cm="1">
        <f t="array" ref="AH151">IF(INDEX(calc_types,1,AH$7)="INDEX",E151/E150-1,IF(INDEX(calc_types,1,AH$7)="CASH", E150/1200,E150/E151-1))</f>
        <v>2.1404355359406768E-3</v>
      </c>
      <c r="AI151" s="22" cm="1">
        <f t="array" ref="AI151">IF(INDEX(calc_types,1,AI$7)="INDEX",F151/F150-1,IF(INDEX(calc_types,1,AI$7)="CASH", F150/1200,F150/F151-1))</f>
        <v>6.7704229871852206E-3</v>
      </c>
      <c r="AJ151" s="22" cm="1">
        <f t="array" ref="AJ151">IF(INDEX(calc_types,1,AJ$7)="INDEX",G151/G150-1,IF(INDEX(calc_types,1,AJ$7)="CASH", G150/1200,G150/G151-1))</f>
        <v>7.3899663028316187E-3</v>
      </c>
      <c r="AK151" s="22" cm="1">
        <f t="array" ref="AK151">IF(INDEX(calc_types,1,AK$7)="INDEX",H151/H150-1,IF(INDEX(calc_types,1,AK$7)="CASH", H150/1200,H150/H151-1))</f>
        <v>2.647933382047496E-3</v>
      </c>
      <c r="AL151" s="22" cm="1">
        <f t="array" ref="AL151">IF(INDEX(calc_types,1,AL$7)="INDEX",I151/I150-1,IF(INDEX(calc_types,1,AL$7)="CASH", I150/1200,I150/I151-1))</f>
        <v>3.8705199320012706E-3</v>
      </c>
      <c r="AM151" s="22" cm="1">
        <f t="array" ref="AM151">IF(INDEX(calc_types,1,AM$7)="INDEX",J151/J150-1,IF(INDEX(calc_types,1,AM$7)="CASH", J150/1200,J150/J151-1))</f>
        <v>4.3342579750347277E-3</v>
      </c>
      <c r="AN151" s="22" cm="1">
        <f t="array" ref="AN151">IF(INDEX(calc_types,1,AN$7)="INDEX",K151/K150-1,IF(INDEX(calc_types,1,AN$7)="CASH", K150/1200,K150/K151-1))</f>
        <v>4.7960125861712388E-3</v>
      </c>
      <c r="AO151" s="22" cm="1">
        <f t="array" ref="AO151">IF(INDEX(calc_types,1,AO$7)="INDEX",L151/L150-1,IF(INDEX(calc_types,1,AO$7)="CASH", L150/1200,L150/L151-1))</f>
        <v>1.0166077486273961E-2</v>
      </c>
      <c r="AP151" s="22" cm="1">
        <f t="array" ref="AP151">IF(INDEX(calc_types,1,AP$7)="INDEX",M151/M150-1,IF(INDEX(calc_types,1,AP$7)="CASH", M150/1200,M150/M151-1))</f>
        <v>1.6177118510174004E-2</v>
      </c>
      <c r="AQ151" s="22" cm="1">
        <f t="array" ref="AQ151">IF(INDEX(calc_types,1,AQ$7)="INDEX",N151/N150-1,IF(INDEX(calc_types,1,AQ$7)="CASH", N150/1200,N150/N151-1))</f>
        <v>1.6765918778592015E-2</v>
      </c>
      <c r="AR151" s="22" cm="1">
        <f t="array" ref="AR151">IF(INDEX(calc_types,1,AR$7)="INDEX",O151/O150-1,IF(INDEX(calc_types,1,AR$7)="CASH", O150/1200,O150/O151-1))</f>
        <v>2.6895951781775285E-2</v>
      </c>
      <c r="AS151" s="22" cm="1">
        <f t="array" ref="AS151">IF(INDEX(calc_types,1,AS$7)="INDEX",P151/P150-1,IF(INDEX(calc_types,1,AS$7)="CASH", P150/1200,P150/P151-1))</f>
        <v>-2.8267311291330088E-4</v>
      </c>
      <c r="AT151" s="22" cm="1">
        <f t="array" ref="AT151">IF(INDEX(calc_types,1,AT$7)="INDEX",Q151/Q150-1,IF(INDEX(calc_types,1,AT$7)="CASH", Q150/1200,Q150/Q151-1))</f>
        <v>-1.3672451563787602E-3</v>
      </c>
      <c r="AU151" s="22" cm="1">
        <f t="array" ref="AU151">IF(INDEX(calc_types,1,AU$7)="INDEX",R151/R150-1,IF(INDEX(calc_types,1,AU$7)="CASH", R150/1200,R150/R151-1))</f>
        <v>-3.4895275358268751E-3</v>
      </c>
      <c r="AV151" s="22" cm="1">
        <f t="array" ref="AV151">IF(INDEX(calc_types,1,AV$7)="INDEX",S151/S150-1,IF(INDEX(calc_types,1,AV$7)="CASH", S150/1200,S150/S151-1))</f>
        <v>3.1828393623028139E-2</v>
      </c>
      <c r="AW151" s="22" cm="1">
        <f t="array" ref="AW151">IF(INDEX(calc_types,1,AW$7)="INDEX",T151/T150-1,IF(INDEX(calc_types,1,AW$7)="CASH", T150/1200,T150/T151-1))</f>
        <v>1.6417031704284435E-2</v>
      </c>
      <c r="AX151" s="22" cm="1">
        <f t="array" ref="AX151">IF(INDEX(calc_types,1,AX$7)="INDEX",U151/U150-1,IF(INDEX(calc_types,1,AX$7)="CASH", U150/1200,U150/U151-1))</f>
        <v>2.2290291614054603E-2</v>
      </c>
      <c r="AY151" s="22" cm="1">
        <f t="array" ref="AY151">IF(INDEX(calc_types,1,AY$7)="INDEX",V151/V150-1,IF(INDEX(calc_types,1,AY$7)="CASH", V150/1200,V150/V151-1))</f>
        <v>-5.0679380904061766E-4</v>
      </c>
      <c r="AZ151" s="22" cm="1">
        <f t="array" ref="AZ151">IF(INDEX(calc_types,1,AZ$7)="INDEX",W151/W150-1,IF(INDEX(calc_types,1,AZ$7)="CASH", W150/1200,W150/W151-1))</f>
        <v>4.2839833333333339E-3</v>
      </c>
      <c r="BA151" s="22" cm="1">
        <f t="array" ref="BA151">IF(INDEX(calc_types,1,BA$7)="INDEX",X151/X150-1,IF(INDEX(calc_types,1,BA$7)="CASH", X150/1200,X150/X151-1))</f>
        <v>2.8080833333333334E-3</v>
      </c>
      <c r="BB151" s="22" cm="1">
        <f t="array" ref="BB151">IF(INDEX(calc_types,1,BB$7)="INDEX",Y151/Y150-1,IF(INDEX(calc_types,1,BB$7)="CASH", Y150/1200,Y150/Y151-1))</f>
        <v>4.1044166666666668E-3</v>
      </c>
      <c r="BC151" s="22" cm="1">
        <f t="array" ref="BC151">IF(INDEX(calc_types,1,BC$7)="INDEX",Z151/Z150-1,IF(INDEX(calc_types,1,BC$7)="CASH", Z150/1200,Z150/Z151-1))</f>
        <v>-2.5049999999999996E-4</v>
      </c>
      <c r="BD151" s="22" cm="1">
        <f t="array" ref="BD151">IF(INDEX(calc_types,1,BD$7)="INDEX",AA151/AA150-1,IF(INDEX(calc_types,1,BD$7)="CASH", AA150/1200,AA150/AA151-1))</f>
        <v>0</v>
      </c>
      <c r="BE151" s="22" cm="1">
        <f t="array" ref="BE151">IF(INDEX(calc_types,1,BE$7)="INDEX",AB151/AB150-1,IF(INDEX(calc_types,1,BE$7)="CASH", AB150/1200,AB150/AB151-1))</f>
        <v>8.1381282305068581E-3</v>
      </c>
      <c r="BF151" s="22" cm="1">
        <f t="array" ref="BF151">IF(INDEX(calc_types,1,BF$7)="INDEX",AC151/AC150-1,IF(INDEX(calc_types,1,BF$7)="CASH", AC150/1200,AC150/AC151-1))</f>
        <v>1.0396611474778661E-2</v>
      </c>
      <c r="BG151" s="22" cm="1">
        <f t="array" ref="BG151">IF(INDEX(calc_types,1,BG$7)="INDEX",AD151/AD150-1,IF(INDEX(calc_types,1,BG$7)="CASH", AD150/1200,AD150/AD151-1))</f>
        <v>1.4196359547403281E-2</v>
      </c>
      <c r="BH151" s="23">
        <f t="shared" si="68"/>
        <v>2.9908173065481712E-3</v>
      </c>
      <c r="BI151" s="23">
        <f t="shared" si="69"/>
        <v>2.386767376060246E-3</v>
      </c>
      <c r="BJ151" s="23">
        <f t="shared" si="70"/>
        <v>9.4630530628339463E-4</v>
      </c>
      <c r="BK151" s="23">
        <f t="shared" si="71"/>
        <v>4.6738710562102617E-3</v>
      </c>
      <c r="BL151" s="23">
        <f t="shared" si="72"/>
        <v>4.7177398406929739E-3</v>
      </c>
      <c r="BM151" s="23">
        <f t="shared" si="73"/>
        <v>2.3763594725501299E-3</v>
      </c>
      <c r="BN151" s="23">
        <f t="shared" si="74"/>
        <v>3.7897182373874054E-3</v>
      </c>
      <c r="BO151" s="23">
        <f t="shared" si="75"/>
        <v>4.1494012436368733E-3</v>
      </c>
      <c r="BP151" s="23">
        <f t="shared" si="76"/>
        <v>3.7175440846752826E-3</v>
      </c>
      <c r="BQ151" s="23">
        <f t="shared" si="77"/>
        <v>9.3168873008825648E-3</v>
      </c>
      <c r="BR151" s="23">
        <f t="shared" si="78"/>
        <v>1.5216007146915277E-2</v>
      </c>
      <c r="BS151" s="23">
        <f t="shared" si="79"/>
        <v>1.438307043896141E-2</v>
      </c>
      <c r="BT151" s="23">
        <f t="shared" si="80"/>
        <v>2.3755082539672737E-2</v>
      </c>
      <c r="BU151" s="23">
        <f t="shared" si="81"/>
        <v>-2.8372801475726861E-4</v>
      </c>
      <c r="BV151" s="23">
        <f t="shared" si="82"/>
        <v>-1.3068597487596158E-3</v>
      </c>
      <c r="BW151" s="23">
        <f t="shared" si="83"/>
        <v>-3.3555129238829638E-3</v>
      </c>
      <c r="BX151" s="23">
        <f t="shared" si="84"/>
        <v>1.9260015662215454E-2</v>
      </c>
      <c r="BY151" s="23">
        <f t="shared" si="85"/>
        <v>9.5109647114880458E-3</v>
      </c>
      <c r="BZ151" s="23">
        <f t="shared" si="86"/>
        <v>1.767467603949785E-2</v>
      </c>
      <c r="CA151" s="23">
        <f t="shared" si="87"/>
        <v>-1.3231138438163691E-2</v>
      </c>
      <c r="CB151" s="23">
        <f t="shared" si="88"/>
        <v>2.8444939814814812E-3</v>
      </c>
      <c r="CC151" s="23">
        <f t="shared" si="89"/>
        <v>2.4227356481481481E-3</v>
      </c>
      <c r="CD151" s="23">
        <f t="shared" si="90"/>
        <v>2.8749486111111114E-3</v>
      </c>
      <c r="CE151" s="23">
        <f t="shared" si="91"/>
        <v>-1.1199629629629628E-4</v>
      </c>
      <c r="CF151" s="23">
        <f t="shared" si="92"/>
        <v>0</v>
      </c>
      <c r="CG151" s="23">
        <f t="shared" si="93"/>
        <v>8.833618544584091E-3</v>
      </c>
      <c r="CH151" s="23">
        <f t="shared" si="94"/>
        <v>1.1029277233544785E-2</v>
      </c>
      <c r="CI151" s="23">
        <f t="shared" si="95"/>
        <v>1.7802631064656058E-2</v>
      </c>
    </row>
    <row r="152" spans="1:87" x14ac:dyDescent="0.2">
      <c r="A152" s="20">
        <v>144</v>
      </c>
      <c r="B152" s="21">
        <v>42978</v>
      </c>
      <c r="C152" s="20">
        <v>227.20400000000001</v>
      </c>
      <c r="D152" s="20">
        <v>1233.894</v>
      </c>
      <c r="E152" s="20">
        <v>2044.133</v>
      </c>
      <c r="F152" s="20">
        <v>1859.771</v>
      </c>
      <c r="G152" s="20">
        <v>2392.5239999999999</v>
      </c>
      <c r="H152" s="20">
        <v>138.982</v>
      </c>
      <c r="I152" s="20">
        <v>342.59</v>
      </c>
      <c r="J152" s="20">
        <v>453.96600000000001</v>
      </c>
      <c r="K152" s="20">
        <v>112.63</v>
      </c>
      <c r="L152" s="20">
        <v>654.66399999999999</v>
      </c>
      <c r="M152" s="20">
        <v>795.49199999999996</v>
      </c>
      <c r="N152" s="20">
        <v>294.83100000000002</v>
      </c>
      <c r="O152" s="20">
        <v>331.74599999999998</v>
      </c>
      <c r="P152" s="20">
        <v>102.55800000000001</v>
      </c>
      <c r="Q152" s="20">
        <v>192.71799999999999</v>
      </c>
      <c r="R152" s="20">
        <v>256.226</v>
      </c>
      <c r="S152" s="20">
        <v>8447.26</v>
      </c>
      <c r="T152" s="20">
        <v>4297.1099999999997</v>
      </c>
      <c r="U152" s="20">
        <v>7439.13</v>
      </c>
      <c r="V152" s="20">
        <v>32619.34</v>
      </c>
      <c r="W152" s="20">
        <v>5.3274100000000004</v>
      </c>
      <c r="X152" s="20">
        <v>3.5926999999999998</v>
      </c>
      <c r="Y152" s="20">
        <v>5.2230999999999996</v>
      </c>
      <c r="Z152" s="20">
        <v>-0.43909999999999999</v>
      </c>
      <c r="AA152" s="20">
        <v>1</v>
      </c>
      <c r="AB152" s="20">
        <v>0.92220000000000002</v>
      </c>
      <c r="AC152" s="20">
        <v>0.78900000000000003</v>
      </c>
      <c r="AD152" s="20">
        <v>145.54</v>
      </c>
      <c r="AE152" s="21">
        <f t="shared" si="67"/>
        <v>42978</v>
      </c>
      <c r="AF152" s="22" cm="1">
        <f t="array" ref="AF152">IF(INDEX(calc_types,1,AF$7)="INDEX",C152/C151-1,IF(INDEX(calc_types,1,AF$7)="CASH", C151/1200,C151/C152-1))</f>
        <v>4.3497480328884564E-3</v>
      </c>
      <c r="AG152" s="22" cm="1">
        <f t="array" ref="AG152">IF(INDEX(calc_types,1,AG$7)="INDEX",D152/D151-1,IF(INDEX(calc_types,1,AG$7)="CASH", D151/1200,D151/D152-1))</f>
        <v>3.9273692971986129E-3</v>
      </c>
      <c r="AH152" s="22" cm="1">
        <f t="array" ref="AH152">IF(INDEX(calc_types,1,AH$7)="INDEX",E152/E151-1,IF(INDEX(calc_types,1,AH$7)="CASH", E151/1200,E151/E152-1))</f>
        <v>9.1467072098860847E-4</v>
      </c>
      <c r="AI152" s="22" cm="1">
        <f t="array" ref="AI152">IF(INDEX(calc_types,1,AI$7)="INDEX",F152/F151-1,IF(INDEX(calc_types,1,AI$7)="CASH", F151/1200,F151/F152-1))</f>
        <v>3.0283320281572212E-3</v>
      </c>
      <c r="AJ152" s="22" cm="1">
        <f t="array" ref="AJ152">IF(INDEX(calc_types,1,AJ$7)="INDEX",G152/G151-1,IF(INDEX(calc_types,1,AJ$7)="CASH", G151/1200,G151/G152-1))</f>
        <v>-1.6718717607000499E-6</v>
      </c>
      <c r="AK152" s="22" cm="1">
        <f t="array" ref="AK152">IF(INDEX(calc_types,1,AK$7)="INDEX",H152/H151-1,IF(INDEX(calc_types,1,AK$7)="CASH", H151/1200,H151/H152-1))</f>
        <v>2.8501951842525575E-3</v>
      </c>
      <c r="AL152" s="22" cm="1">
        <f t="array" ref="AL152">IF(INDEX(calc_types,1,AL$7)="INDEX",I152/I151-1,IF(INDEX(calc_types,1,AL$7)="CASH", I151/1200,I151/I152-1))</f>
        <v>3.7149670985168193E-3</v>
      </c>
      <c r="AM152" s="22" cm="1">
        <f t="array" ref="AM152">IF(INDEX(calc_types,1,AM$7)="INDEX",J152/J151-1,IF(INDEX(calc_types,1,AM$7)="CASH", J151/1200,J151/J152-1))</f>
        <v>4.6740761396379948E-3</v>
      </c>
      <c r="AN152" s="22" cm="1">
        <f t="array" ref="AN152">IF(INDEX(calc_types,1,AN$7)="INDEX",K152/K151-1,IF(INDEX(calc_types,1,AN$7)="CASH", K151/1200,K151/K152-1))</f>
        <v>4.8534161269024878E-3</v>
      </c>
      <c r="AO152" s="22" cm="1">
        <f t="array" ref="AO152">IF(INDEX(calc_types,1,AO$7)="INDEX",L152/L151-1,IF(INDEX(calc_types,1,AO$7)="CASH", L151/1200,L151/L152-1))</f>
        <v>5.7070523189988176E-3</v>
      </c>
      <c r="AP152" s="22" cm="1">
        <f t="array" ref="AP152">IF(INDEX(calc_types,1,AP$7)="INDEX",M152/M151-1,IF(INDEX(calc_types,1,AP$7)="CASH", M151/1200,M151/M152-1))</f>
        <v>5.5504922885951657E-3</v>
      </c>
      <c r="AQ152" s="22" cm="1">
        <f t="array" ref="AQ152">IF(INDEX(calc_types,1,AQ$7)="INDEX",N152/N151-1,IF(INDEX(calc_types,1,AQ$7)="CASH", N151/1200,N151/N152-1))</f>
        <v>5.7102508212323322E-3</v>
      </c>
      <c r="AR152" s="22" cm="1">
        <f t="array" ref="AR152">IF(INDEX(calc_types,1,AR$7)="INDEX",O152/O151-1,IF(INDEX(calc_types,1,AR$7)="CASH", O151/1200,O151/O152-1))</f>
        <v>3.6880496903430871E-3</v>
      </c>
      <c r="AS152" s="22" cm="1">
        <f t="array" ref="AS152">IF(INDEX(calc_types,1,AS$7)="INDEX",P152/P151-1,IF(INDEX(calc_types,1,AS$7)="CASH", P151/1200,P151/P152-1))</f>
        <v>-4.8750524068053025E-5</v>
      </c>
      <c r="AT152" s="22" cm="1">
        <f t="array" ref="AT152">IF(INDEX(calc_types,1,AT$7)="INDEX",Q152/Q151-1,IF(INDEX(calc_types,1,AT$7)="CASH", Q151/1200,Q151/Q152-1))</f>
        <v>-5.5490729936469307E-4</v>
      </c>
      <c r="AU152" s="22" cm="1">
        <f t="array" ref="AU152">IF(INDEX(calc_types,1,AU$7)="INDEX",R152/R151-1,IF(INDEX(calc_types,1,AU$7)="CASH", R151/1200,R151/R152-1))</f>
        <v>-1.9592644383765734E-3</v>
      </c>
      <c r="AV152" s="22" cm="1">
        <f t="array" ref="AV152">IF(INDEX(calc_types,1,AV$7)="INDEX",S152/S151-1,IF(INDEX(calc_types,1,AV$7)="CASH", S151/1200,S151/S152-1))</f>
        <v>-1.6460133921242237E-2</v>
      </c>
      <c r="AW152" s="22" cm="1">
        <f t="array" ref="AW152">IF(INDEX(calc_types,1,AW$7)="INDEX",T152/T151-1,IF(INDEX(calc_types,1,AW$7)="CASH", T151/1200,T151/T152-1))</f>
        <v>-3.8959499565004552E-2</v>
      </c>
      <c r="AX152" s="22" cm="1">
        <f t="array" ref="AX152">IF(INDEX(calc_types,1,AX$7)="INDEX",U152/U151-1,IF(INDEX(calc_types,1,AX$7)="CASH", U151/1200,U151/U152-1))</f>
        <v>-3.3805187670224002E-2</v>
      </c>
      <c r="AY152" s="22" cm="1">
        <f t="array" ref="AY152">IF(INDEX(calc_types,1,AY$7)="INDEX",V152/V151-1,IF(INDEX(calc_types,1,AY$7)="CASH", V151/1200,V151/V152-1))</f>
        <v>-1.6666958075160498E-2</v>
      </c>
      <c r="AZ152" s="22" cm="1">
        <f t="array" ref="AZ152">IF(INDEX(calc_types,1,AZ$7)="INDEX",W152/W151-1,IF(INDEX(calc_types,1,AZ$7)="CASH", W151/1200,W151/W152-1))</f>
        <v>4.4315333333333337E-3</v>
      </c>
      <c r="BA152" s="22" cm="1">
        <f t="array" ref="BA152">IF(INDEX(calc_types,1,BA$7)="INDEX",X152/X151-1,IF(INDEX(calc_types,1,BA$7)="CASH", X151/1200,X151/X152-1))</f>
        <v>2.9875833333333334E-3</v>
      </c>
      <c r="BB152" s="22" cm="1">
        <f t="array" ref="BB152">IF(INDEX(calc_types,1,BB$7)="INDEX",Y152/Y151-1,IF(INDEX(calc_types,1,BB$7)="CASH", Y151/1200,Y151/Y152-1))</f>
        <v>4.3403333333333332E-3</v>
      </c>
      <c r="BC152" s="22" cm="1">
        <f t="array" ref="BC152">IF(INDEX(calc_types,1,BC$7)="INDEX",Z152/Z151-1,IF(INDEX(calc_types,1,BC$7)="CASH", Z151/1200,Z151/Z152-1))</f>
        <v>-2.12E-4</v>
      </c>
      <c r="BD152" s="22" cm="1">
        <f t="array" ref="BD152">IF(INDEX(calc_types,1,BD$7)="INDEX",AA152/AA151-1,IF(INDEX(calc_types,1,BD$7)="CASH", AA151/1200,AA151/AA152-1))</f>
        <v>0</v>
      </c>
      <c r="BE152" s="22" cm="1">
        <f t="array" ref="BE152">IF(INDEX(calc_types,1,BE$7)="INDEX",AB152/AB151-1,IF(INDEX(calc_types,1,BE$7)="CASH", AB151/1200,AB151/AB152-1))</f>
        <v>-1.398828887443071E-2</v>
      </c>
      <c r="BF152" s="22" cm="1">
        <f t="array" ref="BF152">IF(INDEX(calc_types,1,BF$7)="INDEX",AC152/AC151-1,IF(INDEX(calc_types,1,BF$7)="CASH", AC151/1200,AC151/AC152-1))</f>
        <v>-1.2547528517110274E-2</v>
      </c>
      <c r="BG152" s="22" cm="1">
        <f t="array" ref="BG152">IF(INDEX(calc_types,1,BG$7)="INDEX",AD152/AD151-1,IF(INDEX(calc_types,1,BG$7)="CASH", AD151/1200,AD151/AD152-1))</f>
        <v>-2.2330630754431757E-2</v>
      </c>
      <c r="BH152" s="23">
        <f t="shared" si="68"/>
        <v>2.9539772880052993E-3</v>
      </c>
      <c r="BI152" s="23">
        <f t="shared" si="69"/>
        <v>2.7541014974985468E-3</v>
      </c>
      <c r="BJ152" s="23">
        <f t="shared" si="70"/>
        <v>-2.7945950866867372E-4</v>
      </c>
      <c r="BK152" s="23">
        <f t="shared" si="71"/>
        <v>9.3178009718226235E-4</v>
      </c>
      <c r="BL152" s="23">
        <f t="shared" si="72"/>
        <v>-2.6738983338993444E-3</v>
      </c>
      <c r="BM152" s="23">
        <f t="shared" si="73"/>
        <v>2.5786212747551914E-3</v>
      </c>
      <c r="BN152" s="23">
        <f t="shared" si="74"/>
        <v>3.634165403902954E-3</v>
      </c>
      <c r="BO152" s="23">
        <f t="shared" si="75"/>
        <v>4.4892194082401405E-3</v>
      </c>
      <c r="BP152" s="23">
        <f t="shared" si="76"/>
        <v>3.7749476254065315E-3</v>
      </c>
      <c r="BQ152" s="23">
        <f t="shared" si="77"/>
        <v>4.8578621336074204E-3</v>
      </c>
      <c r="BR152" s="23">
        <f t="shared" si="78"/>
        <v>4.5893809253364382E-3</v>
      </c>
      <c r="BS152" s="23">
        <f t="shared" si="79"/>
        <v>3.3274024816017265E-3</v>
      </c>
      <c r="BT152" s="23">
        <f t="shared" si="80"/>
        <v>5.4718044824054101E-4</v>
      </c>
      <c r="BU152" s="23">
        <f t="shared" si="81"/>
        <v>-4.9805425912020762E-5</v>
      </c>
      <c r="BV152" s="23">
        <f t="shared" si="82"/>
        <v>-4.9452189174554865E-4</v>
      </c>
      <c r="BW152" s="23">
        <f t="shared" si="83"/>
        <v>-1.8252498264326622E-3</v>
      </c>
      <c r="BX152" s="23">
        <f t="shared" si="84"/>
        <v>-2.9028511882054922E-2</v>
      </c>
      <c r="BY152" s="23">
        <f t="shared" si="85"/>
        <v>-4.5865566557800941E-2</v>
      </c>
      <c r="BZ152" s="23">
        <f t="shared" si="86"/>
        <v>-3.8420803244780755E-2</v>
      </c>
      <c r="CA152" s="23">
        <f t="shared" si="87"/>
        <v>-2.939130270428357E-2</v>
      </c>
      <c r="CB152" s="23">
        <f t="shared" si="88"/>
        <v>2.9920439814814809E-3</v>
      </c>
      <c r="CC152" s="23">
        <f t="shared" si="89"/>
        <v>2.6022356481481481E-3</v>
      </c>
      <c r="CD152" s="23">
        <f t="shared" si="90"/>
        <v>3.1108652777777778E-3</v>
      </c>
      <c r="CE152" s="23">
        <f t="shared" si="91"/>
        <v>-7.3496296296296325E-5</v>
      </c>
      <c r="CF152" s="23">
        <f t="shared" si="92"/>
        <v>0</v>
      </c>
      <c r="CG152" s="23">
        <f t="shared" si="93"/>
        <v>-1.3292798560353477E-2</v>
      </c>
      <c r="CH152" s="23">
        <f t="shared" si="94"/>
        <v>-1.191486275834415E-2</v>
      </c>
      <c r="CI152" s="23">
        <f t="shared" si="95"/>
        <v>-1.8724359237178981E-2</v>
      </c>
    </row>
    <row r="153" spans="1:87" x14ac:dyDescent="0.2">
      <c r="A153" s="20">
        <v>145</v>
      </c>
      <c r="B153" s="21">
        <v>43008</v>
      </c>
      <c r="C153" s="20">
        <v>228.173</v>
      </c>
      <c r="D153" s="20">
        <v>1233.7860000000001</v>
      </c>
      <c r="E153" s="20">
        <v>2026.6130000000001</v>
      </c>
      <c r="F153" s="20">
        <v>1858.5160000000001</v>
      </c>
      <c r="G153" s="20">
        <v>2370.1819999999998</v>
      </c>
      <c r="H153" s="20">
        <v>139.22200000000001</v>
      </c>
      <c r="I153" s="20">
        <v>341.89</v>
      </c>
      <c r="J153" s="20">
        <v>449.95800000000003</v>
      </c>
      <c r="K153" s="20">
        <v>113.059</v>
      </c>
      <c r="L153" s="20">
        <v>659.45699999999999</v>
      </c>
      <c r="M153" s="20">
        <v>802.93600000000004</v>
      </c>
      <c r="N153" s="20">
        <v>297.41899999999998</v>
      </c>
      <c r="O153" s="20">
        <v>335.31099999999998</v>
      </c>
      <c r="P153" s="20">
        <v>102.54900000000001</v>
      </c>
      <c r="Q153" s="20">
        <v>192.66800000000001</v>
      </c>
      <c r="R153" s="20">
        <v>255.584</v>
      </c>
      <c r="S153" s="20">
        <v>8041.87</v>
      </c>
      <c r="T153" s="20">
        <v>4174.66</v>
      </c>
      <c r="U153" s="20">
        <v>7608.08</v>
      </c>
      <c r="V153" s="20">
        <v>31857.62</v>
      </c>
      <c r="W153" s="20">
        <v>5.3189900000000003</v>
      </c>
      <c r="X153" s="20">
        <v>3.8340000000000001</v>
      </c>
      <c r="Y153" s="20">
        <v>5.1669999999999998</v>
      </c>
      <c r="Z153" s="20">
        <v>-0.43709999999999999</v>
      </c>
      <c r="AA153" s="20">
        <v>1</v>
      </c>
      <c r="AB153" s="20">
        <v>0.94579999999999997</v>
      </c>
      <c r="AC153" s="20">
        <v>0.81969999999999998</v>
      </c>
      <c r="AD153" s="20">
        <v>149.37</v>
      </c>
      <c r="AE153" s="21">
        <f t="shared" si="67"/>
        <v>43008</v>
      </c>
      <c r="AF153" s="22" cm="1">
        <f t="array" ref="AF153">IF(INDEX(calc_types,1,AF$7)="INDEX",C153/C152-1,IF(INDEX(calc_types,1,AF$7)="CASH", C152/1200,C152/C153-1))</f>
        <v>4.2648897026460464E-3</v>
      </c>
      <c r="AG153" s="22" cm="1">
        <f t="array" ref="AG153">IF(INDEX(calc_types,1,AG$7)="INDEX",D153/D152-1,IF(INDEX(calc_types,1,AG$7)="CASH", D152/1200,D152/D153-1))</f>
        <v>-8.7527777912765892E-5</v>
      </c>
      <c r="AH153" s="22" cm="1">
        <f t="array" ref="AH153">IF(INDEX(calc_types,1,AH$7)="INDEX",E153/E152-1,IF(INDEX(calc_types,1,AH$7)="CASH", E152/1200,E152/E153-1))</f>
        <v>-8.5708708777755271E-3</v>
      </c>
      <c r="AI153" s="22" cm="1">
        <f t="array" ref="AI153">IF(INDEX(calc_types,1,AI$7)="INDEX",F153/F152-1,IF(INDEX(calc_types,1,AI$7)="CASH", F152/1200,F152/F153-1))</f>
        <v>-6.7481426476689865E-4</v>
      </c>
      <c r="AJ153" s="22" cm="1">
        <f t="array" ref="AJ153">IF(INDEX(calc_types,1,AJ$7)="INDEX",G153/G152-1,IF(INDEX(calc_types,1,AJ$7)="CASH", G152/1200,G152/G153-1))</f>
        <v>-9.3382553320259243E-3</v>
      </c>
      <c r="AK153" s="22" cm="1">
        <f t="array" ref="AK153">IF(INDEX(calc_types,1,AK$7)="INDEX",H153/H152-1,IF(INDEX(calc_types,1,AK$7)="CASH", H152/1200,H152/H153-1))</f>
        <v>1.7268423249054976E-3</v>
      </c>
      <c r="AL153" s="22" cm="1">
        <f t="array" ref="AL153">IF(INDEX(calc_types,1,AL$7)="INDEX",I153/I152-1,IF(INDEX(calc_types,1,AL$7)="CASH", I152/1200,I152/I153-1))</f>
        <v>-2.043258705741513E-3</v>
      </c>
      <c r="AM153" s="22" cm="1">
        <f t="array" ref="AM153">IF(INDEX(calc_types,1,AM$7)="INDEX",J153/J152-1,IF(INDEX(calc_types,1,AM$7)="CASH", J152/1200,J152/J153-1))</f>
        <v>-8.8288550243850183E-3</v>
      </c>
      <c r="AN153" s="22" cm="1">
        <f t="array" ref="AN153">IF(INDEX(calc_types,1,AN$7)="INDEX",K153/K152-1,IF(INDEX(calc_types,1,AN$7)="CASH", K152/1200,K152/K153-1))</f>
        <v>3.8089319009144695E-3</v>
      </c>
      <c r="AO153" s="22" cm="1">
        <f t="array" ref="AO153">IF(INDEX(calc_types,1,AO$7)="INDEX",L153/L152-1,IF(INDEX(calc_types,1,AO$7)="CASH", L152/1200,L152/L153-1))</f>
        <v>7.3213129177716052E-3</v>
      </c>
      <c r="AP153" s="22" cm="1">
        <f t="array" ref="AP153">IF(INDEX(calc_types,1,AP$7)="INDEX",M153/M152-1,IF(INDEX(calc_types,1,AP$7)="CASH", M152/1200,M152/M153-1))</f>
        <v>9.3577308131320702E-3</v>
      </c>
      <c r="AQ153" s="22" cm="1">
        <f t="array" ref="AQ153">IF(INDEX(calc_types,1,AQ$7)="INDEX",N153/N152-1,IF(INDEX(calc_types,1,AQ$7)="CASH", N152/1200,N152/N153-1))</f>
        <v>8.7779100569478352E-3</v>
      </c>
      <c r="AR153" s="22" cm="1">
        <f t="array" ref="AR153">IF(INDEX(calc_types,1,AR$7)="INDEX",O153/O152-1,IF(INDEX(calc_types,1,AR$7)="CASH", O152/1200,O152/O153-1))</f>
        <v>1.0746173277145665E-2</v>
      </c>
      <c r="AS153" s="22" cm="1">
        <f t="array" ref="AS153">IF(INDEX(calc_types,1,AS$7)="INDEX",P153/P152-1,IF(INDEX(calc_types,1,AS$7)="CASH", P152/1200,P152/P153-1))</f>
        <v>-8.7755221435670272E-5</v>
      </c>
      <c r="AT153" s="22" cm="1">
        <f t="array" ref="AT153">IF(INDEX(calc_types,1,AT$7)="INDEX",Q153/Q152-1,IF(INDEX(calc_types,1,AT$7)="CASH", Q152/1200,Q152/Q153-1))</f>
        <v>-2.5944644506470382E-4</v>
      </c>
      <c r="AU153" s="22" cm="1">
        <f t="array" ref="AU153">IF(INDEX(calc_types,1,AU$7)="INDEX",R153/R152-1,IF(INDEX(calc_types,1,AU$7)="CASH", R152/1200,R152/R153-1))</f>
        <v>-2.5056005245369661E-3</v>
      </c>
      <c r="AV153" s="22" cm="1">
        <f t="array" ref="AV153">IF(INDEX(calc_types,1,AV$7)="INDEX",S153/S152-1,IF(INDEX(calc_types,1,AV$7)="CASH", S152/1200,S152/S153-1))</f>
        <v>-4.7990709413466615E-2</v>
      </c>
      <c r="AW153" s="22" cm="1">
        <f t="array" ref="AW153">IF(INDEX(calc_types,1,AW$7)="INDEX",T153/T152-1,IF(INDEX(calc_types,1,AW$7)="CASH", T152/1200,T152/T153-1))</f>
        <v>-2.8495896078992611E-2</v>
      </c>
      <c r="AX153" s="22" cm="1">
        <f t="array" ref="AX153">IF(INDEX(calc_types,1,AX$7)="INDEX",U153/U152-1,IF(INDEX(calc_types,1,AX$7)="CASH", U152/1200,U152/U153-1))</f>
        <v>2.2710989053827513E-2</v>
      </c>
      <c r="AY153" s="22" cm="1">
        <f t="array" ref="AY153">IF(INDEX(calc_types,1,AY$7)="INDEX",V153/V152-1,IF(INDEX(calc_types,1,AY$7)="CASH", V152/1200,V152/V153-1))</f>
        <v>-2.3351790686139018E-2</v>
      </c>
      <c r="AZ153" s="22" cm="1">
        <f t="array" ref="AZ153">IF(INDEX(calc_types,1,AZ$7)="INDEX",W153/W152-1,IF(INDEX(calc_types,1,AZ$7)="CASH", W152/1200,W152/W153-1))</f>
        <v>4.439508333333334E-3</v>
      </c>
      <c r="BA153" s="22" cm="1">
        <f t="array" ref="BA153">IF(INDEX(calc_types,1,BA$7)="INDEX",X153/X152-1,IF(INDEX(calc_types,1,BA$7)="CASH", X152/1200,X152/X153-1))</f>
        <v>2.9939166666666664E-3</v>
      </c>
      <c r="BB153" s="22" cm="1">
        <f t="array" ref="BB153">IF(INDEX(calc_types,1,BB$7)="INDEX",Y153/Y152-1,IF(INDEX(calc_types,1,BB$7)="CASH", Y152/1200,Y152/Y153-1))</f>
        <v>4.3525833333333333E-3</v>
      </c>
      <c r="BC153" s="22" cm="1">
        <f t="array" ref="BC153">IF(INDEX(calc_types,1,BC$7)="INDEX",Z153/Z152-1,IF(INDEX(calc_types,1,BC$7)="CASH", Z152/1200,Z152/Z153-1))</f>
        <v>-3.6591666666666668E-4</v>
      </c>
      <c r="BD153" s="22" cm="1">
        <f t="array" ref="BD153">IF(INDEX(calc_types,1,BD$7)="INDEX",AA153/AA152-1,IF(INDEX(calc_types,1,BD$7)="CASH", AA152/1200,AA152/AA153-1))</f>
        <v>0</v>
      </c>
      <c r="BE153" s="22" cm="1">
        <f t="array" ref="BE153">IF(INDEX(calc_types,1,BE$7)="INDEX",AB153/AB152-1,IF(INDEX(calc_types,1,BE$7)="CASH", AB152/1200,AB152/AB153-1))</f>
        <v>-2.4952421230704069E-2</v>
      </c>
      <c r="BF153" s="22" cm="1">
        <f t="array" ref="BF153">IF(INDEX(calc_types,1,BF$7)="INDEX",AC153/AC152-1,IF(INDEX(calc_types,1,BF$7)="CASH", AC152/1200,AC152/AC153-1))</f>
        <v>-3.7452726607295261E-2</v>
      </c>
      <c r="BG153" s="22" cm="1">
        <f t="array" ref="BG153">IF(INDEX(calc_types,1,BG$7)="INDEX",AD153/AD152-1,IF(INDEX(calc_types,1,BG$7)="CASH", AD152/1200,AD152/AD153-1))</f>
        <v>-2.5641025641025772E-2</v>
      </c>
      <c r="BH153" s="23">
        <f t="shared" si="68"/>
        <v>2.8691189577628893E-3</v>
      </c>
      <c r="BI153" s="23">
        <f t="shared" si="69"/>
        <v>-1.260795577612832E-3</v>
      </c>
      <c r="BJ153" s="23">
        <f t="shared" si="70"/>
        <v>-9.7650011074328098E-3</v>
      </c>
      <c r="BK153" s="23">
        <f t="shared" si="71"/>
        <v>-2.7713661957418576E-3</v>
      </c>
      <c r="BL153" s="23">
        <f t="shared" si="72"/>
        <v>-1.2010481794164569E-2</v>
      </c>
      <c r="BM153" s="23">
        <f t="shared" si="73"/>
        <v>1.4552684154081315E-3</v>
      </c>
      <c r="BN153" s="23">
        <f t="shared" si="74"/>
        <v>-2.1240604003553783E-3</v>
      </c>
      <c r="BO153" s="23">
        <f t="shared" si="75"/>
        <v>-9.0137117557828727E-3</v>
      </c>
      <c r="BP153" s="23">
        <f t="shared" si="76"/>
        <v>2.7304633994185133E-3</v>
      </c>
      <c r="BQ153" s="23">
        <f t="shared" si="77"/>
        <v>6.472122732380208E-3</v>
      </c>
      <c r="BR153" s="23">
        <f t="shared" si="78"/>
        <v>8.3966194498733427E-3</v>
      </c>
      <c r="BS153" s="23">
        <f t="shared" si="79"/>
        <v>6.3950617173172295E-3</v>
      </c>
      <c r="BT153" s="23">
        <f t="shared" si="80"/>
        <v>7.6053040350431197E-3</v>
      </c>
      <c r="BU153" s="23">
        <f t="shared" si="81"/>
        <v>-8.8810123279638015E-5</v>
      </c>
      <c r="BV153" s="23">
        <f t="shared" si="82"/>
        <v>-1.9906103744555937E-4</v>
      </c>
      <c r="BW153" s="23">
        <f t="shared" si="83"/>
        <v>-2.3715859125930548E-3</v>
      </c>
      <c r="BX153" s="23">
        <f t="shared" si="84"/>
        <v>-6.05590873742793E-2</v>
      </c>
      <c r="BY153" s="23">
        <f t="shared" si="85"/>
        <v>-3.5401963071789E-2</v>
      </c>
      <c r="BZ153" s="23">
        <f t="shared" si="86"/>
        <v>1.809537347927076E-2</v>
      </c>
      <c r="CA153" s="23">
        <f t="shared" si="87"/>
        <v>-3.6076135315262089E-2</v>
      </c>
      <c r="CB153" s="23">
        <f t="shared" si="88"/>
        <v>3.0000189814814813E-3</v>
      </c>
      <c r="CC153" s="23">
        <f t="shared" si="89"/>
        <v>2.6085689814814811E-3</v>
      </c>
      <c r="CD153" s="23">
        <f t="shared" si="90"/>
        <v>3.1231152777777779E-3</v>
      </c>
      <c r="CE153" s="23">
        <f t="shared" si="91"/>
        <v>-2.27412962962963E-4</v>
      </c>
      <c r="CF153" s="23">
        <f t="shared" si="92"/>
        <v>0</v>
      </c>
      <c r="CG153" s="23">
        <f t="shared" si="93"/>
        <v>-2.4256930916626836E-2</v>
      </c>
      <c r="CH153" s="23">
        <f t="shared" si="94"/>
        <v>-3.6820060848529138E-2</v>
      </c>
      <c r="CI153" s="23">
        <f t="shared" si="95"/>
        <v>-2.2034754123772995E-2</v>
      </c>
    </row>
    <row r="154" spans="1:87" x14ac:dyDescent="0.2">
      <c r="A154" s="20">
        <v>146</v>
      </c>
      <c r="B154" s="21">
        <v>43039</v>
      </c>
      <c r="C154" s="20">
        <v>229.185</v>
      </c>
      <c r="D154" s="20">
        <v>1237.96</v>
      </c>
      <c r="E154" s="20">
        <v>2021.3119999999999</v>
      </c>
      <c r="F154" s="20">
        <v>1862.62</v>
      </c>
      <c r="G154" s="20">
        <v>2358.1779999999999</v>
      </c>
      <c r="H154" s="20">
        <v>139.65100000000001</v>
      </c>
      <c r="I154" s="20">
        <v>343.505</v>
      </c>
      <c r="J154" s="20">
        <v>453.154</v>
      </c>
      <c r="K154" s="20">
        <v>113.56100000000001</v>
      </c>
      <c r="L154" s="20">
        <v>662.24900000000002</v>
      </c>
      <c r="M154" s="20">
        <v>806.11699999999996</v>
      </c>
      <c r="N154" s="20">
        <v>298.60599999999999</v>
      </c>
      <c r="O154" s="20">
        <v>336.22399999999999</v>
      </c>
      <c r="P154" s="20">
        <v>102.523</v>
      </c>
      <c r="Q154" s="20">
        <v>192.36799999999999</v>
      </c>
      <c r="R154" s="20">
        <v>254.501</v>
      </c>
      <c r="S154" s="20">
        <v>7870.48</v>
      </c>
      <c r="T154" s="20">
        <v>4061.12</v>
      </c>
      <c r="U154" s="20">
        <v>7321.72</v>
      </c>
      <c r="V154" s="20">
        <v>30858.85</v>
      </c>
      <c r="W154" s="20">
        <v>5.3195899999999998</v>
      </c>
      <c r="X154" s="20">
        <v>3.8763999999999998</v>
      </c>
      <c r="Y154" s="20">
        <v>5.1845999999999997</v>
      </c>
      <c r="Z154" s="20">
        <v>-0.3604</v>
      </c>
      <c r="AA154" s="20">
        <v>1</v>
      </c>
      <c r="AB154" s="20">
        <v>0.9456</v>
      </c>
      <c r="AC154" s="20">
        <v>0.82279999999999998</v>
      </c>
      <c r="AD154" s="20">
        <v>151.68</v>
      </c>
      <c r="AE154" s="21">
        <f t="shared" si="67"/>
        <v>43039</v>
      </c>
      <c r="AF154" s="22" cm="1">
        <f t="array" ref="AF154">IF(INDEX(calc_types,1,AF$7)="INDEX",C154/C153-1,IF(INDEX(calc_types,1,AF$7)="CASH", C153/1200,C153/C154-1))</f>
        <v>4.4352311623199192E-3</v>
      </c>
      <c r="AG154" s="22" cm="1">
        <f t="array" ref="AG154">IF(INDEX(calc_types,1,AG$7)="INDEX",D154/D153-1,IF(INDEX(calc_types,1,AG$7)="CASH", D153/1200,D153/D154-1))</f>
        <v>3.3830826415601756E-3</v>
      </c>
      <c r="AH154" s="22" cm="1">
        <f t="array" ref="AH154">IF(INDEX(calc_types,1,AH$7)="INDEX",E154/E153-1,IF(INDEX(calc_types,1,AH$7)="CASH", E153/1200,E153/E154-1))</f>
        <v>-2.61569426427255E-3</v>
      </c>
      <c r="AI154" s="22" cm="1">
        <f t="array" ref="AI154">IF(INDEX(calc_types,1,AI$7)="INDEX",F154/F153-1,IF(INDEX(calc_types,1,AI$7)="CASH", F153/1200,F153/F154-1))</f>
        <v>2.2082134348049287E-3</v>
      </c>
      <c r="AJ154" s="22" cm="1">
        <f t="array" ref="AJ154">IF(INDEX(calc_types,1,AJ$7)="INDEX",G154/G153-1,IF(INDEX(calc_types,1,AJ$7)="CASH", G153/1200,G153/G154-1))</f>
        <v>-5.0645899766346147E-3</v>
      </c>
      <c r="AK154" s="22" cm="1">
        <f t="array" ref="AK154">IF(INDEX(calc_types,1,AK$7)="INDEX",H154/H153-1,IF(INDEX(calc_types,1,AK$7)="CASH", H153/1200,H153/H154-1))</f>
        <v>3.0814095473417069E-3</v>
      </c>
      <c r="AL154" s="22" cm="1">
        <f t="array" ref="AL154">IF(INDEX(calc_types,1,AL$7)="INDEX",I154/I153-1,IF(INDEX(calc_types,1,AL$7)="CASH", I153/1200,I153/I154-1))</f>
        <v>4.7237415543011085E-3</v>
      </c>
      <c r="AM154" s="22" cm="1">
        <f t="array" ref="AM154">IF(INDEX(calc_types,1,AM$7)="INDEX",J154/J153-1,IF(INDEX(calc_types,1,AM$7)="CASH", J153/1200,J153/J154-1))</f>
        <v>7.1028851581702579E-3</v>
      </c>
      <c r="AN154" s="22" cm="1">
        <f t="array" ref="AN154">IF(INDEX(calc_types,1,AN$7)="INDEX",K154/K153-1,IF(INDEX(calc_types,1,AN$7)="CASH", K153/1200,K153/K154-1))</f>
        <v>4.4401595627063806E-3</v>
      </c>
      <c r="AO154" s="22" cm="1">
        <f t="array" ref="AO154">IF(INDEX(calc_types,1,AO$7)="INDEX",L154/L153-1,IF(INDEX(calc_types,1,AO$7)="CASH", L153/1200,L153/L154-1))</f>
        <v>4.2337862817438676E-3</v>
      </c>
      <c r="AP154" s="22" cm="1">
        <f t="array" ref="AP154">IF(INDEX(calc_types,1,AP$7)="INDEX",M154/M153-1,IF(INDEX(calc_types,1,AP$7)="CASH", M153/1200,M153/M154-1))</f>
        <v>3.9617105223828109E-3</v>
      </c>
      <c r="AQ154" s="22" cm="1">
        <f t="array" ref="AQ154">IF(INDEX(calc_types,1,AQ$7)="INDEX",N154/N153-1,IF(INDEX(calc_types,1,AQ$7)="CASH", N153/1200,N153/N154-1))</f>
        <v>3.9910025923024506E-3</v>
      </c>
      <c r="AR154" s="22" cm="1">
        <f t="array" ref="AR154">IF(INDEX(calc_types,1,AR$7)="INDEX",O154/O153-1,IF(INDEX(calc_types,1,AR$7)="CASH", O153/1200,O153/O154-1))</f>
        <v>2.7228453584882129E-3</v>
      </c>
      <c r="AS154" s="22" cm="1">
        <f t="array" ref="AS154">IF(INDEX(calc_types,1,AS$7)="INDEX",P154/P153-1,IF(INDEX(calc_types,1,AS$7)="CASH", P153/1200,P153/P154-1))</f>
        <v>-2.5353733337241113E-4</v>
      </c>
      <c r="AT154" s="22" cm="1">
        <f t="array" ref="AT154">IF(INDEX(calc_types,1,AT$7)="INDEX",Q154/Q153-1,IF(INDEX(calc_types,1,AT$7)="CASH", Q153/1200,Q153/Q154-1))</f>
        <v>-1.5570826499471391E-3</v>
      </c>
      <c r="AU154" s="22" cm="1">
        <f t="array" ref="AU154">IF(INDEX(calc_types,1,AU$7)="INDEX",R154/R153-1,IF(INDEX(calc_types,1,AU$7)="CASH", R153/1200,R153/R154-1))</f>
        <v>-4.2373544509828331E-3</v>
      </c>
      <c r="AV154" s="22" cm="1">
        <f t="array" ref="AV154">IF(INDEX(calc_types,1,AV$7)="INDEX",S154/S153-1,IF(INDEX(calc_types,1,AV$7)="CASH", S153/1200,S153/S154-1))</f>
        <v>-2.1312207235381853E-2</v>
      </c>
      <c r="AW154" s="22" cm="1">
        <f t="array" ref="AW154">IF(INDEX(calc_types,1,AW$7)="INDEX",T154/T153-1,IF(INDEX(calc_types,1,AW$7)="CASH", T153/1200,T153/T154-1))</f>
        <v>-2.7197424460914221E-2</v>
      </c>
      <c r="AX154" s="22" cm="1">
        <f t="array" ref="AX154">IF(INDEX(calc_types,1,AX$7)="INDEX",U154/U153-1,IF(INDEX(calc_types,1,AX$7)="CASH", U153/1200,U153/U154-1))</f>
        <v>-3.7638931241522178E-2</v>
      </c>
      <c r="AY154" s="22" cm="1">
        <f t="array" ref="AY154">IF(INDEX(calc_types,1,AY$7)="INDEX",V154/V153-1,IF(INDEX(calc_types,1,AY$7)="CASH", V153/1200,V153/V154-1))</f>
        <v>-3.135105510078906E-2</v>
      </c>
      <c r="AZ154" s="22" cm="1">
        <f t="array" ref="AZ154">IF(INDEX(calc_types,1,AZ$7)="INDEX",W154/W153-1,IF(INDEX(calc_types,1,AZ$7)="CASH", W153/1200,W153/W154-1))</f>
        <v>4.4324916666666665E-3</v>
      </c>
      <c r="BA154" s="22" cm="1">
        <f t="array" ref="BA154">IF(INDEX(calc_types,1,BA$7)="INDEX",X154/X153-1,IF(INDEX(calc_types,1,BA$7)="CASH", X153/1200,X153/X154-1))</f>
        <v>3.1949999999999999E-3</v>
      </c>
      <c r="BB154" s="22" cm="1">
        <f t="array" ref="BB154">IF(INDEX(calc_types,1,BB$7)="INDEX",Y154/Y153-1,IF(INDEX(calc_types,1,BB$7)="CASH", Y153/1200,Y153/Y154-1))</f>
        <v>4.3058333333333334E-3</v>
      </c>
      <c r="BC154" s="22" cm="1">
        <f t="array" ref="BC154">IF(INDEX(calc_types,1,BC$7)="INDEX",Z154/Z153-1,IF(INDEX(calc_types,1,BC$7)="CASH", Z153/1200,Z153/Z154-1))</f>
        <v>-3.6424999999999999E-4</v>
      </c>
      <c r="BD154" s="22" cm="1">
        <f t="array" ref="BD154">IF(INDEX(calc_types,1,BD$7)="INDEX",AA154/AA153-1,IF(INDEX(calc_types,1,BD$7)="CASH", AA153/1200,AA153/AA154-1))</f>
        <v>0</v>
      </c>
      <c r="BE154" s="22" cm="1">
        <f t="array" ref="BE154">IF(INDEX(calc_types,1,BE$7)="INDEX",AB154/AB153-1,IF(INDEX(calc_types,1,BE$7)="CASH", AB153/1200,AB153/AB154-1))</f>
        <v>2.1150592216589992E-4</v>
      </c>
      <c r="BF154" s="22" cm="1">
        <f t="array" ref="BF154">IF(INDEX(calc_types,1,BF$7)="INDEX",AC154/AC153-1,IF(INDEX(calc_types,1,BF$7)="CASH", AC153/1200,AC153/AC154-1))</f>
        <v>-3.7676227515799354E-3</v>
      </c>
      <c r="BG154" s="22" cm="1">
        <f t="array" ref="BG154">IF(INDEX(calc_types,1,BG$7)="INDEX",AD154/AD153-1,IF(INDEX(calc_types,1,BG$7)="CASH", AD153/1200,AD153/AD154-1))</f>
        <v>-1.5229430379746889E-2</v>
      </c>
      <c r="BH154" s="23">
        <f t="shared" si="68"/>
        <v>3.0394604174367621E-3</v>
      </c>
      <c r="BI154" s="23">
        <f t="shared" si="69"/>
        <v>2.2098148418601095E-3</v>
      </c>
      <c r="BJ154" s="23">
        <f t="shared" si="70"/>
        <v>-3.8098244939298322E-3</v>
      </c>
      <c r="BK154" s="23">
        <f t="shared" si="71"/>
        <v>1.1166150382996981E-4</v>
      </c>
      <c r="BL154" s="23">
        <f t="shared" si="72"/>
        <v>-7.7368164387732596E-3</v>
      </c>
      <c r="BM154" s="23">
        <f t="shared" si="73"/>
        <v>2.8098356378443408E-3</v>
      </c>
      <c r="BN154" s="23">
        <f t="shared" si="74"/>
        <v>4.6429398596872428E-3</v>
      </c>
      <c r="BO154" s="23">
        <f t="shared" si="75"/>
        <v>6.9180284267724036E-3</v>
      </c>
      <c r="BP154" s="23">
        <f t="shared" si="76"/>
        <v>3.3616910612104243E-3</v>
      </c>
      <c r="BQ154" s="23">
        <f t="shared" si="77"/>
        <v>3.3845960963524704E-3</v>
      </c>
      <c r="BR154" s="23">
        <f t="shared" si="78"/>
        <v>3.0005991591240833E-3</v>
      </c>
      <c r="BS154" s="23">
        <f t="shared" si="79"/>
        <v>1.6081542526718449E-3</v>
      </c>
      <c r="BT154" s="23">
        <f t="shared" si="80"/>
        <v>-4.1802388361433318E-4</v>
      </c>
      <c r="BU154" s="23">
        <f t="shared" si="81"/>
        <v>-2.5459223521637886E-4</v>
      </c>
      <c r="BV154" s="23">
        <f t="shared" si="82"/>
        <v>-1.4966972423279947E-3</v>
      </c>
      <c r="BW154" s="23">
        <f t="shared" si="83"/>
        <v>-4.1033398390389218E-3</v>
      </c>
      <c r="BX154" s="23">
        <f t="shared" si="84"/>
        <v>-3.3880585196194538E-2</v>
      </c>
      <c r="BY154" s="23">
        <f t="shared" si="85"/>
        <v>-3.410349145371061E-2</v>
      </c>
      <c r="BZ154" s="23">
        <f t="shared" si="86"/>
        <v>-4.2254546816078931E-2</v>
      </c>
      <c r="CA154" s="23">
        <f t="shared" si="87"/>
        <v>-4.4075399729912132E-2</v>
      </c>
      <c r="CB154" s="23">
        <f t="shared" si="88"/>
        <v>2.9930023148148138E-3</v>
      </c>
      <c r="CC154" s="23">
        <f t="shared" si="89"/>
        <v>2.8096523148148146E-3</v>
      </c>
      <c r="CD154" s="23">
        <f t="shared" si="90"/>
        <v>3.076365277777778E-3</v>
      </c>
      <c r="CE154" s="23">
        <f t="shared" si="91"/>
        <v>-2.2574629629629631E-4</v>
      </c>
      <c r="CF154" s="23">
        <f t="shared" si="92"/>
        <v>0</v>
      </c>
      <c r="CG154" s="23">
        <f t="shared" si="93"/>
        <v>9.069962362431331E-4</v>
      </c>
      <c r="CH154" s="23">
        <f t="shared" si="94"/>
        <v>-3.1349569928138111E-3</v>
      </c>
      <c r="CI154" s="23">
        <f t="shared" si="95"/>
        <v>-1.1623158862494112E-2</v>
      </c>
    </row>
    <row r="155" spans="1:87" x14ac:dyDescent="0.2">
      <c r="A155" s="20">
        <v>147</v>
      </c>
      <c r="B155" s="21">
        <v>43069</v>
      </c>
      <c r="C155" s="20">
        <v>230.376</v>
      </c>
      <c r="D155" s="20">
        <v>1250.509</v>
      </c>
      <c r="E155" s="20">
        <v>2065.8809999999999</v>
      </c>
      <c r="F155" s="20">
        <v>1889.8150000000001</v>
      </c>
      <c r="G155" s="20">
        <v>2431.991</v>
      </c>
      <c r="H155" s="20">
        <v>140.072</v>
      </c>
      <c r="I155" s="20">
        <v>345.50099999999998</v>
      </c>
      <c r="J155" s="20">
        <v>458.41399999999999</v>
      </c>
      <c r="K155" s="20">
        <v>114.029</v>
      </c>
      <c r="L155" s="20">
        <v>666.24599999999998</v>
      </c>
      <c r="M155" s="20">
        <v>816.90899999999999</v>
      </c>
      <c r="N155" s="20">
        <v>301.93799999999999</v>
      </c>
      <c r="O155" s="20">
        <v>343.59399999999999</v>
      </c>
      <c r="P155" s="20">
        <v>102.536</v>
      </c>
      <c r="Q155" s="20">
        <v>192.75399999999999</v>
      </c>
      <c r="R155" s="20">
        <v>256.36599999999999</v>
      </c>
      <c r="S155" s="20">
        <v>8584.18</v>
      </c>
      <c r="T155" s="20">
        <v>4382.47</v>
      </c>
      <c r="U155" s="20">
        <v>7453.75</v>
      </c>
      <c r="V155" s="20">
        <v>33486.89</v>
      </c>
      <c r="W155" s="20">
        <v>5.3409700000000004</v>
      </c>
      <c r="X155" s="20">
        <v>3.6518000000000002</v>
      </c>
      <c r="Y155" s="20">
        <v>5.1551999999999998</v>
      </c>
      <c r="Z155" s="20">
        <v>-0.59130000000000005</v>
      </c>
      <c r="AA155" s="20">
        <v>1</v>
      </c>
      <c r="AB155" s="20">
        <v>0.91839999999999999</v>
      </c>
      <c r="AC155" s="20">
        <v>0.79220000000000002</v>
      </c>
      <c r="AD155" s="20">
        <v>148.19999999999999</v>
      </c>
      <c r="AE155" s="21">
        <f t="shared" si="67"/>
        <v>43069</v>
      </c>
      <c r="AF155" s="22" cm="1">
        <f t="array" ref="AF155">IF(INDEX(calc_types,1,AF$7)="INDEX",C155/C154-1,IF(INDEX(calc_types,1,AF$7)="CASH", C154/1200,C154/C155-1))</f>
        <v>5.1966751750769369E-3</v>
      </c>
      <c r="AG155" s="22" cm="1">
        <f t="array" ref="AG155">IF(INDEX(calc_types,1,AG$7)="INDEX",D155/D154-1,IF(INDEX(calc_types,1,AG$7)="CASH", D154/1200,D154/D155-1))</f>
        <v>1.0136838023845574E-2</v>
      </c>
      <c r="AH155" s="22" cm="1">
        <f t="array" ref="AH155">IF(INDEX(calc_types,1,AH$7)="INDEX",E155/E154-1,IF(INDEX(calc_types,1,AH$7)="CASH", E154/1200,E154/E155-1))</f>
        <v>2.2049540100687048E-2</v>
      </c>
      <c r="AI155" s="22" cm="1">
        <f t="array" ref="AI155">IF(INDEX(calc_types,1,AI$7)="INDEX",F155/F154-1,IF(INDEX(calc_types,1,AI$7)="CASH", F154/1200,F154/F155-1))</f>
        <v>1.460040158486442E-2</v>
      </c>
      <c r="AJ155" s="22" cm="1">
        <f t="array" ref="AJ155">IF(INDEX(calc_types,1,AJ$7)="INDEX",G155/G154-1,IF(INDEX(calc_types,1,AJ$7)="CASH", G154/1200,G154/G155-1))</f>
        <v>3.1300860240405903E-2</v>
      </c>
      <c r="AK155" s="22" cm="1">
        <f t="array" ref="AK155">IF(INDEX(calc_types,1,AK$7)="INDEX",H155/H154-1,IF(INDEX(calc_types,1,AK$7)="CASH", H154/1200,H154/H155-1))</f>
        <v>3.0146579687935215E-3</v>
      </c>
      <c r="AL155" s="22" cm="1">
        <f t="array" ref="AL155">IF(INDEX(calc_types,1,AL$7)="INDEX",I155/I154-1,IF(INDEX(calc_types,1,AL$7)="CASH", I154/1200,I154/I155-1))</f>
        <v>5.8106868895648756E-3</v>
      </c>
      <c r="AM155" s="22" cm="1">
        <f t="array" ref="AM155">IF(INDEX(calc_types,1,AM$7)="INDEX",J155/J154-1,IF(INDEX(calc_types,1,AM$7)="CASH", J154/1200,J154/J155-1))</f>
        <v>1.1607532979958313E-2</v>
      </c>
      <c r="AN155" s="22" cm="1">
        <f t="array" ref="AN155">IF(INDEX(calc_types,1,AN$7)="INDEX",K155/K154-1,IF(INDEX(calc_types,1,AN$7)="CASH", K154/1200,K154/K155-1))</f>
        <v>4.1211331354953362E-3</v>
      </c>
      <c r="AO155" s="22" cm="1">
        <f t="array" ref="AO155">IF(INDEX(calc_types,1,AO$7)="INDEX",L155/L154-1,IF(INDEX(calc_types,1,AO$7)="CASH", L154/1200,L154/L155-1))</f>
        <v>6.0354942023317371E-3</v>
      </c>
      <c r="AP155" s="22" cm="1">
        <f t="array" ref="AP155">IF(INDEX(calc_types,1,AP$7)="INDEX",M155/M154-1,IF(INDEX(calc_types,1,AP$7)="CASH", M154/1200,M154/M155-1))</f>
        <v>1.3387634797430215E-2</v>
      </c>
      <c r="AQ155" s="22" cm="1">
        <f t="array" ref="AQ155">IF(INDEX(calc_types,1,AQ$7)="INDEX",N155/N154-1,IF(INDEX(calc_types,1,AQ$7)="CASH", N154/1200,N154/N155-1))</f>
        <v>1.1158516573678945E-2</v>
      </c>
      <c r="AR155" s="22" cm="1">
        <f t="array" ref="AR155">IF(INDEX(calc_types,1,AR$7)="INDEX",O155/O154-1,IF(INDEX(calc_types,1,AR$7)="CASH", O154/1200,O154/O155-1))</f>
        <v>2.1919910535833198E-2</v>
      </c>
      <c r="AS155" s="22" cm="1">
        <f t="array" ref="AS155">IF(INDEX(calc_types,1,AS$7)="INDEX",P155/P154-1,IF(INDEX(calc_types,1,AS$7)="CASH", P154/1200,P154/P155-1))</f>
        <v>1.2680081542693067E-4</v>
      </c>
      <c r="AT155" s="22" cm="1">
        <f t="array" ref="AT155">IF(INDEX(calc_types,1,AT$7)="INDEX",Q155/Q154-1,IF(INDEX(calc_types,1,AT$7)="CASH", Q154/1200,Q154/Q155-1))</f>
        <v>2.0065707394161247E-3</v>
      </c>
      <c r="AU155" s="22" cm="1">
        <f t="array" ref="AU155">IF(INDEX(calc_types,1,AU$7)="INDEX",R155/R154-1,IF(INDEX(calc_types,1,AU$7)="CASH", R154/1200,R154/R155-1))</f>
        <v>7.3280655085834479E-3</v>
      </c>
      <c r="AV155" s="22" cm="1">
        <f t="array" ref="AV155">IF(INDEX(calc_types,1,AV$7)="INDEX",S155/S154-1,IF(INDEX(calc_types,1,AV$7)="CASH", S154/1200,S154/S155-1))</f>
        <v>9.0680619225256942E-2</v>
      </c>
      <c r="AW155" s="22" cm="1">
        <f t="array" ref="AW155">IF(INDEX(calc_types,1,AW$7)="INDEX",T155/T154-1,IF(INDEX(calc_types,1,AW$7)="CASH", T154/1200,T154/T155-1))</f>
        <v>7.9128417776377136E-2</v>
      </c>
      <c r="AX155" s="22" cm="1">
        <f t="array" ref="AX155">IF(INDEX(calc_types,1,AX$7)="INDEX",U155/U154-1,IF(INDEX(calc_types,1,AX$7)="CASH", U154/1200,U154/U155-1))</f>
        <v>1.8032648066301338E-2</v>
      </c>
      <c r="AY155" s="22" cm="1">
        <f t="array" ref="AY155">IF(INDEX(calc_types,1,AY$7)="INDEX",V155/V154-1,IF(INDEX(calc_types,1,AY$7)="CASH", V154/1200,V154/V155-1))</f>
        <v>8.5163251384934968E-2</v>
      </c>
      <c r="AZ155" s="22" cm="1">
        <f t="array" ref="AZ155">IF(INDEX(calc_types,1,AZ$7)="INDEX",W155/W154-1,IF(INDEX(calc_types,1,AZ$7)="CASH", W154/1200,W154/W155-1))</f>
        <v>4.4329916666666662E-3</v>
      </c>
      <c r="BA155" s="22" cm="1">
        <f t="array" ref="BA155">IF(INDEX(calc_types,1,BA$7)="INDEX",X155/X154-1,IF(INDEX(calc_types,1,BA$7)="CASH", X154/1200,X154/X155-1))</f>
        <v>3.2303333333333333E-3</v>
      </c>
      <c r="BB155" s="22" cm="1">
        <f t="array" ref="BB155">IF(INDEX(calc_types,1,BB$7)="INDEX",Y155/Y154-1,IF(INDEX(calc_types,1,BB$7)="CASH", Y154/1200,Y154/Y155-1))</f>
        <v>4.3204999999999997E-3</v>
      </c>
      <c r="BC155" s="22" cm="1">
        <f t="array" ref="BC155">IF(INDEX(calc_types,1,BC$7)="INDEX",Z155/Z154-1,IF(INDEX(calc_types,1,BC$7)="CASH", Z154/1200,Z154/Z155-1))</f>
        <v>-3.0033333333333333E-4</v>
      </c>
      <c r="BD155" s="22" cm="1">
        <f t="array" ref="BD155">IF(INDEX(calc_types,1,BD$7)="INDEX",AA155/AA154-1,IF(INDEX(calc_types,1,BD$7)="CASH", AA154/1200,AA154/AA155-1))</f>
        <v>0</v>
      </c>
      <c r="BE155" s="22" cm="1">
        <f t="array" ref="BE155">IF(INDEX(calc_types,1,BE$7)="INDEX",AB155/AB154-1,IF(INDEX(calc_types,1,BE$7)="CASH", AB154/1200,AB154/AB155-1))</f>
        <v>2.9616724738676048E-2</v>
      </c>
      <c r="BF155" s="22" cm="1">
        <f t="array" ref="BF155">IF(INDEX(calc_types,1,BF$7)="INDEX",AC155/AC154-1,IF(INDEX(calc_types,1,BF$7)="CASH", AC154/1200,AC154/AC155-1))</f>
        <v>3.8626609442059978E-2</v>
      </c>
      <c r="BG155" s="22" cm="1">
        <f t="array" ref="BG155">IF(INDEX(calc_types,1,BG$7)="INDEX",AD155/AD154-1,IF(INDEX(calc_types,1,BG$7)="CASH", AD154/1200,AD154/AD155-1))</f>
        <v>2.348178137651824E-2</v>
      </c>
      <c r="BH155" s="23">
        <f t="shared" si="68"/>
        <v>3.8009044301937798E-3</v>
      </c>
      <c r="BI155" s="23">
        <f t="shared" si="69"/>
        <v>8.9635702241455083E-3</v>
      </c>
      <c r="BJ155" s="23">
        <f t="shared" si="70"/>
        <v>2.0855409871029768E-2</v>
      </c>
      <c r="BK155" s="23">
        <f t="shared" si="71"/>
        <v>1.2503849653889461E-2</v>
      </c>
      <c r="BL155" s="23">
        <f t="shared" si="72"/>
        <v>2.862863377826726E-2</v>
      </c>
      <c r="BM155" s="23">
        <f t="shared" si="73"/>
        <v>2.7430840592961555E-3</v>
      </c>
      <c r="BN155" s="23">
        <f t="shared" si="74"/>
        <v>5.7298851949510099E-3</v>
      </c>
      <c r="BO155" s="23">
        <f t="shared" si="75"/>
        <v>1.1422676248560458E-2</v>
      </c>
      <c r="BP155" s="23">
        <f t="shared" si="76"/>
        <v>3.04266463399938E-3</v>
      </c>
      <c r="BQ155" s="23">
        <f t="shared" si="77"/>
        <v>5.1863040169403398E-3</v>
      </c>
      <c r="BR155" s="23">
        <f t="shared" si="78"/>
        <v>1.2426523434171487E-2</v>
      </c>
      <c r="BS155" s="23">
        <f t="shared" si="79"/>
        <v>8.7756682340483401E-3</v>
      </c>
      <c r="BT155" s="23">
        <f t="shared" si="80"/>
        <v>1.8779041293730651E-2</v>
      </c>
      <c r="BU155" s="23">
        <f t="shared" si="81"/>
        <v>1.2574591358296294E-4</v>
      </c>
      <c r="BV155" s="23">
        <f t="shared" si="82"/>
        <v>2.0669561470352694E-3</v>
      </c>
      <c r="BW155" s="23">
        <f t="shared" si="83"/>
        <v>7.4620801205273592E-3</v>
      </c>
      <c r="BX155" s="23">
        <f t="shared" si="84"/>
        <v>7.8112241264444257E-2</v>
      </c>
      <c r="BY155" s="23">
        <f t="shared" si="85"/>
        <v>7.2222350783580747E-2</v>
      </c>
      <c r="BZ155" s="23">
        <f t="shared" si="86"/>
        <v>1.3417032491744585E-2</v>
      </c>
      <c r="CA155" s="23">
        <f t="shared" si="87"/>
        <v>7.2438906755811897E-2</v>
      </c>
      <c r="CB155" s="23">
        <f t="shared" si="88"/>
        <v>2.9935023148148134E-3</v>
      </c>
      <c r="CC155" s="23">
        <f t="shared" si="89"/>
        <v>2.844985648148148E-3</v>
      </c>
      <c r="CD155" s="23">
        <f t="shared" si="90"/>
        <v>3.0910319444444443E-3</v>
      </c>
      <c r="CE155" s="23">
        <f t="shared" si="91"/>
        <v>-1.6182962962962966E-4</v>
      </c>
      <c r="CF155" s="23">
        <f t="shared" si="92"/>
        <v>0</v>
      </c>
      <c r="CG155" s="23">
        <f t="shared" si="93"/>
        <v>3.0312215052753281E-2</v>
      </c>
      <c r="CH155" s="23">
        <f t="shared" si="94"/>
        <v>3.9259275200826102E-2</v>
      </c>
      <c r="CI155" s="23">
        <f t="shared" si="95"/>
        <v>2.7088052893771017E-2</v>
      </c>
    </row>
    <row r="156" spans="1:87" x14ac:dyDescent="0.2">
      <c r="A156" s="20">
        <v>148</v>
      </c>
      <c r="B156" s="21">
        <v>43100</v>
      </c>
      <c r="C156" s="20">
        <v>231.63200000000001</v>
      </c>
      <c r="D156" s="20">
        <v>1264.5239999999999</v>
      </c>
      <c r="E156" s="20">
        <v>2107.9560000000001</v>
      </c>
      <c r="F156" s="20">
        <v>1914.818</v>
      </c>
      <c r="G156" s="20">
        <v>2491.12</v>
      </c>
      <c r="H156" s="20">
        <v>140.53200000000001</v>
      </c>
      <c r="I156" s="20">
        <v>348.71300000000002</v>
      </c>
      <c r="J156" s="20">
        <v>467.18099999999998</v>
      </c>
      <c r="K156" s="20">
        <v>114.57899999999999</v>
      </c>
      <c r="L156" s="20">
        <v>676.06700000000001</v>
      </c>
      <c r="M156" s="20">
        <v>841.39099999999996</v>
      </c>
      <c r="N156" s="20">
        <v>307.49</v>
      </c>
      <c r="O156" s="20">
        <v>355.25200000000001</v>
      </c>
      <c r="P156" s="20">
        <v>102.52800000000001</v>
      </c>
      <c r="Q156" s="20">
        <v>192.785</v>
      </c>
      <c r="R156" s="20">
        <v>256.78399999999999</v>
      </c>
      <c r="S156" s="20">
        <v>8971.07</v>
      </c>
      <c r="T156" s="20">
        <v>4521.4399999999996</v>
      </c>
      <c r="U156" s="20">
        <v>7733.24</v>
      </c>
      <c r="V156" s="20">
        <v>33464.17</v>
      </c>
      <c r="W156" s="20">
        <v>5.3547200000000004</v>
      </c>
      <c r="X156" s="20">
        <v>3.9337</v>
      </c>
      <c r="Y156" s="20">
        <v>5.2194000000000003</v>
      </c>
      <c r="Z156" s="20">
        <v>-0.30859999999999999</v>
      </c>
      <c r="AA156" s="20">
        <v>1</v>
      </c>
      <c r="AB156" s="20">
        <v>0.90590000000000004</v>
      </c>
      <c r="AC156" s="20">
        <v>0.78549999999999998</v>
      </c>
      <c r="AD156" s="20">
        <v>141.04</v>
      </c>
      <c r="AE156" s="21">
        <f t="shared" si="67"/>
        <v>43100</v>
      </c>
      <c r="AF156" s="22" cm="1">
        <f t="array" ref="AF156">IF(INDEX(calc_types,1,AF$7)="INDEX",C156/C155-1,IF(INDEX(calc_types,1,AF$7)="CASH", C155/1200,C155/C156-1))</f>
        <v>5.4519568010555908E-3</v>
      </c>
      <c r="AG156" s="22" cm="1">
        <f t="array" ref="AG156">IF(INDEX(calc_types,1,AG$7)="INDEX",D156/D155-1,IF(INDEX(calc_types,1,AG$7)="CASH", D155/1200,D155/D156-1))</f>
        <v>1.1207436331925447E-2</v>
      </c>
      <c r="AH156" s="22" cm="1">
        <f t="array" ref="AH156">IF(INDEX(calc_types,1,AH$7)="INDEX",E156/E155-1,IF(INDEX(calc_types,1,AH$7)="CASH", E155/1200,E155/E156-1))</f>
        <v>2.036661356583469E-2</v>
      </c>
      <c r="AI156" s="22" cm="1">
        <f t="array" ref="AI156">IF(INDEX(calc_types,1,AI$7)="INDEX",F156/F155-1,IF(INDEX(calc_types,1,AI$7)="CASH", F155/1200,F155/F156-1))</f>
        <v>1.323039556782013E-2</v>
      </c>
      <c r="AJ156" s="22" cm="1">
        <f t="array" ref="AJ156">IF(INDEX(calc_types,1,AJ$7)="INDEX",G156/G155-1,IF(INDEX(calc_types,1,AJ$7)="CASH", G155/1200,G155/G156-1))</f>
        <v>2.4313001158310144E-2</v>
      </c>
      <c r="AK156" s="22" cm="1">
        <f t="array" ref="AK156">IF(INDEX(calc_types,1,AK$7)="INDEX",H156/H155-1,IF(INDEX(calc_types,1,AK$7)="CASH", H155/1200,H155/H156-1))</f>
        <v>3.2840253583872325E-3</v>
      </c>
      <c r="AL156" s="22" cm="1">
        <f t="array" ref="AL156">IF(INDEX(calc_types,1,AL$7)="INDEX",I156/I155-1,IF(INDEX(calc_types,1,AL$7)="CASH", I155/1200,I155/I156-1))</f>
        <v>9.2966445827944444E-3</v>
      </c>
      <c r="AM156" s="22" cm="1">
        <f t="array" ref="AM156">IF(INDEX(calc_types,1,AM$7)="INDEX",J156/J155-1,IF(INDEX(calc_types,1,AM$7)="CASH", J155/1200,J155/J156-1))</f>
        <v>1.9124634064404678E-2</v>
      </c>
      <c r="AN156" s="22" cm="1">
        <f t="array" ref="AN156">IF(INDEX(calc_types,1,AN$7)="INDEX",K156/K155-1,IF(INDEX(calc_types,1,AN$7)="CASH", K155/1200,K155/K156-1))</f>
        <v>4.8233344149295476E-3</v>
      </c>
      <c r="AO156" s="22" cm="1">
        <f t="array" ref="AO156">IF(INDEX(calc_types,1,AO$7)="INDEX",L156/L155-1,IF(INDEX(calc_types,1,AO$7)="CASH", L155/1200,L155/L156-1))</f>
        <v>1.4740801445712215E-2</v>
      </c>
      <c r="AP156" s="22" cm="1">
        <f t="array" ref="AP156">IF(INDEX(calc_types,1,AP$7)="INDEX",M156/M155-1,IF(INDEX(calc_types,1,AP$7)="CASH", M155/1200,M155/M156-1))</f>
        <v>2.9969066321952509E-2</v>
      </c>
      <c r="AQ156" s="22" cm="1">
        <f t="array" ref="AQ156">IF(INDEX(calc_types,1,AQ$7)="INDEX",N156/N155-1,IF(INDEX(calc_types,1,AQ$7)="CASH", N155/1200,N155/N156-1))</f>
        <v>1.8387880955692992E-2</v>
      </c>
      <c r="AR156" s="22" cm="1">
        <f t="array" ref="AR156">IF(INDEX(calc_types,1,AR$7)="INDEX",O156/O155-1,IF(INDEX(calc_types,1,AR$7)="CASH", O155/1200,O155/O156-1))</f>
        <v>3.3929579678341426E-2</v>
      </c>
      <c r="AS156" s="22" cm="1">
        <f t="array" ref="AS156">IF(INDEX(calc_types,1,AS$7)="INDEX",P156/P155-1,IF(INDEX(calc_types,1,AS$7)="CASH", P155/1200,P155/P156-1))</f>
        <v>-7.8021377857506735E-5</v>
      </c>
      <c r="AT156" s="22" cm="1">
        <f t="array" ref="AT156">IF(INDEX(calc_types,1,AT$7)="INDEX",Q156/Q155-1,IF(INDEX(calc_types,1,AT$7)="CASH", Q155/1200,Q155/Q156-1))</f>
        <v>1.6082675327111495E-4</v>
      </c>
      <c r="AU156" s="22" cm="1">
        <f t="array" ref="AU156">IF(INDEX(calc_types,1,AU$7)="INDEX",R156/R155-1,IF(INDEX(calc_types,1,AU$7)="CASH", R155/1200,R155/R156-1))</f>
        <v>1.6304814210932328E-3</v>
      </c>
      <c r="AV156" s="22" cm="1">
        <f t="array" ref="AV156">IF(INDEX(calc_types,1,AV$7)="INDEX",S156/S155-1,IF(INDEX(calc_types,1,AV$7)="CASH", S155/1200,S155/S156-1))</f>
        <v>4.5070117355414219E-2</v>
      </c>
      <c r="AW156" s="22" cm="1">
        <f t="array" ref="AW156">IF(INDEX(calc_types,1,AW$7)="INDEX",T156/T155-1,IF(INDEX(calc_types,1,AW$7)="CASH", T155/1200,T155/T156-1))</f>
        <v>3.171042813755709E-2</v>
      </c>
      <c r="AX156" s="22" cm="1">
        <f t="array" ref="AX156">IF(INDEX(calc_types,1,AX$7)="INDEX",U156/U155-1,IF(INDEX(calc_types,1,AX$7)="CASH", U155/1200,U155/U156-1))</f>
        <v>3.7496562133154443E-2</v>
      </c>
      <c r="AY156" s="22" cm="1">
        <f t="array" ref="AY156">IF(INDEX(calc_types,1,AY$7)="INDEX",V156/V155-1,IF(INDEX(calc_types,1,AY$7)="CASH", V155/1200,V155/V156-1))</f>
        <v>-6.7847447165148012E-4</v>
      </c>
      <c r="AZ156" s="22" cm="1">
        <f t="array" ref="AZ156">IF(INDEX(calc_types,1,AZ$7)="INDEX",W156/W155-1,IF(INDEX(calc_types,1,AZ$7)="CASH", W155/1200,W155/W156-1))</f>
        <v>4.4508083333333337E-3</v>
      </c>
      <c r="BA156" s="22" cm="1">
        <f t="array" ref="BA156">IF(INDEX(calc_types,1,BA$7)="INDEX",X156/X155-1,IF(INDEX(calc_types,1,BA$7)="CASH", X155/1200,X155/X156-1))</f>
        <v>3.0431666666666667E-3</v>
      </c>
      <c r="BB156" s="22" cm="1">
        <f t="array" ref="BB156">IF(INDEX(calc_types,1,BB$7)="INDEX",Y156/Y155-1,IF(INDEX(calc_types,1,BB$7)="CASH", Y155/1200,Y155/Y156-1))</f>
        <v>4.2959999999999995E-3</v>
      </c>
      <c r="BC156" s="22" cm="1">
        <f t="array" ref="BC156">IF(INDEX(calc_types,1,BC$7)="INDEX",Z156/Z155-1,IF(INDEX(calc_types,1,BC$7)="CASH", Z155/1200,Z155/Z156-1))</f>
        <v>-4.9275000000000002E-4</v>
      </c>
      <c r="BD156" s="22" cm="1">
        <f t="array" ref="BD156">IF(INDEX(calc_types,1,BD$7)="INDEX",AA156/AA155-1,IF(INDEX(calc_types,1,BD$7)="CASH", AA155/1200,AA155/AA156-1))</f>
        <v>0</v>
      </c>
      <c r="BE156" s="22" cm="1">
        <f t="array" ref="BE156">IF(INDEX(calc_types,1,BE$7)="INDEX",AB156/AB155-1,IF(INDEX(calc_types,1,BE$7)="CASH", AB155/1200,AB155/AB156-1))</f>
        <v>1.3798432498068225E-2</v>
      </c>
      <c r="BF156" s="22" cm="1">
        <f t="array" ref="BF156">IF(INDEX(calc_types,1,BF$7)="INDEX",AC156/AC155-1,IF(INDEX(calc_types,1,BF$7)="CASH", AC155/1200,AC155/AC156-1))</f>
        <v>8.5295989815403761E-3</v>
      </c>
      <c r="BG156" s="22" cm="1">
        <f t="array" ref="BG156">IF(INDEX(calc_types,1,BG$7)="INDEX",AD156/AD155-1,IF(INDEX(calc_types,1,BG$7)="CASH", AD155/1200,AD155/AD156-1))</f>
        <v>5.0765740215541699E-2</v>
      </c>
      <c r="BH156" s="23">
        <f t="shared" si="68"/>
        <v>4.0561860561724337E-3</v>
      </c>
      <c r="BI156" s="23">
        <f t="shared" si="69"/>
        <v>1.0034168532225381E-2</v>
      </c>
      <c r="BJ156" s="23">
        <f t="shared" si="70"/>
        <v>1.9172483336177409E-2</v>
      </c>
      <c r="BK156" s="23">
        <f t="shared" si="71"/>
        <v>1.1133843636845171E-2</v>
      </c>
      <c r="BL156" s="23">
        <f t="shared" si="72"/>
        <v>2.16407746961715E-2</v>
      </c>
      <c r="BM156" s="23">
        <f t="shared" si="73"/>
        <v>3.0124514488898664E-3</v>
      </c>
      <c r="BN156" s="23">
        <f t="shared" si="74"/>
        <v>9.2158428881805796E-3</v>
      </c>
      <c r="BO156" s="23">
        <f t="shared" si="75"/>
        <v>1.8939777333006825E-2</v>
      </c>
      <c r="BP156" s="23">
        <f t="shared" si="76"/>
        <v>3.7448659134335914E-3</v>
      </c>
      <c r="BQ156" s="23">
        <f t="shared" si="77"/>
        <v>1.3891611260320819E-2</v>
      </c>
      <c r="BR156" s="23">
        <f t="shared" si="78"/>
        <v>2.900795495869378E-2</v>
      </c>
      <c r="BS156" s="23">
        <f t="shared" si="79"/>
        <v>1.6005032616062388E-2</v>
      </c>
      <c r="BT156" s="23">
        <f t="shared" si="80"/>
        <v>3.0788710436238879E-2</v>
      </c>
      <c r="BU156" s="23">
        <f t="shared" si="81"/>
        <v>-7.9076279701474479E-5</v>
      </c>
      <c r="BV156" s="23">
        <f t="shared" si="82"/>
        <v>2.212121608902594E-4</v>
      </c>
      <c r="BW156" s="23">
        <f t="shared" si="83"/>
        <v>1.7644960330371439E-3</v>
      </c>
      <c r="BX156" s="23">
        <f t="shared" si="84"/>
        <v>3.2501739394601534E-2</v>
      </c>
      <c r="BY156" s="23">
        <f t="shared" si="85"/>
        <v>2.48043611447607E-2</v>
      </c>
      <c r="BZ156" s="23">
        <f t="shared" si="86"/>
        <v>3.288094655859769E-2</v>
      </c>
      <c r="CA156" s="23">
        <f t="shared" si="87"/>
        <v>-1.3402819100774553E-2</v>
      </c>
      <c r="CB156" s="23">
        <f t="shared" si="88"/>
        <v>3.011318981481481E-3</v>
      </c>
      <c r="CC156" s="23">
        <f t="shared" si="89"/>
        <v>2.6578189814814813E-3</v>
      </c>
      <c r="CD156" s="23">
        <f t="shared" si="90"/>
        <v>3.066531944444444E-3</v>
      </c>
      <c r="CE156" s="23">
        <f t="shared" si="91"/>
        <v>-3.5424629629629632E-4</v>
      </c>
      <c r="CF156" s="23">
        <f t="shared" si="92"/>
        <v>0</v>
      </c>
      <c r="CG156" s="23">
        <f t="shared" si="93"/>
        <v>1.4493922812145458E-2</v>
      </c>
      <c r="CH156" s="23">
        <f t="shared" si="94"/>
        <v>9.1622647403065E-3</v>
      </c>
      <c r="CI156" s="23">
        <f t="shared" si="95"/>
        <v>5.4372011732794476E-2</v>
      </c>
    </row>
    <row r="157" spans="1:87" x14ac:dyDescent="0.2">
      <c r="A157" s="20">
        <v>149</v>
      </c>
      <c r="B157" s="21">
        <v>43131</v>
      </c>
      <c r="C157" s="20">
        <v>232.58799999999999</v>
      </c>
      <c r="D157" s="20">
        <v>1269.3910000000001</v>
      </c>
      <c r="E157" s="20">
        <v>2114.5740000000001</v>
      </c>
      <c r="F157" s="20">
        <v>1924.8989999999999</v>
      </c>
      <c r="G157" s="20">
        <v>2502.6849999999999</v>
      </c>
      <c r="H157" s="20">
        <v>140.85900000000001</v>
      </c>
      <c r="I157" s="20">
        <v>348.71300000000002</v>
      </c>
      <c r="J157" s="20">
        <v>466.005</v>
      </c>
      <c r="K157" s="20">
        <v>115.03</v>
      </c>
      <c r="L157" s="20">
        <v>675.06700000000001</v>
      </c>
      <c r="M157" s="20">
        <v>834.52</v>
      </c>
      <c r="N157" s="20">
        <v>307.90800000000002</v>
      </c>
      <c r="O157" s="20">
        <v>354.31799999999998</v>
      </c>
      <c r="P157" s="20">
        <v>102.52</v>
      </c>
      <c r="Q157" s="20">
        <v>192.70599999999999</v>
      </c>
      <c r="R157" s="20">
        <v>256.24599999999998</v>
      </c>
      <c r="S157" s="20">
        <v>9119.3799999999992</v>
      </c>
      <c r="T157" s="20">
        <v>4648.3999999999996</v>
      </c>
      <c r="U157" s="20">
        <v>7630.57</v>
      </c>
      <c r="V157" s="20">
        <v>36286.71</v>
      </c>
      <c r="W157" s="20">
        <v>5.3299500000000002</v>
      </c>
      <c r="X157" s="20">
        <v>3.8210999999999999</v>
      </c>
      <c r="Y157" s="20">
        <v>5.1106999999999996</v>
      </c>
      <c r="Z157" s="20">
        <v>-0.31719999999999998</v>
      </c>
      <c r="AA157" s="20">
        <v>1</v>
      </c>
      <c r="AB157" s="20">
        <v>0.9244</v>
      </c>
      <c r="AC157" s="20">
        <v>0.78810000000000002</v>
      </c>
      <c r="AD157" s="20">
        <v>146.91999999999999</v>
      </c>
      <c r="AE157" s="21">
        <f t="shared" si="67"/>
        <v>43131</v>
      </c>
      <c r="AF157" s="22" cm="1">
        <f t="array" ref="AF157">IF(INDEX(calc_types,1,AF$7)="INDEX",C157/C156-1,IF(INDEX(calc_types,1,AF$7)="CASH", C156/1200,C156/C157-1))</f>
        <v>4.1272363058644235E-3</v>
      </c>
      <c r="AG157" s="22" cm="1">
        <f t="array" ref="AG157">IF(INDEX(calc_types,1,AG$7)="INDEX",D157/D156-1,IF(INDEX(calc_types,1,AG$7)="CASH", D156/1200,D156/D157-1))</f>
        <v>3.8488791039159587E-3</v>
      </c>
      <c r="AH157" s="22" cm="1">
        <f t="array" ref="AH157">IF(INDEX(calc_types,1,AH$7)="INDEX",E157/E156-1,IF(INDEX(calc_types,1,AH$7)="CASH", E156/1200,E156/E157-1))</f>
        <v>3.1395342217768185E-3</v>
      </c>
      <c r="AI157" s="22" cm="1">
        <f t="array" ref="AI157">IF(INDEX(calc_types,1,AI$7)="INDEX",F157/F156-1,IF(INDEX(calc_types,1,AI$7)="CASH", F156/1200,F156/F157-1))</f>
        <v>5.2647301205648311E-3</v>
      </c>
      <c r="AJ157" s="22" cm="1">
        <f t="array" ref="AJ157">IF(INDEX(calc_types,1,AJ$7)="INDEX",G157/G156-1,IF(INDEX(calc_types,1,AJ$7)="CASH", G156/1200,G156/G157-1))</f>
        <v>4.6424901249237926E-3</v>
      </c>
      <c r="AK157" s="22" cm="1">
        <f t="array" ref="AK157">IF(INDEX(calc_types,1,AK$7)="INDEX",H157/H156-1,IF(INDEX(calc_types,1,AK$7)="CASH", H156/1200,H156/H157-1))</f>
        <v>2.3268721714626572E-3</v>
      </c>
      <c r="AL157" s="22" cm="1">
        <f t="array" ref="AL157">IF(INDEX(calc_types,1,AL$7)="INDEX",I157/I156-1,IF(INDEX(calc_types,1,AL$7)="CASH", I156/1200,I156/I157-1))</f>
        <v>0</v>
      </c>
      <c r="AM157" s="22" cm="1">
        <f t="array" ref="AM157">IF(INDEX(calc_types,1,AM$7)="INDEX",J157/J156-1,IF(INDEX(calc_types,1,AM$7)="CASH", J156/1200,J156/J157-1))</f>
        <v>-2.5172256577215002E-3</v>
      </c>
      <c r="AN157" s="22" cm="1">
        <f t="array" ref="AN157">IF(INDEX(calc_types,1,AN$7)="INDEX",K157/K156-1,IF(INDEX(calc_types,1,AN$7)="CASH", K156/1200,K156/K157-1))</f>
        <v>3.9361488579932047E-3</v>
      </c>
      <c r="AO157" s="22" cm="1">
        <f t="array" ref="AO157">IF(INDEX(calc_types,1,AO$7)="INDEX",L157/L156-1,IF(INDEX(calc_types,1,AO$7)="CASH", L156/1200,L156/L157-1))</f>
        <v>-1.4791433393436249E-3</v>
      </c>
      <c r="AP157" s="22" cm="1">
        <f t="array" ref="AP157">IF(INDEX(calc_types,1,AP$7)="INDEX",M157/M156-1,IF(INDEX(calc_types,1,AP$7)="CASH", M156/1200,M156/M157-1))</f>
        <v>-8.1662390018433229E-3</v>
      </c>
      <c r="AQ157" s="22" cm="1">
        <f t="array" ref="AQ157">IF(INDEX(calc_types,1,AQ$7)="INDEX",N157/N156-1,IF(INDEX(calc_types,1,AQ$7)="CASH", N156/1200,N156/N157-1))</f>
        <v>1.3593938014244689E-3</v>
      </c>
      <c r="AR157" s="22" cm="1">
        <f t="array" ref="AR157">IF(INDEX(calc_types,1,AR$7)="INDEX",O157/O156-1,IF(INDEX(calc_types,1,AR$7)="CASH", O156/1200,O156/O157-1))</f>
        <v>-2.6291196108678694E-3</v>
      </c>
      <c r="AS157" s="22" cm="1">
        <f t="array" ref="AS157">IF(INDEX(calc_types,1,AS$7)="INDEX",P157/P156-1,IF(INDEX(calc_types,1,AS$7)="CASH", P156/1200,P156/P157-1))</f>
        <v>-7.8027465667984686E-5</v>
      </c>
      <c r="AT157" s="22" cm="1">
        <f t="array" ref="AT157">IF(INDEX(calc_types,1,AT$7)="INDEX",Q157/Q156-1,IF(INDEX(calc_types,1,AT$7)="CASH", Q156/1200,Q156/Q157-1))</f>
        <v>-4.0978291879556483E-4</v>
      </c>
      <c r="AU157" s="22" cm="1">
        <f t="array" ref="AU157">IF(INDEX(calc_types,1,AU$7)="INDEX",R157/R156-1,IF(INDEX(calc_types,1,AU$7)="CASH", R156/1200,R156/R157-1))</f>
        <v>-2.0951461150228168E-3</v>
      </c>
      <c r="AV157" s="22" cm="1">
        <f t="array" ref="AV157">IF(INDEX(calc_types,1,AV$7)="INDEX",S157/S156-1,IF(INDEX(calc_types,1,AV$7)="CASH", S156/1200,S156/S157-1))</f>
        <v>1.6532030181461099E-2</v>
      </c>
      <c r="AW157" s="22" cm="1">
        <f t="array" ref="AW157">IF(INDEX(calc_types,1,AW$7)="INDEX",T157/T156-1,IF(INDEX(calc_types,1,AW$7)="CASH", T156/1200,T156/T157-1))</f>
        <v>2.8079549877914944E-2</v>
      </c>
      <c r="AX157" s="22" cm="1">
        <f t="array" ref="AX157">IF(INDEX(calc_types,1,AX$7)="INDEX",U157/U156-1,IF(INDEX(calc_types,1,AX$7)="CASH", U156/1200,U156/U157-1))</f>
        <v>-1.3276453336505845E-2</v>
      </c>
      <c r="AY157" s="22" cm="1">
        <f t="array" ref="AY157">IF(INDEX(calc_types,1,AY$7)="INDEX",V157/V156-1,IF(INDEX(calc_types,1,AY$7)="CASH", V156/1200,V156/V157-1))</f>
        <v>8.4345136903141604E-2</v>
      </c>
      <c r="AZ157" s="22" cm="1">
        <f t="array" ref="AZ157">IF(INDEX(calc_types,1,AZ$7)="INDEX",W157/W156-1,IF(INDEX(calc_types,1,AZ$7)="CASH", W156/1200,W156/W157-1))</f>
        <v>4.4622666666666666E-3</v>
      </c>
      <c r="BA157" s="22" cm="1">
        <f t="array" ref="BA157">IF(INDEX(calc_types,1,BA$7)="INDEX",X157/X156-1,IF(INDEX(calc_types,1,BA$7)="CASH", X156/1200,X156/X157-1))</f>
        <v>3.2780833333333334E-3</v>
      </c>
      <c r="BB157" s="22" cm="1">
        <f t="array" ref="BB157">IF(INDEX(calc_types,1,BB$7)="INDEX",Y157/Y156-1,IF(INDEX(calc_types,1,BB$7)="CASH", Y156/1200,Y156/Y157-1))</f>
        <v>4.3495000000000001E-3</v>
      </c>
      <c r="BC157" s="22" cm="1">
        <f t="array" ref="BC157">IF(INDEX(calc_types,1,BC$7)="INDEX",Z157/Z156-1,IF(INDEX(calc_types,1,BC$7)="CASH", Z156/1200,Z156/Z157-1))</f>
        <v>-2.5716666666666667E-4</v>
      </c>
      <c r="BD157" s="22" cm="1">
        <f t="array" ref="BD157">IF(INDEX(calc_types,1,BD$7)="INDEX",AA157/AA156-1,IF(INDEX(calc_types,1,BD$7)="CASH", AA156/1200,AA156/AA157-1))</f>
        <v>0</v>
      </c>
      <c r="BE157" s="22" cm="1">
        <f t="array" ref="BE157">IF(INDEX(calc_types,1,BE$7)="INDEX",AB157/AB156-1,IF(INDEX(calc_types,1,BE$7)="CASH", AB156/1200,AB156/AB157-1))</f>
        <v>-2.0012981393336182E-2</v>
      </c>
      <c r="BF157" s="22" cm="1">
        <f t="array" ref="BF157">IF(INDEX(calc_types,1,BF$7)="INDEX",AC157/AC156-1,IF(INDEX(calc_types,1,BF$7)="CASH", AC156/1200,AC156/AC157-1))</f>
        <v>-3.2990737216089805E-3</v>
      </c>
      <c r="BG157" s="22" cm="1">
        <f t="array" ref="BG157">IF(INDEX(calc_types,1,BG$7)="INDEX",AD157/AD156-1,IF(INDEX(calc_types,1,BG$7)="CASH", AD156/1200,AD156/AD157-1))</f>
        <v>-4.0021780560849374E-2</v>
      </c>
      <c r="BH157" s="23">
        <f t="shared" si="68"/>
        <v>2.7314655609812664E-3</v>
      </c>
      <c r="BI157" s="23">
        <f t="shared" si="69"/>
        <v>2.6756113042158925E-3</v>
      </c>
      <c r="BJ157" s="23">
        <f t="shared" si="70"/>
        <v>1.9454039921195363E-3</v>
      </c>
      <c r="BK157" s="23">
        <f t="shared" si="71"/>
        <v>3.1681781895898722E-3</v>
      </c>
      <c r="BL157" s="23">
        <f t="shared" si="72"/>
        <v>1.9702636627851483E-3</v>
      </c>
      <c r="BM157" s="23">
        <f t="shared" si="73"/>
        <v>2.0552982619652911E-3</v>
      </c>
      <c r="BN157" s="23">
        <f t="shared" si="74"/>
        <v>-8.0801694613865288E-5</v>
      </c>
      <c r="BO157" s="23">
        <f t="shared" si="75"/>
        <v>-2.7020823891193541E-3</v>
      </c>
      <c r="BP157" s="23">
        <f t="shared" si="76"/>
        <v>2.8576803564972484E-3</v>
      </c>
      <c r="BQ157" s="23">
        <f t="shared" si="77"/>
        <v>-2.3283335247350221E-3</v>
      </c>
      <c r="BR157" s="23">
        <f t="shared" si="78"/>
        <v>-9.1273503651020504E-3</v>
      </c>
      <c r="BS157" s="23">
        <f t="shared" si="79"/>
        <v>-1.0234545382061368E-3</v>
      </c>
      <c r="BT157" s="23">
        <f t="shared" si="80"/>
        <v>-5.769988852970415E-3</v>
      </c>
      <c r="BU157" s="23">
        <f t="shared" si="81"/>
        <v>-7.9082367511952429E-5</v>
      </c>
      <c r="BV157" s="23">
        <f t="shared" si="82"/>
        <v>-3.4939751117642041E-4</v>
      </c>
      <c r="BW157" s="23">
        <f t="shared" si="83"/>
        <v>-1.9611315030789054E-3</v>
      </c>
      <c r="BX157" s="23">
        <f t="shared" si="84"/>
        <v>3.963652220648416E-3</v>
      </c>
      <c r="BY157" s="23">
        <f t="shared" si="85"/>
        <v>2.1173482885118555E-2</v>
      </c>
      <c r="BZ157" s="23">
        <f t="shared" si="86"/>
        <v>-1.7892068911062597E-2</v>
      </c>
      <c r="CA157" s="23">
        <f t="shared" si="87"/>
        <v>7.1620792274018533E-2</v>
      </c>
      <c r="CB157" s="23">
        <f t="shared" si="88"/>
        <v>3.0227773148148139E-3</v>
      </c>
      <c r="CC157" s="23">
        <f t="shared" si="89"/>
        <v>2.892735648148148E-3</v>
      </c>
      <c r="CD157" s="23">
        <f t="shared" si="90"/>
        <v>3.1200319444444446E-3</v>
      </c>
      <c r="CE157" s="23">
        <f t="shared" si="91"/>
        <v>-1.1866296296296299E-4</v>
      </c>
      <c r="CF157" s="23">
        <f t="shared" si="92"/>
        <v>0</v>
      </c>
      <c r="CG157" s="23">
        <f t="shared" si="93"/>
        <v>-1.9317491079258949E-2</v>
      </c>
      <c r="CH157" s="23">
        <f t="shared" si="94"/>
        <v>-2.6664079628428562E-3</v>
      </c>
      <c r="CI157" s="23">
        <f t="shared" si="95"/>
        <v>-3.6415509043596597E-2</v>
      </c>
    </row>
    <row r="158" spans="1:87" x14ac:dyDescent="0.2">
      <c r="A158" s="20">
        <v>150</v>
      </c>
      <c r="B158" s="21">
        <v>43159</v>
      </c>
      <c r="C158" s="20">
        <v>233.298</v>
      </c>
      <c r="D158" s="20">
        <v>1264.1600000000001</v>
      </c>
      <c r="E158" s="20">
        <v>2089.2869999999998</v>
      </c>
      <c r="F158" s="20">
        <v>1921.0170000000001</v>
      </c>
      <c r="G158" s="20">
        <v>2482.9470000000001</v>
      </c>
      <c r="H158" s="20">
        <v>141.17500000000001</v>
      </c>
      <c r="I158" s="20">
        <v>346.791</v>
      </c>
      <c r="J158" s="20">
        <v>459.34899999999999</v>
      </c>
      <c r="K158" s="20">
        <v>115.422</v>
      </c>
      <c r="L158" s="20">
        <v>673.10400000000004</v>
      </c>
      <c r="M158" s="20">
        <v>824.21600000000001</v>
      </c>
      <c r="N158" s="20">
        <v>307.73</v>
      </c>
      <c r="O158" s="20">
        <v>352.01600000000002</v>
      </c>
      <c r="P158" s="20">
        <v>102.485</v>
      </c>
      <c r="Q158" s="20">
        <v>192.33500000000001</v>
      </c>
      <c r="R158" s="20">
        <v>255.52</v>
      </c>
      <c r="S158" s="20">
        <v>9601.73</v>
      </c>
      <c r="T158" s="20">
        <v>4877.7700000000004</v>
      </c>
      <c r="U158" s="20">
        <v>7630.02</v>
      </c>
      <c r="V158" s="20">
        <v>39166.19</v>
      </c>
      <c r="W158" s="20">
        <v>5.3224400000000003</v>
      </c>
      <c r="X158" s="20">
        <v>3.8519999999999999</v>
      </c>
      <c r="Y158" s="20">
        <v>5.1749999999999998</v>
      </c>
      <c r="Z158" s="20">
        <v>-0.34279999999999999</v>
      </c>
      <c r="AA158" s="20">
        <v>1</v>
      </c>
      <c r="AB158" s="20">
        <v>0.92549999999999999</v>
      </c>
      <c r="AC158" s="20">
        <v>0.79210000000000003</v>
      </c>
      <c r="AD158" s="20">
        <v>149.97999999999999</v>
      </c>
      <c r="AE158" s="21">
        <f t="shared" si="67"/>
        <v>43159</v>
      </c>
      <c r="AF158" s="22" cm="1">
        <f t="array" ref="AF158">IF(INDEX(calc_types,1,AF$7)="INDEX",C158/C157-1,IF(INDEX(calc_types,1,AF$7)="CASH", C157/1200,C157/C158-1))</f>
        <v>3.0526080451269699E-3</v>
      </c>
      <c r="AG158" s="22" cm="1">
        <f t="array" ref="AG158">IF(INDEX(calc_types,1,AG$7)="INDEX",D158/D157-1,IF(INDEX(calc_types,1,AG$7)="CASH", D157/1200,D157/D158-1))</f>
        <v>-4.1208737103067827E-3</v>
      </c>
      <c r="AH158" s="22" cm="1">
        <f t="array" ref="AH158">IF(INDEX(calc_types,1,AH$7)="INDEX",E158/E157-1,IF(INDEX(calc_types,1,AH$7)="CASH", E157/1200,E157/E158-1))</f>
        <v>-1.1958437018520174E-2</v>
      </c>
      <c r="AI158" s="22" cm="1">
        <f t="array" ref="AI158">IF(INDEX(calc_types,1,AI$7)="INDEX",F158/F157-1,IF(INDEX(calc_types,1,AI$7)="CASH", F157/1200,F157/F158-1))</f>
        <v>-2.0167291894275241E-3</v>
      </c>
      <c r="AJ158" s="22" cm="1">
        <f t="array" ref="AJ158">IF(INDEX(calc_types,1,AJ$7)="INDEX",G158/G157-1,IF(INDEX(calc_types,1,AJ$7)="CASH", G157/1200,G157/G158-1))</f>
        <v>-7.8867296523532637E-3</v>
      </c>
      <c r="AK158" s="22" cm="1">
        <f t="array" ref="AK158">IF(INDEX(calc_types,1,AK$7)="INDEX",H158/H157-1,IF(INDEX(calc_types,1,AK$7)="CASH", H157/1200,H157/H158-1))</f>
        <v>2.2433781299029398E-3</v>
      </c>
      <c r="AL158" s="22" cm="1">
        <f t="array" ref="AL158">IF(INDEX(calc_types,1,AL$7)="INDEX",I158/I157-1,IF(INDEX(calc_types,1,AL$7)="CASH", I157/1200,I157/I158-1))</f>
        <v>-5.5116958645076153E-3</v>
      </c>
      <c r="AM158" s="22" cm="1">
        <f t="array" ref="AM158">IF(INDEX(calc_types,1,AM$7)="INDEX",J158/J157-1,IF(INDEX(calc_types,1,AM$7)="CASH", J157/1200,J157/J158-1))</f>
        <v>-1.4283108550337431E-2</v>
      </c>
      <c r="AN158" s="22" cm="1">
        <f t="array" ref="AN158">IF(INDEX(calc_types,1,AN$7)="INDEX",K158/K157-1,IF(INDEX(calc_types,1,AN$7)="CASH", K157/1200,K157/K158-1))</f>
        <v>3.4078066591323175E-3</v>
      </c>
      <c r="AO158" s="22" cm="1">
        <f t="array" ref="AO158">IF(INDEX(calc_types,1,AO$7)="INDEX",L158/L157-1,IF(INDEX(calc_types,1,AO$7)="CASH", L157/1200,L157/L158-1))</f>
        <v>-2.9078595161664555E-3</v>
      </c>
      <c r="AP158" s="22" cm="1">
        <f t="array" ref="AP158">IF(INDEX(calc_types,1,AP$7)="INDEX",M158/M157-1,IF(INDEX(calc_types,1,AP$7)="CASH", M157/1200,M157/M158-1))</f>
        <v>-1.234721756219137E-2</v>
      </c>
      <c r="AQ158" s="22" cm="1">
        <f t="array" ref="AQ158">IF(INDEX(calc_types,1,AQ$7)="INDEX",N158/N157-1,IF(INDEX(calc_types,1,AQ$7)="CASH", N157/1200,N157/N158-1))</f>
        <v>-5.780947555763527E-4</v>
      </c>
      <c r="AR158" s="22" cm="1">
        <f t="array" ref="AR158">IF(INDEX(calc_types,1,AR$7)="INDEX",O158/O157-1,IF(INDEX(calc_types,1,AR$7)="CASH", O157/1200,O157/O158-1))</f>
        <v>-6.4969885808792149E-3</v>
      </c>
      <c r="AS158" s="22" cm="1">
        <f t="array" ref="AS158">IF(INDEX(calc_types,1,AS$7)="INDEX",P158/P157-1,IF(INDEX(calc_types,1,AS$7)="CASH", P157/1200,P157/P158-1))</f>
        <v>-3.413968006242829E-4</v>
      </c>
      <c r="AT158" s="22" cm="1">
        <f t="array" ref="AT158">IF(INDEX(calc_types,1,AT$7)="INDEX",Q158/Q157-1,IF(INDEX(calc_types,1,AT$7)="CASH", Q157/1200,Q157/Q158-1))</f>
        <v>-1.9252124998702103E-3</v>
      </c>
      <c r="AU158" s="22" cm="1">
        <f t="array" ref="AU158">IF(INDEX(calc_types,1,AU$7)="INDEX",R158/R157-1,IF(INDEX(calc_types,1,AU$7)="CASH", R157/1200,R157/R158-1))</f>
        <v>-2.8332149575016619E-3</v>
      </c>
      <c r="AV158" s="22" cm="1">
        <f t="array" ref="AV158">IF(INDEX(calc_types,1,AV$7)="INDEX",S158/S157-1,IF(INDEX(calc_types,1,AV$7)="CASH", S157/1200,S157/S158-1))</f>
        <v>5.2892850171831984E-2</v>
      </c>
      <c r="AW158" s="22" cm="1">
        <f t="array" ref="AW158">IF(INDEX(calc_types,1,AW$7)="INDEX",T158/T157-1,IF(INDEX(calc_types,1,AW$7)="CASH", T157/1200,T157/T158-1))</f>
        <v>4.9343860252990535E-2</v>
      </c>
      <c r="AX158" s="22" cm="1">
        <f t="array" ref="AX158">IF(INDEX(calc_types,1,AX$7)="INDEX",U158/U157-1,IF(INDEX(calc_types,1,AX$7)="CASH", U157/1200,U157/U158-1))</f>
        <v>-7.2078494791294467E-5</v>
      </c>
      <c r="AY158" s="22" cm="1">
        <f t="array" ref="AY158">IF(INDEX(calc_types,1,AY$7)="INDEX",V158/V157-1,IF(INDEX(calc_types,1,AY$7)="CASH", V157/1200,V157/V158-1))</f>
        <v>7.9353570494542058E-2</v>
      </c>
      <c r="AZ158" s="22" cm="1">
        <f t="array" ref="AZ158">IF(INDEX(calc_types,1,AZ$7)="INDEX",W158/W157-1,IF(INDEX(calc_types,1,AZ$7)="CASH", W157/1200,W157/W158-1))</f>
        <v>4.4416250000000003E-3</v>
      </c>
      <c r="BA158" s="22" cm="1">
        <f t="array" ref="BA158">IF(INDEX(calc_types,1,BA$7)="INDEX",X158/X157-1,IF(INDEX(calc_types,1,BA$7)="CASH", X157/1200,X157/X158-1))</f>
        <v>3.18425E-3</v>
      </c>
      <c r="BB158" s="22" cm="1">
        <f t="array" ref="BB158">IF(INDEX(calc_types,1,BB$7)="INDEX",Y158/Y157-1,IF(INDEX(calc_types,1,BB$7)="CASH", Y157/1200,Y157/Y158-1))</f>
        <v>4.2589166666666661E-3</v>
      </c>
      <c r="BC158" s="22" cm="1">
        <f t="array" ref="BC158">IF(INDEX(calc_types,1,BC$7)="INDEX",Z158/Z157-1,IF(INDEX(calc_types,1,BC$7)="CASH", Z157/1200,Z157/Z158-1))</f>
        <v>-2.6433333333333333E-4</v>
      </c>
      <c r="BD158" s="22" cm="1">
        <f t="array" ref="BD158">IF(INDEX(calc_types,1,BD$7)="INDEX",AA158/AA157-1,IF(INDEX(calc_types,1,BD$7)="CASH", AA157/1200,AA157/AA158-1))</f>
        <v>0</v>
      </c>
      <c r="BE158" s="22" cm="1">
        <f t="array" ref="BE158">IF(INDEX(calc_types,1,BE$7)="INDEX",AB158/AB157-1,IF(INDEX(calc_types,1,BE$7)="CASH", AB157/1200,AB157/AB158-1))</f>
        <v>-1.188546731496487E-3</v>
      </c>
      <c r="BF158" s="22" cm="1">
        <f t="array" ref="BF158">IF(INDEX(calc_types,1,BF$7)="INDEX",AC158/AC157-1,IF(INDEX(calc_types,1,BF$7)="CASH", AC157/1200,AC157/AC158-1))</f>
        <v>-5.0498674409796829E-3</v>
      </c>
      <c r="BG158" s="22" cm="1">
        <f t="array" ref="BG158">IF(INDEX(calc_types,1,BG$7)="INDEX",AD158/AD157-1,IF(INDEX(calc_types,1,BG$7)="CASH", AD157/1200,AD157/AD158-1))</f>
        <v>-2.0402720362715066E-2</v>
      </c>
      <c r="BH158" s="23">
        <f t="shared" si="68"/>
        <v>1.6568373002438131E-3</v>
      </c>
      <c r="BI158" s="23">
        <f t="shared" si="69"/>
        <v>-5.2941415100068489E-3</v>
      </c>
      <c r="BJ158" s="23">
        <f t="shared" si="70"/>
        <v>-1.3152567248177456E-2</v>
      </c>
      <c r="BK158" s="23">
        <f t="shared" si="71"/>
        <v>-4.113281120402483E-3</v>
      </c>
      <c r="BL158" s="23">
        <f t="shared" si="72"/>
        <v>-1.0558956114491909E-2</v>
      </c>
      <c r="BM158" s="23">
        <f t="shared" si="73"/>
        <v>1.9718042204055737E-3</v>
      </c>
      <c r="BN158" s="23">
        <f t="shared" si="74"/>
        <v>-5.592497559121481E-3</v>
      </c>
      <c r="BO158" s="23">
        <f t="shared" si="75"/>
        <v>-1.4467965281735285E-2</v>
      </c>
      <c r="BP158" s="23">
        <f t="shared" si="76"/>
        <v>2.3293381576363612E-3</v>
      </c>
      <c r="BQ158" s="23">
        <f t="shared" si="77"/>
        <v>-3.7570497015578528E-3</v>
      </c>
      <c r="BR158" s="23">
        <f t="shared" si="78"/>
        <v>-1.3308328925450098E-2</v>
      </c>
      <c r="BS158" s="23">
        <f t="shared" si="79"/>
        <v>-2.9609430952069584E-3</v>
      </c>
      <c r="BT158" s="23">
        <f t="shared" si="80"/>
        <v>-9.6378578229817605E-3</v>
      </c>
      <c r="BU158" s="23">
        <f t="shared" si="81"/>
        <v>-3.4245170246825063E-4</v>
      </c>
      <c r="BV158" s="23">
        <f t="shared" si="82"/>
        <v>-1.8648270922510658E-3</v>
      </c>
      <c r="BW158" s="23">
        <f t="shared" si="83"/>
        <v>-2.6992003455577505E-3</v>
      </c>
      <c r="BX158" s="23">
        <f t="shared" si="84"/>
        <v>4.0324472211019299E-2</v>
      </c>
      <c r="BY158" s="23">
        <f t="shared" si="85"/>
        <v>4.2437793260194145E-2</v>
      </c>
      <c r="BZ158" s="23">
        <f t="shared" si="86"/>
        <v>-4.6876940693480465E-3</v>
      </c>
      <c r="CA158" s="23">
        <f t="shared" si="87"/>
        <v>6.6629225865418987E-2</v>
      </c>
      <c r="CB158" s="23">
        <f t="shared" si="88"/>
        <v>3.0021356481481475E-3</v>
      </c>
      <c r="CC158" s="23">
        <f t="shared" si="89"/>
        <v>2.7989023148148147E-3</v>
      </c>
      <c r="CD158" s="23">
        <f t="shared" si="90"/>
        <v>3.0294486111111106E-3</v>
      </c>
      <c r="CE158" s="23">
        <f t="shared" si="91"/>
        <v>-1.2582962962962965E-4</v>
      </c>
      <c r="CF158" s="23">
        <f t="shared" si="92"/>
        <v>0</v>
      </c>
      <c r="CG158" s="23">
        <f t="shared" si="93"/>
        <v>-4.9305641741925386E-4</v>
      </c>
      <c r="CH158" s="23">
        <f t="shared" si="94"/>
        <v>-4.417201682213559E-3</v>
      </c>
      <c r="CI158" s="23">
        <f t="shared" si="95"/>
        <v>-1.6796448845462289E-2</v>
      </c>
    </row>
    <row r="159" spans="1:87" x14ac:dyDescent="0.2">
      <c r="A159" s="20">
        <v>151</v>
      </c>
      <c r="B159" s="21">
        <v>43190</v>
      </c>
      <c r="C159" s="20">
        <v>234.29300000000001</v>
      </c>
      <c r="D159" s="20">
        <v>1268.2650000000001</v>
      </c>
      <c r="E159" s="20">
        <v>2097.6840000000002</v>
      </c>
      <c r="F159" s="20">
        <v>1931.028</v>
      </c>
      <c r="G159" s="20">
        <v>2503.2689999999998</v>
      </c>
      <c r="H159" s="20">
        <v>141.60599999999999</v>
      </c>
      <c r="I159" s="20">
        <v>347.983</v>
      </c>
      <c r="J159" s="20">
        <v>462.13400000000001</v>
      </c>
      <c r="K159" s="20">
        <v>115.908</v>
      </c>
      <c r="L159" s="20">
        <v>677.06200000000001</v>
      </c>
      <c r="M159" s="20">
        <v>833.774</v>
      </c>
      <c r="N159" s="20">
        <v>310.59800000000001</v>
      </c>
      <c r="O159" s="20">
        <v>357.73399999999998</v>
      </c>
      <c r="P159" s="20">
        <v>102.464</v>
      </c>
      <c r="Q159" s="20">
        <v>192.40100000000001</v>
      </c>
      <c r="R159" s="20">
        <v>255.71199999999999</v>
      </c>
      <c r="S159" s="20">
        <v>9907.33</v>
      </c>
      <c r="T159" s="20">
        <v>5083.42</v>
      </c>
      <c r="U159" s="20">
        <v>7952.62</v>
      </c>
      <c r="V159" s="20">
        <v>40369.440000000002</v>
      </c>
      <c r="W159" s="20">
        <v>5.3287399999999998</v>
      </c>
      <c r="X159" s="20">
        <v>3.8694999999999999</v>
      </c>
      <c r="Y159" s="20">
        <v>5.1947000000000001</v>
      </c>
      <c r="Z159" s="20">
        <v>-0.1802</v>
      </c>
      <c r="AA159" s="20">
        <v>1</v>
      </c>
      <c r="AB159" s="20">
        <v>0.92679999999999996</v>
      </c>
      <c r="AC159" s="20">
        <v>0.79220000000000002</v>
      </c>
      <c r="AD159" s="20">
        <v>151.35</v>
      </c>
      <c r="AE159" s="21">
        <f t="shared" si="67"/>
        <v>43190</v>
      </c>
      <c r="AF159" s="22" cm="1">
        <f t="array" ref="AF159">IF(INDEX(calc_types,1,AF$7)="INDEX",C159/C158-1,IF(INDEX(calc_types,1,AF$7)="CASH", C158/1200,C158/C159-1))</f>
        <v>4.2649315467770954E-3</v>
      </c>
      <c r="AG159" s="22" cm="1">
        <f t="array" ref="AG159">IF(INDEX(calc_types,1,AG$7)="INDEX",D159/D158-1,IF(INDEX(calc_types,1,AG$7)="CASH", D158/1200,D158/D159-1))</f>
        <v>3.2472155423364235E-3</v>
      </c>
      <c r="AH159" s="22" cm="1">
        <f t="array" ref="AH159">IF(INDEX(calc_types,1,AH$7)="INDEX",E159/E158-1,IF(INDEX(calc_types,1,AH$7)="CASH", E158/1200,E158/E159-1))</f>
        <v>4.0190744498005415E-3</v>
      </c>
      <c r="AI159" s="22" cm="1">
        <f t="array" ref="AI159">IF(INDEX(calc_types,1,AI$7)="INDEX",F159/F158-1,IF(INDEX(calc_types,1,AI$7)="CASH", F158/1200,F158/F159-1))</f>
        <v>5.2113021383985991E-3</v>
      </c>
      <c r="AJ159" s="22" cm="1">
        <f t="array" ref="AJ159">IF(INDEX(calc_types,1,AJ$7)="INDEX",G159/G158-1,IF(INDEX(calc_types,1,AJ$7)="CASH", G158/1200,G158/G159-1))</f>
        <v>8.1846289912752557E-3</v>
      </c>
      <c r="AK159" s="22" cm="1">
        <f t="array" ref="AK159">IF(INDEX(calc_types,1,AK$7)="INDEX",H159/H158-1,IF(INDEX(calc_types,1,AK$7)="CASH", H158/1200,H158/H159-1))</f>
        <v>3.0529484682131347E-3</v>
      </c>
      <c r="AL159" s="22" cm="1">
        <f t="array" ref="AL159">IF(INDEX(calc_types,1,AL$7)="INDEX",I159/I158-1,IF(INDEX(calc_types,1,AL$7)="CASH", I158/1200,I158/I159-1))</f>
        <v>3.4372287631454501E-3</v>
      </c>
      <c r="AM159" s="22" cm="1">
        <f t="array" ref="AM159">IF(INDEX(calc_types,1,AM$7)="INDEX",J159/J158-1,IF(INDEX(calc_types,1,AM$7)="CASH", J158/1200,J158/J159-1))</f>
        <v>6.062928187500205E-3</v>
      </c>
      <c r="AN159" s="22" cm="1">
        <f t="array" ref="AN159">IF(INDEX(calc_types,1,AN$7)="INDEX",K159/K158-1,IF(INDEX(calc_types,1,AN$7)="CASH", K158/1200,K158/K159-1))</f>
        <v>4.2106357540157013E-3</v>
      </c>
      <c r="AO159" s="22" cm="1">
        <f t="array" ref="AO159">IF(INDEX(calc_types,1,AO$7)="INDEX",L159/L158-1,IF(INDEX(calc_types,1,AO$7)="CASH", L158/1200,L158/L159-1))</f>
        <v>5.880220589983054E-3</v>
      </c>
      <c r="AP159" s="22" cm="1">
        <f t="array" ref="AP159">IF(INDEX(calc_types,1,AP$7)="INDEX",M159/M158-1,IF(INDEX(calc_types,1,AP$7)="CASH", M158/1200,M158/M159-1))</f>
        <v>1.1596474710512839E-2</v>
      </c>
      <c r="AQ159" s="22" cm="1">
        <f t="array" ref="AQ159">IF(INDEX(calc_types,1,AQ$7)="INDEX",N159/N158-1,IF(INDEX(calc_types,1,AQ$7)="CASH", N158/1200,N158/N159-1))</f>
        <v>9.3198583173561556E-3</v>
      </c>
      <c r="AR159" s="22" cm="1">
        <f t="array" ref="AR159">IF(INDEX(calc_types,1,AR$7)="INDEX",O159/O158-1,IF(INDEX(calc_types,1,AR$7)="CASH", O158/1200,O158/O159-1))</f>
        <v>1.6243579837279976E-2</v>
      </c>
      <c r="AS159" s="22" cm="1">
        <f t="array" ref="AS159">IF(INDEX(calc_types,1,AS$7)="INDEX",P159/P158-1,IF(INDEX(calc_types,1,AS$7)="CASH", P158/1200,P158/P159-1))</f>
        <v>-2.0490803532224877E-4</v>
      </c>
      <c r="AT159" s="22" cm="1">
        <f t="array" ref="AT159">IF(INDEX(calc_types,1,AT$7)="INDEX",Q159/Q158-1,IF(INDEX(calc_types,1,AT$7)="CASH", Q158/1200,Q158/Q159-1))</f>
        <v>3.4315127251938193E-4</v>
      </c>
      <c r="AU159" s="22" cm="1">
        <f t="array" ref="AU159">IF(INDEX(calc_types,1,AU$7)="INDEX",R159/R158-1,IF(INDEX(calc_types,1,AU$7)="CASH", R158/1200,R158/R159-1))</f>
        <v>7.5140889167180092E-4</v>
      </c>
      <c r="AV159" s="22" cm="1">
        <f t="array" ref="AV159">IF(INDEX(calc_types,1,AV$7)="INDEX",S159/S158-1,IF(INDEX(calc_types,1,AV$7)="CASH", S158/1200,S158/S159-1))</f>
        <v>3.1827597734991553E-2</v>
      </c>
      <c r="AW159" s="22" cm="1">
        <f t="array" ref="AW159">IF(INDEX(calc_types,1,AW$7)="INDEX",T159/T158-1,IF(INDEX(calc_types,1,AW$7)="CASH", T158/1200,T158/T159-1))</f>
        <v>4.2160659481689233E-2</v>
      </c>
      <c r="AX159" s="22" cm="1">
        <f t="array" ref="AX159">IF(INDEX(calc_types,1,AX$7)="INDEX",U159/U158-1,IF(INDEX(calc_types,1,AX$7)="CASH", U158/1200,U158/U159-1))</f>
        <v>4.2280360995121891E-2</v>
      </c>
      <c r="AY159" s="22" cm="1">
        <f t="array" ref="AY159">IF(INDEX(calc_types,1,AY$7)="INDEX",V159/V158-1,IF(INDEX(calc_types,1,AY$7)="CASH", V158/1200,V158/V159-1))</f>
        <v>3.0721650484767604E-2</v>
      </c>
      <c r="AZ159" s="22" cm="1">
        <f t="array" ref="AZ159">IF(INDEX(calc_types,1,AZ$7)="INDEX",W159/W158-1,IF(INDEX(calc_types,1,AZ$7)="CASH", W158/1200,W158/W159-1))</f>
        <v>4.4353666666666668E-3</v>
      </c>
      <c r="BA159" s="22" cm="1">
        <f t="array" ref="BA159">IF(INDEX(calc_types,1,BA$7)="INDEX",X159/X158-1,IF(INDEX(calc_types,1,BA$7)="CASH", X158/1200,X158/X159-1))</f>
        <v>3.2099999999999997E-3</v>
      </c>
      <c r="BB159" s="22" cm="1">
        <f t="array" ref="BB159">IF(INDEX(calc_types,1,BB$7)="INDEX",Y159/Y158-1,IF(INDEX(calc_types,1,BB$7)="CASH", Y158/1200,Y158/Y159-1))</f>
        <v>4.3124999999999995E-3</v>
      </c>
      <c r="BC159" s="22" cm="1">
        <f t="array" ref="BC159">IF(INDEX(calc_types,1,BC$7)="INDEX",Z159/Z158-1,IF(INDEX(calc_types,1,BC$7)="CASH", Z158/1200,Z158/Z159-1))</f>
        <v>-2.8566666666666665E-4</v>
      </c>
      <c r="BD159" s="22" cm="1">
        <f t="array" ref="BD159">IF(INDEX(calc_types,1,BD$7)="INDEX",AA159/AA158-1,IF(INDEX(calc_types,1,BD$7)="CASH", AA158/1200,AA158/AA159-1))</f>
        <v>0</v>
      </c>
      <c r="BE159" s="22" cm="1">
        <f t="array" ref="BE159">IF(INDEX(calc_types,1,BE$7)="INDEX",AB159/AB158-1,IF(INDEX(calc_types,1,BE$7)="CASH", AB158/1200,AB158/AB159-1))</f>
        <v>-1.4026758739749123E-3</v>
      </c>
      <c r="BF159" s="22" cm="1">
        <f t="array" ref="BF159">IF(INDEX(calc_types,1,BF$7)="INDEX",AC159/AC158-1,IF(INDEX(calc_types,1,BF$7)="CASH", AC158/1200,AC158/AC159-1))</f>
        <v>-1.2623074981066296E-4</v>
      </c>
      <c r="BG159" s="22" cm="1">
        <f t="array" ref="BG159">IF(INDEX(calc_types,1,BG$7)="INDEX",AD159/AD158-1,IF(INDEX(calc_types,1,BG$7)="CASH", AD158/1200,AD158/AD159-1))</f>
        <v>-9.0518665345226124E-3</v>
      </c>
      <c r="BH159" s="23">
        <f t="shared" si="68"/>
        <v>2.8691608018939383E-3</v>
      </c>
      <c r="BI159" s="23">
        <f t="shared" si="69"/>
        <v>2.0739477426363574E-3</v>
      </c>
      <c r="BJ159" s="23">
        <f t="shared" si="70"/>
        <v>2.8249442201432593E-3</v>
      </c>
      <c r="BK159" s="23">
        <f t="shared" si="71"/>
        <v>3.1147502074236402E-3</v>
      </c>
      <c r="BL159" s="23">
        <f t="shared" si="72"/>
        <v>5.5124025291366108E-3</v>
      </c>
      <c r="BM159" s="23">
        <f t="shared" si="73"/>
        <v>2.7813745587157686E-3</v>
      </c>
      <c r="BN159" s="23">
        <f t="shared" si="74"/>
        <v>3.3564270685315849E-3</v>
      </c>
      <c r="BO159" s="23">
        <f t="shared" si="75"/>
        <v>5.8780714561023507E-3</v>
      </c>
      <c r="BP159" s="23">
        <f t="shared" si="76"/>
        <v>3.1321672525197451E-3</v>
      </c>
      <c r="BQ159" s="23">
        <f t="shared" si="77"/>
        <v>5.0310304045916568E-3</v>
      </c>
      <c r="BR159" s="23">
        <f t="shared" si="78"/>
        <v>1.0635363347254111E-2</v>
      </c>
      <c r="BS159" s="23">
        <f t="shared" si="79"/>
        <v>6.9370099777255499E-3</v>
      </c>
      <c r="BT159" s="23">
        <f t="shared" si="80"/>
        <v>1.310271059517743E-2</v>
      </c>
      <c r="BU159" s="23">
        <f t="shared" si="81"/>
        <v>-2.059629371662165E-4</v>
      </c>
      <c r="BV159" s="23">
        <f t="shared" si="82"/>
        <v>4.0353668013852636E-4</v>
      </c>
      <c r="BW159" s="23">
        <f t="shared" si="83"/>
        <v>8.8542350361571205E-4</v>
      </c>
      <c r="BX159" s="23">
        <f t="shared" si="84"/>
        <v>1.9259219774178868E-2</v>
      </c>
      <c r="BY159" s="23">
        <f t="shared" si="85"/>
        <v>3.5254592488892844E-2</v>
      </c>
      <c r="BZ159" s="23">
        <f t="shared" si="86"/>
        <v>3.7664745420565138E-2</v>
      </c>
      <c r="CA159" s="23">
        <f t="shared" si="87"/>
        <v>1.7997305855644533E-2</v>
      </c>
      <c r="CB159" s="23">
        <f t="shared" si="88"/>
        <v>2.9958773148148141E-3</v>
      </c>
      <c r="CC159" s="23">
        <f t="shared" si="89"/>
        <v>2.8246523148148144E-3</v>
      </c>
      <c r="CD159" s="23">
        <f t="shared" si="90"/>
        <v>3.0830319444444441E-3</v>
      </c>
      <c r="CE159" s="23">
        <f t="shared" si="91"/>
        <v>-1.4716296296296298E-4</v>
      </c>
      <c r="CF159" s="23">
        <f t="shared" si="92"/>
        <v>0</v>
      </c>
      <c r="CG159" s="23">
        <f t="shared" si="93"/>
        <v>-7.0718555989767915E-4</v>
      </c>
      <c r="CH159" s="23">
        <f t="shared" si="94"/>
        <v>5.0643500895546122E-4</v>
      </c>
      <c r="CI159" s="23">
        <f t="shared" si="95"/>
        <v>-5.4455950172698367E-3</v>
      </c>
    </row>
    <row r="160" spans="1:87" x14ac:dyDescent="0.2">
      <c r="A160" s="20">
        <v>152</v>
      </c>
      <c r="B160" s="21">
        <v>43220</v>
      </c>
      <c r="C160" s="20">
        <v>235.14699999999999</v>
      </c>
      <c r="D160" s="20">
        <v>1264.1579999999999</v>
      </c>
      <c r="E160" s="20">
        <v>2068.1280000000002</v>
      </c>
      <c r="F160" s="20">
        <v>1927.155</v>
      </c>
      <c r="G160" s="20">
        <v>2475.4090000000001</v>
      </c>
      <c r="H160" s="20">
        <v>141.97499999999999</v>
      </c>
      <c r="I160" s="20">
        <v>347.37700000000001</v>
      </c>
      <c r="J160" s="20">
        <v>458.07499999999999</v>
      </c>
      <c r="K160" s="20">
        <v>116.277</v>
      </c>
      <c r="L160" s="20">
        <v>674.73900000000003</v>
      </c>
      <c r="M160" s="20">
        <v>822.65200000000004</v>
      </c>
      <c r="N160" s="20">
        <v>309.77300000000002</v>
      </c>
      <c r="O160" s="20">
        <v>353.90800000000002</v>
      </c>
      <c r="P160" s="20">
        <v>102.446</v>
      </c>
      <c r="Q160" s="20">
        <v>192.107</v>
      </c>
      <c r="R160" s="20">
        <v>254.76599999999999</v>
      </c>
      <c r="S160" s="20">
        <v>9500.3799999999992</v>
      </c>
      <c r="T160" s="20">
        <v>4921.22</v>
      </c>
      <c r="U160" s="20">
        <v>8144.13</v>
      </c>
      <c r="V160" s="20">
        <v>38405.660000000003</v>
      </c>
      <c r="W160" s="20">
        <v>5.3159200000000002</v>
      </c>
      <c r="X160" s="20">
        <v>3.8837000000000002</v>
      </c>
      <c r="Y160" s="20">
        <v>5.2114000000000003</v>
      </c>
      <c r="Z160" s="20">
        <v>-0.1076</v>
      </c>
      <c r="AA160" s="20">
        <v>1</v>
      </c>
      <c r="AB160" s="20">
        <v>0.93759999999999999</v>
      </c>
      <c r="AC160" s="20">
        <v>0.80049999999999999</v>
      </c>
      <c r="AD160" s="20">
        <v>157.80000000000001</v>
      </c>
      <c r="AE160" s="21">
        <f t="shared" si="67"/>
        <v>43220</v>
      </c>
      <c r="AF160" s="22" cm="1">
        <f t="array" ref="AF160">IF(INDEX(calc_types,1,AF$7)="INDEX",C160/C159-1,IF(INDEX(calc_types,1,AF$7)="CASH", C159/1200,C159/C160-1))</f>
        <v>3.6450086003423365E-3</v>
      </c>
      <c r="AG160" s="22" cm="1">
        <f t="array" ref="AG160">IF(INDEX(calc_types,1,AG$7)="INDEX",D160/D159-1,IF(INDEX(calc_types,1,AG$7)="CASH", D159/1200,D159/D160-1))</f>
        <v>-3.2382822201986183E-3</v>
      </c>
      <c r="AH160" s="22" cm="1">
        <f t="array" ref="AH160">IF(INDEX(calc_types,1,AH$7)="INDEX",E160/E159-1,IF(INDEX(calc_types,1,AH$7)="CASH", E159/1200,E159/E160-1))</f>
        <v>-1.408982477818399E-2</v>
      </c>
      <c r="AI160" s="22" cm="1">
        <f t="array" ref="AI160">IF(INDEX(calc_types,1,AI$7)="INDEX",F160/F159-1,IF(INDEX(calc_types,1,AI$7)="CASH", F159/1200,F159/F160-1))</f>
        <v>-2.005667447597892E-3</v>
      </c>
      <c r="AJ160" s="22" cm="1">
        <f t="array" ref="AJ160">IF(INDEX(calc_types,1,AJ$7)="INDEX",G160/G159-1,IF(INDEX(calc_types,1,AJ$7)="CASH", G159/1200,G159/G160-1))</f>
        <v>-1.1129447134926251E-2</v>
      </c>
      <c r="AK160" s="22" cm="1">
        <f t="array" ref="AK160">IF(INDEX(calc_types,1,AK$7)="INDEX",H160/H159-1,IF(INDEX(calc_types,1,AK$7)="CASH", H159/1200,H159/H160-1))</f>
        <v>2.60582178721247E-3</v>
      </c>
      <c r="AL160" s="22" cm="1">
        <f t="array" ref="AL160">IF(INDEX(calc_types,1,AL$7)="INDEX",I160/I159-1,IF(INDEX(calc_types,1,AL$7)="CASH", I159/1200,I159/I160-1))</f>
        <v>-1.7414643818807196E-3</v>
      </c>
      <c r="AM160" s="22" cm="1">
        <f t="array" ref="AM160">IF(INDEX(calc_types,1,AM$7)="INDEX",J160/J159-1,IF(INDEX(calc_types,1,AM$7)="CASH", J159/1200,J159/J160-1))</f>
        <v>-8.7831667871224317E-3</v>
      </c>
      <c r="AN160" s="22" cm="1">
        <f t="array" ref="AN160">IF(INDEX(calc_types,1,AN$7)="INDEX",K160/K159-1,IF(INDEX(calc_types,1,AN$7)="CASH", K159/1200,K159/K160-1))</f>
        <v>3.1835593746765145E-3</v>
      </c>
      <c r="AO160" s="22" cm="1">
        <f t="array" ref="AO160">IF(INDEX(calc_types,1,AO$7)="INDEX",L160/L159-1,IF(INDEX(calc_types,1,AO$7)="CASH", L159/1200,L159/L160-1))</f>
        <v>-3.4310004105975178E-3</v>
      </c>
      <c r="AP160" s="22" cm="1">
        <f t="array" ref="AP160">IF(INDEX(calc_types,1,AP$7)="INDEX",M160/M159-1,IF(INDEX(calc_types,1,AP$7)="CASH", M159/1200,M159/M160-1))</f>
        <v>-1.3339346153753873E-2</v>
      </c>
      <c r="AQ160" s="22" cm="1">
        <f t="array" ref="AQ160">IF(INDEX(calc_types,1,AQ$7)="INDEX",N160/N159-1,IF(INDEX(calc_types,1,AQ$7)="CASH", N159/1200,N159/N160-1))</f>
        <v>-2.656166491735279E-3</v>
      </c>
      <c r="AR160" s="22" cm="1">
        <f t="array" ref="AR160">IF(INDEX(calc_types,1,AR$7)="INDEX",O160/O159-1,IF(INDEX(calc_types,1,AR$7)="CASH", O159/1200,O159/O160-1))</f>
        <v>-1.0695097474659798E-2</v>
      </c>
      <c r="AS160" s="22" cm="1">
        <f t="array" ref="AS160">IF(INDEX(calc_types,1,AS$7)="INDEX",P160/P159-1,IF(INDEX(calc_types,1,AS$7)="CASH", P159/1200,P159/P160-1))</f>
        <v>-1.7567145534036488E-4</v>
      </c>
      <c r="AT160" s="22" cm="1">
        <f t="array" ref="AT160">IF(INDEX(calc_types,1,AT$7)="INDEX",Q160/Q159-1,IF(INDEX(calc_types,1,AT$7)="CASH", Q159/1200,Q159/Q160-1))</f>
        <v>-1.5280585859741569E-3</v>
      </c>
      <c r="AU160" s="22" cm="1">
        <f t="array" ref="AU160">IF(INDEX(calc_types,1,AU$7)="INDEX",R160/R159-1,IF(INDEX(calc_types,1,AU$7)="CASH", R159/1200,R159/R160-1))</f>
        <v>-3.6994744087097686E-3</v>
      </c>
      <c r="AV160" s="22" cm="1">
        <f t="array" ref="AV160">IF(INDEX(calc_types,1,AV$7)="INDEX",S160/S159-1,IF(INDEX(calc_types,1,AV$7)="CASH", S159/1200,S159/S160-1))</f>
        <v>-4.1075648030296841E-2</v>
      </c>
      <c r="AW160" s="22" cm="1">
        <f t="array" ref="AW160">IF(INDEX(calc_types,1,AW$7)="INDEX",T160/T159-1,IF(INDEX(calc_types,1,AW$7)="CASH", T159/1200,T159/T160-1))</f>
        <v>-3.1907652721986368E-2</v>
      </c>
      <c r="AX160" s="22" cm="1">
        <f t="array" ref="AX160">IF(INDEX(calc_types,1,AX$7)="INDEX",U160/U159-1,IF(INDEX(calc_types,1,AX$7)="CASH", U159/1200,U159/U160-1))</f>
        <v>2.408137192522708E-2</v>
      </c>
      <c r="AY160" s="22" cm="1">
        <f t="array" ref="AY160">IF(INDEX(calc_types,1,AY$7)="INDEX",V160/V159-1,IF(INDEX(calc_types,1,AY$7)="CASH", V159/1200,V159/V160-1))</f>
        <v>-4.8645212814445782E-2</v>
      </c>
      <c r="AZ160" s="22" cm="1">
        <f t="array" ref="AZ160">IF(INDEX(calc_types,1,AZ$7)="INDEX",W160/W159-1,IF(INDEX(calc_types,1,AZ$7)="CASH", W159/1200,W159/W160-1))</f>
        <v>4.4406166666666668E-3</v>
      </c>
      <c r="BA160" s="22" cm="1">
        <f t="array" ref="BA160">IF(INDEX(calc_types,1,BA$7)="INDEX",X160/X159-1,IF(INDEX(calc_types,1,BA$7)="CASH", X159/1200,X159/X160-1))</f>
        <v>3.2245833333333332E-3</v>
      </c>
      <c r="BB160" s="22" cm="1">
        <f t="array" ref="BB160">IF(INDEX(calc_types,1,BB$7)="INDEX",Y160/Y159-1,IF(INDEX(calc_types,1,BB$7)="CASH", Y159/1200,Y159/Y160-1))</f>
        <v>4.3289166666666667E-3</v>
      </c>
      <c r="BC160" s="22" cm="1">
        <f t="array" ref="BC160">IF(INDEX(calc_types,1,BC$7)="INDEX",Z160/Z159-1,IF(INDEX(calc_types,1,BC$7)="CASH", Z159/1200,Z159/Z160-1))</f>
        <v>-1.5016666666666667E-4</v>
      </c>
      <c r="BD160" s="22" cm="1">
        <f t="array" ref="BD160">IF(INDEX(calc_types,1,BD$7)="INDEX",AA160/AA159-1,IF(INDEX(calc_types,1,BD$7)="CASH", AA159/1200,AA159/AA160-1))</f>
        <v>0</v>
      </c>
      <c r="BE160" s="22" cm="1">
        <f t="array" ref="BE160">IF(INDEX(calc_types,1,BE$7)="INDEX",AB160/AB159-1,IF(INDEX(calc_types,1,BE$7)="CASH", AB159/1200,AB159/AB160-1))</f>
        <v>-1.1518771331058053E-2</v>
      </c>
      <c r="BF160" s="22" cm="1">
        <f t="array" ref="BF160">IF(INDEX(calc_types,1,BF$7)="INDEX",AC160/AC159-1,IF(INDEX(calc_types,1,BF$7)="CASH", AC159/1200,AC159/AC160-1))</f>
        <v>-1.0368519675202914E-2</v>
      </c>
      <c r="BG160" s="22" cm="1">
        <f t="array" ref="BG160">IF(INDEX(calc_types,1,BG$7)="INDEX",AD160/AD159-1,IF(INDEX(calc_types,1,BG$7)="CASH", AD159/1200,AD159/AD160-1))</f>
        <v>-4.0874524714828997E-2</v>
      </c>
      <c r="BH160" s="23">
        <f t="shared" si="68"/>
        <v>2.2492378554591795E-3</v>
      </c>
      <c r="BI160" s="23">
        <f t="shared" si="69"/>
        <v>-4.4115500198986845E-3</v>
      </c>
      <c r="BJ160" s="23">
        <f t="shared" si="70"/>
        <v>-1.5283955007841273E-2</v>
      </c>
      <c r="BK160" s="23">
        <f t="shared" si="71"/>
        <v>-4.1022193785728508E-3</v>
      </c>
      <c r="BL160" s="23">
        <f t="shared" si="72"/>
        <v>-1.3801673597064896E-2</v>
      </c>
      <c r="BM160" s="23">
        <f t="shared" si="73"/>
        <v>2.334247877715104E-3</v>
      </c>
      <c r="BN160" s="23">
        <f t="shared" si="74"/>
        <v>-1.8222660764945849E-3</v>
      </c>
      <c r="BO160" s="23">
        <f t="shared" si="75"/>
        <v>-8.968023518520286E-3</v>
      </c>
      <c r="BP160" s="23">
        <f t="shared" si="76"/>
        <v>2.1050908731805582E-3</v>
      </c>
      <c r="BQ160" s="23">
        <f t="shared" si="77"/>
        <v>-4.280190595988915E-3</v>
      </c>
      <c r="BR160" s="23">
        <f t="shared" si="78"/>
        <v>-1.43004575170126E-2</v>
      </c>
      <c r="BS160" s="23">
        <f t="shared" si="79"/>
        <v>-5.0390148313658846E-3</v>
      </c>
      <c r="BT160" s="23">
        <f t="shared" si="80"/>
        <v>-1.3835966716762344E-2</v>
      </c>
      <c r="BU160" s="23">
        <f t="shared" si="81"/>
        <v>-1.7672635718433261E-4</v>
      </c>
      <c r="BV160" s="23">
        <f t="shared" si="82"/>
        <v>-1.4676731783550125E-3</v>
      </c>
      <c r="BW160" s="23">
        <f t="shared" si="83"/>
        <v>-3.5654597967658573E-3</v>
      </c>
      <c r="BX160" s="23">
        <f t="shared" si="84"/>
        <v>-5.3644025991109526E-2</v>
      </c>
      <c r="BY160" s="23">
        <f t="shared" si="85"/>
        <v>-3.8813719714782757E-2</v>
      </c>
      <c r="BZ160" s="23">
        <f t="shared" si="86"/>
        <v>1.9465756350670327E-2</v>
      </c>
      <c r="CA160" s="23">
        <f t="shared" si="87"/>
        <v>-6.1369557443568853E-2</v>
      </c>
      <c r="CB160" s="23">
        <f t="shared" si="88"/>
        <v>3.0011273148148141E-3</v>
      </c>
      <c r="CC160" s="23">
        <f t="shared" si="89"/>
        <v>2.8392356481481478E-3</v>
      </c>
      <c r="CD160" s="23">
        <f t="shared" si="90"/>
        <v>3.0994486111111112E-3</v>
      </c>
      <c r="CE160" s="23">
        <f t="shared" si="91"/>
        <v>-1.1662962962962988E-5</v>
      </c>
      <c r="CF160" s="23">
        <f t="shared" si="92"/>
        <v>0</v>
      </c>
      <c r="CG160" s="23">
        <f t="shared" si="93"/>
        <v>-1.082328101698082E-2</v>
      </c>
      <c r="CH160" s="23">
        <f t="shared" si="94"/>
        <v>-9.7358539164367902E-3</v>
      </c>
      <c r="CI160" s="23">
        <f t="shared" si="95"/>
        <v>-3.726825319757622E-2</v>
      </c>
    </row>
    <row r="161" spans="1:87" x14ac:dyDescent="0.2">
      <c r="A161" s="20">
        <v>153</v>
      </c>
      <c r="B161" s="21">
        <v>43251</v>
      </c>
      <c r="C161" s="20">
        <v>236.26599999999999</v>
      </c>
      <c r="D161" s="20">
        <v>1272.8399999999999</v>
      </c>
      <c r="E161" s="20">
        <v>2092.6280000000002</v>
      </c>
      <c r="F161" s="20">
        <v>1942.7719999999999</v>
      </c>
      <c r="G161" s="20">
        <v>2508.3539999999998</v>
      </c>
      <c r="H161" s="20">
        <v>142.417</v>
      </c>
      <c r="I161" s="20">
        <v>347.98500000000001</v>
      </c>
      <c r="J161" s="20">
        <v>458.012</v>
      </c>
      <c r="K161" s="20">
        <v>116.736</v>
      </c>
      <c r="L161" s="20">
        <v>677.74599999999998</v>
      </c>
      <c r="M161" s="20">
        <v>827.18700000000001</v>
      </c>
      <c r="N161" s="20">
        <v>312.02800000000002</v>
      </c>
      <c r="O161" s="20">
        <v>357.17500000000001</v>
      </c>
      <c r="P161" s="20">
        <v>102.407</v>
      </c>
      <c r="Q161" s="20">
        <v>191.726</v>
      </c>
      <c r="R161" s="20">
        <v>253.386</v>
      </c>
      <c r="S161" s="20">
        <v>9966.99</v>
      </c>
      <c r="T161" s="20">
        <v>4983.67</v>
      </c>
      <c r="U161" s="20">
        <v>8275.3799999999992</v>
      </c>
      <c r="V161" s="20">
        <v>38487.9</v>
      </c>
      <c r="W161" s="20">
        <v>5.3298100000000002</v>
      </c>
      <c r="X161" s="20">
        <v>3.7364000000000002</v>
      </c>
      <c r="Y161" s="20">
        <v>5.2195</v>
      </c>
      <c r="Z161" s="20">
        <v>-0.15809999999999999</v>
      </c>
      <c r="AA161" s="20">
        <v>1</v>
      </c>
      <c r="AB161" s="20">
        <v>0.92179999999999995</v>
      </c>
      <c r="AC161" s="20">
        <v>0.78480000000000005</v>
      </c>
      <c r="AD161" s="20">
        <v>157.31</v>
      </c>
      <c r="AE161" s="21">
        <f t="shared" si="67"/>
        <v>43251</v>
      </c>
      <c r="AF161" s="22" cm="1">
        <f t="array" ref="AF161">IF(INDEX(calc_types,1,AF$7)="INDEX",C161/C160-1,IF(INDEX(calc_types,1,AF$7)="CASH", C160/1200,C160/C161-1))</f>
        <v>4.7587253930521101E-3</v>
      </c>
      <c r="AG161" s="22" cm="1">
        <f t="array" ref="AG161">IF(INDEX(calc_types,1,AG$7)="INDEX",D161/D160-1,IF(INDEX(calc_types,1,AG$7)="CASH", D160/1200,D160/D161-1))</f>
        <v>6.8678124095247206E-3</v>
      </c>
      <c r="AH161" s="22" cm="1">
        <f t="array" ref="AH161">IF(INDEX(calc_types,1,AH$7)="INDEX",E161/E160-1,IF(INDEX(calc_types,1,AH$7)="CASH", E160/1200,E160/E161-1))</f>
        <v>1.1846462114530665E-2</v>
      </c>
      <c r="AI161" s="22" cm="1">
        <f t="array" ref="AI161">IF(INDEX(calc_types,1,AI$7)="INDEX",F161/F160-1,IF(INDEX(calc_types,1,AI$7)="CASH", F160/1200,F160/F161-1))</f>
        <v>8.1036553883833129E-3</v>
      </c>
      <c r="AJ161" s="22" cm="1">
        <f t="array" ref="AJ161">IF(INDEX(calc_types,1,AJ$7)="INDEX",G161/G160-1,IF(INDEX(calc_types,1,AJ$7)="CASH", G160/1200,G160/G161-1))</f>
        <v>1.3308911779831067E-2</v>
      </c>
      <c r="AK161" s="22" cm="1">
        <f t="array" ref="AK161">IF(INDEX(calc_types,1,AK$7)="INDEX",H161/H160-1,IF(INDEX(calc_types,1,AK$7)="CASH", H160/1200,H160/H161-1))</f>
        <v>3.1132241591829146E-3</v>
      </c>
      <c r="AL161" s="22" cm="1">
        <f t="array" ref="AL161">IF(INDEX(calc_types,1,AL$7)="INDEX",I161/I160-1,IF(INDEX(calc_types,1,AL$7)="CASH", I160/1200,I160/I161-1))</f>
        <v>1.7502598041896356E-3</v>
      </c>
      <c r="AM161" s="22" cm="1">
        <f t="array" ref="AM161">IF(INDEX(calc_types,1,AM$7)="INDEX",J161/J160-1,IF(INDEX(calc_types,1,AM$7)="CASH", J160/1200,J160/J161-1))</f>
        <v>-1.3753206352673519E-4</v>
      </c>
      <c r="AN161" s="22" cm="1">
        <f t="array" ref="AN161">IF(INDEX(calc_types,1,AN$7)="INDEX",K161/K160-1,IF(INDEX(calc_types,1,AN$7)="CASH", K160/1200,K160/K161-1))</f>
        <v>3.947470264970665E-3</v>
      </c>
      <c r="AO161" s="22" cm="1">
        <f t="array" ref="AO161">IF(INDEX(calc_types,1,AO$7)="INDEX",L161/L160-1,IF(INDEX(calc_types,1,AO$7)="CASH", L160/1200,L160/L161-1))</f>
        <v>4.4565380095118456E-3</v>
      </c>
      <c r="AP161" s="22" cm="1">
        <f t="array" ref="AP161">IF(INDEX(calc_types,1,AP$7)="INDEX",M161/M160-1,IF(INDEX(calc_types,1,AP$7)="CASH", M160/1200,M160/M161-1))</f>
        <v>5.5126590587513125E-3</v>
      </c>
      <c r="AQ161" s="22" cm="1">
        <f t="array" ref="AQ161">IF(INDEX(calc_types,1,AQ$7)="INDEX",N161/N160-1,IF(INDEX(calc_types,1,AQ$7)="CASH", N160/1200,N160/N161-1))</f>
        <v>7.2795240385701288E-3</v>
      </c>
      <c r="AR161" s="22" cm="1">
        <f t="array" ref="AR161">IF(INDEX(calc_types,1,AR$7)="INDEX",O161/O160-1,IF(INDEX(calc_types,1,AR$7)="CASH", O160/1200,O160/O161-1))</f>
        <v>9.2312126315312604E-3</v>
      </c>
      <c r="AS161" s="22" cm="1">
        <f t="array" ref="AS161">IF(INDEX(calc_types,1,AS$7)="INDEX",P161/P160-1,IF(INDEX(calc_types,1,AS$7)="CASH", P160/1200,P160/P161-1))</f>
        <v>-3.8068836264959494E-4</v>
      </c>
      <c r="AT161" s="22" cm="1">
        <f t="array" ref="AT161">IF(INDEX(calc_types,1,AT$7)="INDEX",Q161/Q160-1,IF(INDEX(calc_types,1,AT$7)="CASH", Q160/1200,Q160/Q161-1))</f>
        <v>-1.9832697403009414E-3</v>
      </c>
      <c r="AU161" s="22" cm="1">
        <f t="array" ref="AU161">IF(INDEX(calc_types,1,AU$7)="INDEX",R161/R160-1,IF(INDEX(calc_types,1,AU$7)="CASH", R160/1200,R160/R161-1))</f>
        <v>-5.4167353571512589E-3</v>
      </c>
      <c r="AV161" s="22" cm="1">
        <f t="array" ref="AV161">IF(INDEX(calc_types,1,AV$7)="INDEX",S161/S160-1,IF(INDEX(calc_types,1,AV$7)="CASH", S160/1200,S160/S161-1))</f>
        <v>4.9114877510162858E-2</v>
      </c>
      <c r="AW161" s="22" cm="1">
        <f t="array" ref="AW161">IF(INDEX(calc_types,1,AW$7)="INDEX",T161/T160-1,IF(INDEX(calc_types,1,AW$7)="CASH", T160/1200,T160/T161-1))</f>
        <v>1.2689942737776461E-2</v>
      </c>
      <c r="AX161" s="22" cm="1">
        <f t="array" ref="AX161">IF(INDEX(calc_types,1,AX$7)="INDEX",U161/U160-1,IF(INDEX(calc_types,1,AX$7)="CASH", U160/1200,U160/U161-1))</f>
        <v>1.6115901882705508E-2</v>
      </c>
      <c r="AY161" s="22" cm="1">
        <f t="array" ref="AY161">IF(INDEX(calc_types,1,AY$7)="INDEX",V161/V160-1,IF(INDEX(calc_types,1,AY$7)="CASH", V160/1200,V160/V161-1))</f>
        <v>2.1413510404455494E-3</v>
      </c>
      <c r="AZ161" s="22" cm="1">
        <f t="array" ref="AZ161">IF(INDEX(calc_types,1,AZ$7)="INDEX",W161/W160-1,IF(INDEX(calc_types,1,AZ$7)="CASH", W160/1200,W160/W161-1))</f>
        <v>4.4299333333333336E-3</v>
      </c>
      <c r="BA161" s="22" cm="1">
        <f t="array" ref="BA161">IF(INDEX(calc_types,1,BA$7)="INDEX",X161/X160-1,IF(INDEX(calc_types,1,BA$7)="CASH", X160/1200,X160/X161-1))</f>
        <v>3.236416666666667E-3</v>
      </c>
      <c r="BB161" s="22" cm="1">
        <f t="array" ref="BB161">IF(INDEX(calc_types,1,BB$7)="INDEX",Y161/Y160-1,IF(INDEX(calc_types,1,BB$7)="CASH", Y160/1200,Y160/Y161-1))</f>
        <v>4.342833333333334E-3</v>
      </c>
      <c r="BC161" s="22" cm="1">
        <f t="array" ref="BC161">IF(INDEX(calc_types,1,BC$7)="INDEX",Z161/Z160-1,IF(INDEX(calc_types,1,BC$7)="CASH", Z160/1200,Z160/Z161-1))</f>
        <v>-8.9666666666666673E-5</v>
      </c>
      <c r="BD161" s="22" cm="1">
        <f t="array" ref="BD161">IF(INDEX(calc_types,1,BD$7)="INDEX",AA161/AA160-1,IF(INDEX(calc_types,1,BD$7)="CASH", AA160/1200,AA160/AA161-1))</f>
        <v>0</v>
      </c>
      <c r="BE161" s="22" cm="1">
        <f t="array" ref="BE161">IF(INDEX(calc_types,1,BE$7)="INDEX",AB161/AB160-1,IF(INDEX(calc_types,1,BE$7)="CASH", AB160/1200,AB160/AB161-1))</f>
        <v>1.7140377522239181E-2</v>
      </c>
      <c r="BF161" s="22" cm="1">
        <f t="array" ref="BF161">IF(INDEX(calc_types,1,BF$7)="INDEX",AC161/AC160-1,IF(INDEX(calc_types,1,BF$7)="CASH", AC160/1200,AC160/AC161-1))</f>
        <v>2.0005096839959213E-2</v>
      </c>
      <c r="BG161" s="22" cm="1">
        <f t="array" ref="BG161">IF(INDEX(calc_types,1,BG$7)="INDEX",AD161/AD160-1,IF(INDEX(calc_types,1,BG$7)="CASH", AD160/1200,AD160/AD161-1))</f>
        <v>3.1148687305322387E-3</v>
      </c>
      <c r="BH161" s="23">
        <f t="shared" si="68"/>
        <v>3.362954648168953E-3</v>
      </c>
      <c r="BI161" s="23">
        <f t="shared" si="69"/>
        <v>5.6945446098246545E-3</v>
      </c>
      <c r="BJ161" s="23">
        <f t="shared" si="70"/>
        <v>1.0652331884873382E-2</v>
      </c>
      <c r="BK161" s="23">
        <f t="shared" si="71"/>
        <v>6.007103457408354E-3</v>
      </c>
      <c r="BL161" s="23">
        <f t="shared" si="72"/>
        <v>1.0636685317692423E-2</v>
      </c>
      <c r="BM161" s="23">
        <f t="shared" si="73"/>
        <v>2.8416502496855485E-3</v>
      </c>
      <c r="BN161" s="23">
        <f t="shared" si="74"/>
        <v>1.6694581095757703E-3</v>
      </c>
      <c r="BO161" s="23">
        <f t="shared" si="75"/>
        <v>-3.223887949245891E-4</v>
      </c>
      <c r="BP161" s="23">
        <f t="shared" si="76"/>
        <v>2.8690017634747087E-3</v>
      </c>
      <c r="BQ161" s="23">
        <f t="shared" si="77"/>
        <v>3.6073478241204484E-3</v>
      </c>
      <c r="BR161" s="23">
        <f t="shared" si="78"/>
        <v>4.5515476954925849E-3</v>
      </c>
      <c r="BS161" s="23">
        <f t="shared" si="79"/>
        <v>4.8966756989395231E-3</v>
      </c>
      <c r="BT161" s="23">
        <f t="shared" si="80"/>
        <v>6.0903433894287148E-3</v>
      </c>
      <c r="BU161" s="23">
        <f t="shared" si="81"/>
        <v>-3.8174326449356267E-4</v>
      </c>
      <c r="BV161" s="23">
        <f t="shared" si="82"/>
        <v>-1.922884332681797E-3</v>
      </c>
      <c r="BW161" s="23">
        <f t="shared" si="83"/>
        <v>-5.2827207452073475E-3</v>
      </c>
      <c r="BX161" s="23">
        <f t="shared" si="84"/>
        <v>3.6546499549350173E-2</v>
      </c>
      <c r="BY161" s="23">
        <f t="shared" si="85"/>
        <v>5.7838757449800715E-3</v>
      </c>
      <c r="BZ161" s="23">
        <f t="shared" si="86"/>
        <v>1.1500286308148755E-2</v>
      </c>
      <c r="CA161" s="23">
        <f t="shared" si="87"/>
        <v>-1.0582993588677524E-2</v>
      </c>
      <c r="CB161" s="23">
        <f t="shared" si="88"/>
        <v>2.9904439814814809E-3</v>
      </c>
      <c r="CC161" s="23">
        <f t="shared" si="89"/>
        <v>2.8510689814814816E-3</v>
      </c>
      <c r="CD161" s="23">
        <f t="shared" si="90"/>
        <v>3.1133652777777785E-3</v>
      </c>
      <c r="CE161" s="23">
        <f t="shared" si="91"/>
        <v>4.8837037037037005E-5</v>
      </c>
      <c r="CF161" s="23">
        <f t="shared" si="92"/>
        <v>0</v>
      </c>
      <c r="CG161" s="23">
        <f t="shared" si="93"/>
        <v>1.7835867836316414E-2</v>
      </c>
      <c r="CH161" s="23">
        <f t="shared" si="94"/>
        <v>2.0637762598725337E-2</v>
      </c>
      <c r="CI161" s="23">
        <f t="shared" si="95"/>
        <v>6.7211402477850143E-3</v>
      </c>
    </row>
    <row r="162" spans="1:87" x14ac:dyDescent="0.2">
      <c r="A162" s="20">
        <v>154</v>
      </c>
      <c r="B162" s="21">
        <v>43281</v>
      </c>
      <c r="C162" s="20">
        <v>237.238</v>
      </c>
      <c r="D162" s="20">
        <v>1280.18</v>
      </c>
      <c r="E162" s="20">
        <v>2111.116</v>
      </c>
      <c r="F162" s="20">
        <v>1952.394</v>
      </c>
      <c r="G162" s="20">
        <v>2525.92</v>
      </c>
      <c r="H162" s="20">
        <v>142.90700000000001</v>
      </c>
      <c r="I162" s="20">
        <v>350.26799999999997</v>
      </c>
      <c r="J162" s="20">
        <v>462.96</v>
      </c>
      <c r="K162" s="20">
        <v>117.258</v>
      </c>
      <c r="L162" s="20">
        <v>681.726</v>
      </c>
      <c r="M162" s="20">
        <v>835.03</v>
      </c>
      <c r="N162" s="20">
        <v>313.69600000000003</v>
      </c>
      <c r="O162" s="20">
        <v>359.80099999999999</v>
      </c>
      <c r="P162" s="20">
        <v>102.452</v>
      </c>
      <c r="Q162" s="20">
        <v>191.98</v>
      </c>
      <c r="R162" s="20">
        <v>254.09899999999999</v>
      </c>
      <c r="S162" s="20">
        <v>10321.01</v>
      </c>
      <c r="T162" s="20">
        <v>4894.0200000000004</v>
      </c>
      <c r="U162" s="20">
        <v>8164.12</v>
      </c>
      <c r="V162" s="20">
        <v>39583.08</v>
      </c>
      <c r="W162" s="20">
        <v>5.3371700000000004</v>
      </c>
      <c r="X162" s="20">
        <v>3.637</v>
      </c>
      <c r="Y162" s="20">
        <v>5.1947000000000001</v>
      </c>
      <c r="Z162" s="20">
        <v>-0.15090000000000001</v>
      </c>
      <c r="AA162" s="20">
        <v>1</v>
      </c>
      <c r="AB162" s="20">
        <v>0.93340000000000001</v>
      </c>
      <c r="AC162" s="20">
        <v>0.79079999999999995</v>
      </c>
      <c r="AD162" s="20">
        <v>160.88</v>
      </c>
      <c r="AE162" s="21">
        <f t="shared" si="67"/>
        <v>43281</v>
      </c>
      <c r="AF162" s="22" cm="1">
        <f t="array" ref="AF162">IF(INDEX(calc_types,1,AF$7)="INDEX",C162/C161-1,IF(INDEX(calc_types,1,AF$7)="CASH", C161/1200,C161/C162-1))</f>
        <v>4.1140070936995787E-3</v>
      </c>
      <c r="AG162" s="22" cm="1">
        <f t="array" ref="AG162">IF(INDEX(calc_types,1,AG$7)="INDEX",D162/D161-1,IF(INDEX(calc_types,1,AG$7)="CASH", D161/1200,D161/D162-1))</f>
        <v>5.7666320983000841E-3</v>
      </c>
      <c r="AH162" s="22" cm="1">
        <f t="array" ref="AH162">IF(INDEX(calc_types,1,AH$7)="INDEX",E162/E161-1,IF(INDEX(calc_types,1,AH$7)="CASH", E161/1200,E161/E162-1))</f>
        <v>8.8348239629785219E-3</v>
      </c>
      <c r="AI162" s="22" cm="1">
        <f t="array" ref="AI162">IF(INDEX(calc_types,1,AI$7)="INDEX",F162/F161-1,IF(INDEX(calc_types,1,AI$7)="CASH", F161/1200,F161/F162-1))</f>
        <v>4.9527170455412328E-3</v>
      </c>
      <c r="AJ162" s="22" cm="1">
        <f t="array" ref="AJ162">IF(INDEX(calc_types,1,AJ$7)="INDEX",G162/G161-1,IF(INDEX(calc_types,1,AJ$7)="CASH", G161/1200,G161/G162-1))</f>
        <v>7.0029987792792348E-3</v>
      </c>
      <c r="AK162" s="22" cm="1">
        <f t="array" ref="AK162">IF(INDEX(calc_types,1,AK$7)="INDEX",H162/H161-1,IF(INDEX(calc_types,1,AK$7)="CASH", H161/1200,H161/H162-1))</f>
        <v>3.4406004901101905E-3</v>
      </c>
      <c r="AL162" s="22" cm="1">
        <f t="array" ref="AL162">IF(INDEX(calc_types,1,AL$7)="INDEX",I162/I161-1,IF(INDEX(calc_types,1,AL$7)="CASH", I161/1200,I161/I162-1))</f>
        <v>6.5606276132590402E-3</v>
      </c>
      <c r="AM162" s="22" cm="1">
        <f t="array" ref="AM162">IF(INDEX(calc_types,1,AM$7)="INDEX",J162/J161-1,IF(INDEX(calc_types,1,AM$7)="CASH", J161/1200,J161/J162-1))</f>
        <v>1.0803210396234109E-2</v>
      </c>
      <c r="AN162" s="22" cm="1">
        <f t="array" ref="AN162">IF(INDEX(calc_types,1,AN$7)="INDEX",K162/K161-1,IF(INDEX(calc_types,1,AN$7)="CASH", K161/1200,K161/K162-1))</f>
        <v>4.4716282894736725E-3</v>
      </c>
      <c r="AO162" s="22" cm="1">
        <f t="array" ref="AO162">IF(INDEX(calc_types,1,AO$7)="INDEX",L162/L161-1,IF(INDEX(calc_types,1,AO$7)="CASH", L161/1200,L161/L162-1))</f>
        <v>5.8724064767627926E-3</v>
      </c>
      <c r="AP162" s="22" cm="1">
        <f t="array" ref="AP162">IF(INDEX(calc_types,1,AP$7)="INDEX",M162/M161-1,IF(INDEX(calc_types,1,AP$7)="CASH", M161/1200,M161/M162-1))</f>
        <v>9.4815319873255977E-3</v>
      </c>
      <c r="AQ162" s="22" cm="1">
        <f t="array" ref="AQ162">IF(INDEX(calc_types,1,AQ$7)="INDEX",N162/N161-1,IF(INDEX(calc_types,1,AQ$7)="CASH", N161/1200,N161/N162-1))</f>
        <v>5.3456741061699287E-3</v>
      </c>
      <c r="AR162" s="22" cm="1">
        <f t="array" ref="AR162">IF(INDEX(calc_types,1,AR$7)="INDEX",O162/O161-1,IF(INDEX(calc_types,1,AR$7)="CASH", O161/1200,O161/O162-1))</f>
        <v>7.352138307552325E-3</v>
      </c>
      <c r="AS162" s="22" cm="1">
        <f t="array" ref="AS162">IF(INDEX(calc_types,1,AS$7)="INDEX",P162/P161-1,IF(INDEX(calc_types,1,AS$7)="CASH", P161/1200,P161/P162-1))</f>
        <v>4.3942308631250704E-4</v>
      </c>
      <c r="AT162" s="22" cm="1">
        <f t="array" ref="AT162">IF(INDEX(calc_types,1,AT$7)="INDEX",Q162/Q161-1,IF(INDEX(calc_types,1,AT$7)="CASH", Q161/1200,Q161/Q162-1))</f>
        <v>1.3248072770515318E-3</v>
      </c>
      <c r="AU162" s="22" cm="1">
        <f t="array" ref="AU162">IF(INDEX(calc_types,1,AU$7)="INDEX",R162/R161-1,IF(INDEX(calc_types,1,AU$7)="CASH", R161/1200,R161/R162-1))</f>
        <v>2.8138886915614059E-3</v>
      </c>
      <c r="AV162" s="22" cm="1">
        <f t="array" ref="AV162">IF(INDEX(calc_types,1,AV$7)="INDEX",S162/S161-1,IF(INDEX(calc_types,1,AV$7)="CASH", S161/1200,S161/S162-1))</f>
        <v>3.5519249041084722E-2</v>
      </c>
      <c r="AW162" s="22" cm="1">
        <f t="array" ref="AW162">IF(INDEX(calc_types,1,AW$7)="INDEX",T162/T161-1,IF(INDEX(calc_types,1,AW$7)="CASH", T161/1200,T161/T162-1))</f>
        <v>-1.7988751261620362E-2</v>
      </c>
      <c r="AX162" s="22" cm="1">
        <f t="array" ref="AX162">IF(INDEX(calc_types,1,AX$7)="INDEX",U162/U161-1,IF(INDEX(calc_types,1,AX$7)="CASH", U161/1200,U161/U162-1))</f>
        <v>-1.3444699820431172E-2</v>
      </c>
      <c r="AY162" s="22" cm="1">
        <f t="array" ref="AY162">IF(INDEX(calc_types,1,AY$7)="INDEX",V162/V161-1,IF(INDEX(calc_types,1,AY$7)="CASH", V161/1200,V161/V162-1))</f>
        <v>2.8455176821806427E-2</v>
      </c>
      <c r="AZ162" s="22" cm="1">
        <f t="array" ref="AZ162">IF(INDEX(calc_types,1,AZ$7)="INDEX",W162/W161-1,IF(INDEX(calc_types,1,AZ$7)="CASH", W161/1200,W161/W162-1))</f>
        <v>4.4415083333333334E-3</v>
      </c>
      <c r="BA162" s="22" cm="1">
        <f t="array" ref="BA162">IF(INDEX(calc_types,1,BA$7)="INDEX",X162/X161-1,IF(INDEX(calc_types,1,BA$7)="CASH", X161/1200,X161/X162-1))</f>
        <v>3.1136666666666669E-3</v>
      </c>
      <c r="BB162" s="22" cm="1">
        <f t="array" ref="BB162">IF(INDEX(calc_types,1,BB$7)="INDEX",Y162/Y161-1,IF(INDEX(calc_types,1,BB$7)="CASH", Y161/1200,Y161/Y162-1))</f>
        <v>4.3495833333333338E-3</v>
      </c>
      <c r="BC162" s="22" cm="1">
        <f t="array" ref="BC162">IF(INDEX(calc_types,1,BC$7)="INDEX",Z162/Z161-1,IF(INDEX(calc_types,1,BC$7)="CASH", Z161/1200,Z161/Z162-1))</f>
        <v>-1.3175E-4</v>
      </c>
      <c r="BD162" s="22" cm="1">
        <f t="array" ref="BD162">IF(INDEX(calc_types,1,BD$7)="INDEX",AA162/AA161-1,IF(INDEX(calc_types,1,BD$7)="CASH", AA161/1200,AA161/AA162-1))</f>
        <v>0</v>
      </c>
      <c r="BE162" s="22" cm="1">
        <f t="array" ref="BE162">IF(INDEX(calc_types,1,BE$7)="INDEX",AB162/AB161-1,IF(INDEX(calc_types,1,BE$7)="CASH", AB161/1200,AB161/AB162-1))</f>
        <v>-1.2427683736875972E-2</v>
      </c>
      <c r="BF162" s="22" cm="1">
        <f t="array" ref="BF162">IF(INDEX(calc_types,1,BF$7)="INDEX",AC162/AC161-1,IF(INDEX(calc_types,1,BF$7)="CASH", AC161/1200,AC161/AC162-1))</f>
        <v>-7.587253414263917E-3</v>
      </c>
      <c r="BG162" s="22" cm="1">
        <f t="array" ref="BG162">IF(INDEX(calc_types,1,BG$7)="INDEX",AD162/AD161-1,IF(INDEX(calc_types,1,BG$7)="CASH", AD161/1200,AD161/AD162-1))</f>
        <v>-2.2190452511188452E-2</v>
      </c>
      <c r="BH162" s="23">
        <f t="shared" si="68"/>
        <v>2.7182363488164217E-3</v>
      </c>
      <c r="BI162" s="23">
        <f t="shared" si="69"/>
        <v>4.5933642986000179E-3</v>
      </c>
      <c r="BJ162" s="23">
        <f t="shared" si="70"/>
        <v>7.6406937333212393E-3</v>
      </c>
      <c r="BK162" s="23">
        <f t="shared" si="71"/>
        <v>2.8561651145662739E-3</v>
      </c>
      <c r="BL162" s="23">
        <f t="shared" si="72"/>
        <v>4.3307723171405899E-3</v>
      </c>
      <c r="BM162" s="23">
        <f t="shared" si="73"/>
        <v>3.1690265806128244E-3</v>
      </c>
      <c r="BN162" s="23">
        <f t="shared" si="74"/>
        <v>6.4798259186451745E-3</v>
      </c>
      <c r="BO162" s="23">
        <f t="shared" si="75"/>
        <v>1.0618353664836254E-2</v>
      </c>
      <c r="BP162" s="23">
        <f t="shared" si="76"/>
        <v>3.3931597879777163E-3</v>
      </c>
      <c r="BQ162" s="23">
        <f t="shared" si="77"/>
        <v>5.0232162913713954E-3</v>
      </c>
      <c r="BR162" s="23">
        <f t="shared" si="78"/>
        <v>8.5204206240668701E-3</v>
      </c>
      <c r="BS162" s="23">
        <f t="shared" si="79"/>
        <v>2.962825766539323E-3</v>
      </c>
      <c r="BT162" s="23">
        <f t="shared" si="80"/>
        <v>4.2112690654497794E-3</v>
      </c>
      <c r="BU162" s="23">
        <f t="shared" si="81"/>
        <v>4.3836818446853931E-4</v>
      </c>
      <c r="BV162" s="23">
        <f t="shared" si="82"/>
        <v>1.3851926846706762E-3</v>
      </c>
      <c r="BW162" s="23">
        <f t="shared" si="83"/>
        <v>2.9479033035053172E-3</v>
      </c>
      <c r="BX162" s="23">
        <f t="shared" si="84"/>
        <v>2.2950871080272037E-2</v>
      </c>
      <c r="BY162" s="23">
        <f t="shared" si="85"/>
        <v>-2.4894818254416751E-2</v>
      </c>
      <c r="BZ162" s="23">
        <f t="shared" si="86"/>
        <v>-1.8060315394987925E-2</v>
      </c>
      <c r="CA162" s="23">
        <f t="shared" si="87"/>
        <v>1.5730832192683356E-2</v>
      </c>
      <c r="CB162" s="23">
        <f t="shared" si="88"/>
        <v>3.0020189814814807E-3</v>
      </c>
      <c r="CC162" s="23">
        <f t="shared" si="89"/>
        <v>2.7283189814814816E-3</v>
      </c>
      <c r="CD162" s="23">
        <f t="shared" si="90"/>
        <v>3.1201152777777783E-3</v>
      </c>
      <c r="CE162" s="23">
        <f t="shared" si="91"/>
        <v>6.7537037037036741E-6</v>
      </c>
      <c r="CF162" s="23">
        <f t="shared" si="92"/>
        <v>0</v>
      </c>
      <c r="CG162" s="23">
        <f t="shared" si="93"/>
        <v>-1.1732193422798739E-2</v>
      </c>
      <c r="CH162" s="23">
        <f t="shared" si="94"/>
        <v>-6.9545876554977931E-3</v>
      </c>
      <c r="CI162" s="23">
        <f t="shared" si="95"/>
        <v>-1.8584180993935676E-2</v>
      </c>
    </row>
    <row r="163" spans="1:87" x14ac:dyDescent="0.2">
      <c r="A163" s="20">
        <v>155</v>
      </c>
      <c r="B163" s="21">
        <v>43312</v>
      </c>
      <c r="C163" s="20">
        <v>238.52</v>
      </c>
      <c r="D163" s="20">
        <v>1294.8230000000001</v>
      </c>
      <c r="E163" s="20">
        <v>2152.6280000000002</v>
      </c>
      <c r="F163" s="20">
        <v>1977.269</v>
      </c>
      <c r="G163" s="20">
        <v>2574.4299999999998</v>
      </c>
      <c r="H163" s="20">
        <v>143.36600000000001</v>
      </c>
      <c r="I163" s="20">
        <v>352.43099999999998</v>
      </c>
      <c r="J163" s="20">
        <v>467.90699999999998</v>
      </c>
      <c r="K163" s="20">
        <v>117.827</v>
      </c>
      <c r="L163" s="20">
        <v>687.53499999999997</v>
      </c>
      <c r="M163" s="20">
        <v>846.07</v>
      </c>
      <c r="N163" s="20">
        <v>317.05099999999999</v>
      </c>
      <c r="O163" s="20">
        <v>365.97500000000002</v>
      </c>
      <c r="P163" s="20">
        <v>102.46299999999999</v>
      </c>
      <c r="Q163" s="20">
        <v>191.74600000000001</v>
      </c>
      <c r="R163" s="20">
        <v>253.44499999999999</v>
      </c>
      <c r="S163" s="20">
        <v>10444</v>
      </c>
      <c r="T163" s="20">
        <v>4872.9399999999996</v>
      </c>
      <c r="U163" s="20">
        <v>8367.98</v>
      </c>
      <c r="V163" s="20">
        <v>39101.82</v>
      </c>
      <c r="W163" s="20">
        <v>5.3425500000000001</v>
      </c>
      <c r="X163" s="20">
        <v>3.6705000000000001</v>
      </c>
      <c r="Y163" s="20">
        <v>5.0660999999999996</v>
      </c>
      <c r="Z163" s="20">
        <v>-9.7999999999999997E-3</v>
      </c>
      <c r="AA163" s="20">
        <v>1</v>
      </c>
      <c r="AB163" s="20">
        <v>0.92369999999999997</v>
      </c>
      <c r="AC163" s="20">
        <v>0.77790000000000004</v>
      </c>
      <c r="AD163" s="20">
        <v>149.97999999999999</v>
      </c>
      <c r="AE163" s="21">
        <f t="shared" si="67"/>
        <v>43312</v>
      </c>
      <c r="AF163" s="22" cm="1">
        <f t="array" ref="AF163">IF(INDEX(calc_types,1,AF$7)="INDEX",C163/C162-1,IF(INDEX(calc_types,1,AF$7)="CASH", C162/1200,C162/C163-1))</f>
        <v>5.4038560432982941E-3</v>
      </c>
      <c r="AG163" s="22" cm="1">
        <f t="array" ref="AG163">IF(INDEX(calc_types,1,AG$7)="INDEX",D163/D162-1,IF(INDEX(calc_types,1,AG$7)="CASH", D162/1200,D162/D163-1))</f>
        <v>1.1438235248168338E-2</v>
      </c>
      <c r="AH163" s="22" cm="1">
        <f t="array" ref="AH163">IF(INDEX(calc_types,1,AH$7)="INDEX",E163/E162-1,IF(INDEX(calc_types,1,AH$7)="CASH", E162/1200,E162/E163-1))</f>
        <v>1.9663533410764877E-2</v>
      </c>
      <c r="AI163" s="22" cm="1">
        <f t="array" ref="AI163">IF(INDEX(calc_types,1,AI$7)="INDEX",F163/F162-1,IF(INDEX(calc_types,1,AI$7)="CASH", F162/1200,F162/F163-1))</f>
        <v>1.2740768512912837E-2</v>
      </c>
      <c r="AJ163" s="22" cm="1">
        <f t="array" ref="AJ163">IF(INDEX(calc_types,1,AJ$7)="INDEX",G163/G162-1,IF(INDEX(calc_types,1,AJ$7)="CASH", G162/1200,G162/G163-1))</f>
        <v>1.9204883765123082E-2</v>
      </c>
      <c r="AK163" s="22" cm="1">
        <f t="array" ref="AK163">IF(INDEX(calc_types,1,AK$7)="INDEX",H163/H162-1,IF(INDEX(calc_types,1,AK$7)="CASH", H162/1200,H162/H163-1))</f>
        <v>3.211879054210165E-3</v>
      </c>
      <c r="AL163" s="22" cm="1">
        <f t="array" ref="AL163">IF(INDEX(calc_types,1,AL$7)="INDEX",I163/I162-1,IF(INDEX(calc_types,1,AL$7)="CASH", I162/1200,I162/I163-1))</f>
        <v>6.1752715063894126E-3</v>
      </c>
      <c r="AM163" s="22" cm="1">
        <f t="array" ref="AM163">IF(INDEX(calc_types,1,AM$7)="INDEX",J163/J162-1,IF(INDEX(calc_types,1,AM$7)="CASH", J162/1200,J162/J163-1))</f>
        <v>1.0685588387765677E-2</v>
      </c>
      <c r="AN163" s="22" cm="1">
        <f t="array" ref="AN163">IF(INDEX(calc_types,1,AN$7)="INDEX",K163/K162-1,IF(INDEX(calc_types,1,AN$7)="CASH", K162/1200,K162/K163-1))</f>
        <v>4.8525473741662939E-3</v>
      </c>
      <c r="AO163" s="22" cm="1">
        <f t="array" ref="AO163">IF(INDEX(calc_types,1,AO$7)="INDEX",L163/L162-1,IF(INDEX(calc_types,1,AO$7)="CASH", L162/1200,L162/L163-1))</f>
        <v>8.5210187083959443E-3</v>
      </c>
      <c r="AP163" s="22" cm="1">
        <f t="array" ref="AP163">IF(INDEX(calc_types,1,AP$7)="INDEX",M163/M162-1,IF(INDEX(calc_types,1,AP$7)="CASH", M162/1200,M162/M163-1))</f>
        <v>1.322108187729798E-2</v>
      </c>
      <c r="AQ163" s="22" cm="1">
        <f t="array" ref="AQ163">IF(INDEX(calc_types,1,AQ$7)="INDEX",N163/N162-1,IF(INDEX(calc_types,1,AQ$7)="CASH", N162/1200,N162/N163-1))</f>
        <v>1.0695067836376415E-2</v>
      </c>
      <c r="AR163" s="22" cm="1">
        <f t="array" ref="AR163">IF(INDEX(calc_types,1,AR$7)="INDEX",O163/O162-1,IF(INDEX(calc_types,1,AR$7)="CASH", O162/1200,O162/O163-1))</f>
        <v>1.715948538219747E-2</v>
      </c>
      <c r="AS163" s="22" cm="1">
        <f t="array" ref="AS163">IF(INDEX(calc_types,1,AS$7)="INDEX",P163/P162-1,IF(INDEX(calc_types,1,AS$7)="CASH", P162/1200,P162/P163-1))</f>
        <v>1.0736735251626328E-4</v>
      </c>
      <c r="AT163" s="22" cm="1">
        <f t="array" ref="AT163">IF(INDEX(calc_types,1,AT$7)="INDEX",Q163/Q162-1,IF(INDEX(calc_types,1,AT$7)="CASH", Q162/1200,Q162/Q163-1))</f>
        <v>-1.2188769663505905E-3</v>
      </c>
      <c r="AU163" s="22" cm="1">
        <f t="array" ref="AU163">IF(INDEX(calc_types,1,AU$7)="INDEX",R163/R162-1,IF(INDEX(calc_types,1,AU$7)="CASH", R162/1200,R162/R163-1))</f>
        <v>-2.5737999756000329E-3</v>
      </c>
      <c r="AV163" s="22" cm="1">
        <f t="array" ref="AV163">IF(INDEX(calc_types,1,AV$7)="INDEX",S163/S162-1,IF(INDEX(calc_types,1,AV$7)="CASH", S162/1200,S162/S163-1))</f>
        <v>1.1916469415299558E-2</v>
      </c>
      <c r="AW163" s="22" cm="1">
        <f t="array" ref="AW163">IF(INDEX(calc_types,1,AW$7)="INDEX",T163/T162-1,IF(INDEX(calc_types,1,AW$7)="CASH", T162/1200,T162/T163-1))</f>
        <v>-4.307297477329608E-3</v>
      </c>
      <c r="AX163" s="22" cm="1">
        <f t="array" ref="AX163">IF(INDEX(calc_types,1,AX$7)="INDEX",U163/U162-1,IF(INDEX(calc_types,1,AX$7)="CASH", U162/1200,U162/U163-1))</f>
        <v>2.4970235616330827E-2</v>
      </c>
      <c r="AY163" s="22" cm="1">
        <f t="array" ref="AY163">IF(INDEX(calc_types,1,AY$7)="INDEX",V163/V162-1,IF(INDEX(calc_types,1,AY$7)="CASH", V162/1200,V162/V163-1))</f>
        <v>-1.2158225181062243E-2</v>
      </c>
      <c r="AZ163" s="22" cm="1">
        <f t="array" ref="AZ163">IF(INDEX(calc_types,1,AZ$7)="INDEX",W163/W162-1,IF(INDEX(calc_types,1,AZ$7)="CASH", W162/1200,W162/W163-1))</f>
        <v>4.4476416666666668E-3</v>
      </c>
      <c r="BA163" s="22" cm="1">
        <f t="array" ref="BA163">IF(INDEX(calc_types,1,BA$7)="INDEX",X163/X162-1,IF(INDEX(calc_types,1,BA$7)="CASH", X162/1200,X162/X163-1))</f>
        <v>3.0308333333333333E-3</v>
      </c>
      <c r="BB163" s="22" cm="1">
        <f t="array" ref="BB163">IF(INDEX(calc_types,1,BB$7)="INDEX",Y163/Y162-1,IF(INDEX(calc_types,1,BB$7)="CASH", Y162/1200,Y162/Y163-1))</f>
        <v>4.3289166666666667E-3</v>
      </c>
      <c r="BC163" s="22" cm="1">
        <f t="array" ref="BC163">IF(INDEX(calc_types,1,BC$7)="INDEX",Z163/Z162-1,IF(INDEX(calc_types,1,BC$7)="CASH", Z162/1200,Z162/Z163-1))</f>
        <v>-1.2574999999999999E-4</v>
      </c>
      <c r="BD163" s="22" cm="1">
        <f t="array" ref="BD163">IF(INDEX(calc_types,1,BD$7)="INDEX",AA163/AA162-1,IF(INDEX(calc_types,1,BD$7)="CASH", AA162/1200,AA162/AA163-1))</f>
        <v>0</v>
      </c>
      <c r="BE163" s="22" cm="1">
        <f t="array" ref="BE163">IF(INDEX(calc_types,1,BE$7)="INDEX",AB163/AB162-1,IF(INDEX(calc_types,1,BE$7)="CASH", AB162/1200,AB162/AB163-1))</f>
        <v>1.0501244992963121E-2</v>
      </c>
      <c r="BF163" s="22" cm="1">
        <f t="array" ref="BF163">IF(INDEX(calc_types,1,BF$7)="INDEX",AC163/AC162-1,IF(INDEX(calc_types,1,BF$7)="CASH", AC162/1200,AC162/AC163-1))</f>
        <v>1.6583108368684707E-2</v>
      </c>
      <c r="BG163" s="22" cm="1">
        <f t="array" ref="BG163">IF(INDEX(calc_types,1,BG$7)="INDEX",AD163/AD162-1,IF(INDEX(calc_types,1,BG$7)="CASH", AD162/1200,AD162/AD163-1))</f>
        <v>7.2676356847579671E-2</v>
      </c>
      <c r="BH163" s="23">
        <f t="shared" si="68"/>
        <v>4.008085298415137E-3</v>
      </c>
      <c r="BI163" s="23">
        <f t="shared" si="69"/>
        <v>1.0264967448468273E-2</v>
      </c>
      <c r="BJ163" s="23">
        <f t="shared" si="70"/>
        <v>1.8469403181107596E-2</v>
      </c>
      <c r="BK163" s="23">
        <f t="shared" si="71"/>
        <v>1.0644216581937878E-2</v>
      </c>
      <c r="BL163" s="23">
        <f t="shared" si="72"/>
        <v>1.6532657302984439E-2</v>
      </c>
      <c r="BM163" s="23">
        <f t="shared" si="73"/>
        <v>2.9403051447127989E-3</v>
      </c>
      <c r="BN163" s="23">
        <f t="shared" si="74"/>
        <v>6.0944698117755469E-3</v>
      </c>
      <c r="BO163" s="23">
        <f t="shared" si="75"/>
        <v>1.0500731656367822E-2</v>
      </c>
      <c r="BP163" s="23">
        <f t="shared" si="76"/>
        <v>3.7740788726703376E-3</v>
      </c>
      <c r="BQ163" s="23">
        <f t="shared" si="77"/>
        <v>7.6718285230045471E-3</v>
      </c>
      <c r="BR163" s="23">
        <f t="shared" si="78"/>
        <v>1.2259970514039252E-2</v>
      </c>
      <c r="BS163" s="23">
        <f t="shared" si="79"/>
        <v>8.3122194967458103E-3</v>
      </c>
      <c r="BT163" s="23">
        <f t="shared" si="80"/>
        <v>1.4018616140094925E-2</v>
      </c>
      <c r="BU163" s="23">
        <f t="shared" si="81"/>
        <v>1.0631245067229554E-4</v>
      </c>
      <c r="BV163" s="23">
        <f t="shared" si="82"/>
        <v>-1.1584915587314461E-3</v>
      </c>
      <c r="BW163" s="23">
        <f t="shared" si="83"/>
        <v>-2.4397853636561216E-3</v>
      </c>
      <c r="BX163" s="23">
        <f t="shared" si="84"/>
        <v>-6.5190854551312565E-4</v>
      </c>
      <c r="BY163" s="23">
        <f t="shared" si="85"/>
        <v>-1.1213364470125997E-2</v>
      </c>
      <c r="BZ163" s="23">
        <f t="shared" si="86"/>
        <v>2.0354620041774074E-2</v>
      </c>
      <c r="CA163" s="23">
        <f t="shared" si="87"/>
        <v>-2.4882569810185315E-2</v>
      </c>
      <c r="CB163" s="23">
        <f t="shared" si="88"/>
        <v>3.008152314814814E-3</v>
      </c>
      <c r="CC163" s="23">
        <f t="shared" si="89"/>
        <v>2.6454856481481479E-3</v>
      </c>
      <c r="CD163" s="23">
        <f t="shared" si="90"/>
        <v>3.0994486111111112E-3</v>
      </c>
      <c r="CE163" s="23">
        <f t="shared" si="91"/>
        <v>1.2753703703703684E-5</v>
      </c>
      <c r="CF163" s="23">
        <f t="shared" si="92"/>
        <v>0</v>
      </c>
      <c r="CG163" s="23">
        <f t="shared" si="93"/>
        <v>1.1196735307040354E-2</v>
      </c>
      <c r="CH163" s="23">
        <f t="shared" si="94"/>
        <v>1.7215774127450831E-2</v>
      </c>
      <c r="CI163" s="23">
        <f t="shared" si="95"/>
        <v>7.6282628364832447E-2</v>
      </c>
    </row>
    <row r="164" spans="1:87" x14ac:dyDescent="0.2">
      <c r="A164" s="20">
        <v>156</v>
      </c>
      <c r="B164" s="21">
        <v>43343</v>
      </c>
      <c r="C164" s="20">
        <v>239.804</v>
      </c>
      <c r="D164" s="20">
        <v>1306.4390000000001</v>
      </c>
      <c r="E164" s="20">
        <v>2177.1120000000001</v>
      </c>
      <c r="F164" s="20">
        <v>1995.84</v>
      </c>
      <c r="G164" s="20">
        <v>2606.7730000000001</v>
      </c>
      <c r="H164" s="20">
        <v>143.822</v>
      </c>
      <c r="I164" s="20">
        <v>354.07900000000001</v>
      </c>
      <c r="J164" s="20">
        <v>470.29199999999997</v>
      </c>
      <c r="K164" s="20">
        <v>118.337</v>
      </c>
      <c r="L164" s="20">
        <v>690.45399999999995</v>
      </c>
      <c r="M164" s="20">
        <v>848.654</v>
      </c>
      <c r="N164" s="20">
        <v>318.43799999999999</v>
      </c>
      <c r="O164" s="20">
        <v>366.75299999999999</v>
      </c>
      <c r="P164" s="20">
        <v>102.435</v>
      </c>
      <c r="Q164" s="20">
        <v>192.02699999999999</v>
      </c>
      <c r="R164" s="20">
        <v>254.94800000000001</v>
      </c>
      <c r="S164" s="20">
        <v>10692.88</v>
      </c>
      <c r="T164" s="20">
        <v>4957.9799999999996</v>
      </c>
      <c r="U164" s="20">
        <v>8376.6299999999992</v>
      </c>
      <c r="V164" s="20">
        <v>38647.75</v>
      </c>
      <c r="W164" s="20">
        <v>5.1953500000000004</v>
      </c>
      <c r="X164" s="20">
        <v>3.5522</v>
      </c>
      <c r="Y164" s="20">
        <v>4.9378000000000002</v>
      </c>
      <c r="Z164" s="20">
        <v>-3.6400000000000002E-2</v>
      </c>
      <c r="AA164" s="20">
        <v>1</v>
      </c>
      <c r="AB164" s="20">
        <v>0.90510000000000002</v>
      </c>
      <c r="AC164" s="20">
        <v>0.76180000000000003</v>
      </c>
      <c r="AD164" s="20">
        <v>146.16999999999999</v>
      </c>
      <c r="AE164" s="21">
        <f t="shared" si="67"/>
        <v>43343</v>
      </c>
      <c r="AF164" s="22" cm="1">
        <f t="array" ref="AF164">IF(INDEX(calc_types,1,AF$7)="INDEX",C164/C163-1,IF(INDEX(calc_types,1,AF$7)="CASH", C163/1200,C163/C164-1))</f>
        <v>5.3831963776622693E-3</v>
      </c>
      <c r="AG164" s="22" cm="1">
        <f t="array" ref="AG164">IF(INDEX(calc_types,1,AG$7)="INDEX",D164/D163-1,IF(INDEX(calc_types,1,AG$7)="CASH", D163/1200,D163/D164-1))</f>
        <v>8.9711103370886391E-3</v>
      </c>
      <c r="AH164" s="22" cm="1">
        <f t="array" ref="AH164">IF(INDEX(calc_types,1,AH$7)="INDEX",E164/E163-1,IF(INDEX(calc_types,1,AH$7)="CASH", E163/1200,E163/E164-1))</f>
        <v>1.137400424039825E-2</v>
      </c>
      <c r="AI164" s="22" cm="1">
        <f t="array" ref="AI164">IF(INDEX(calc_types,1,AI$7)="INDEX",F164/F163-1,IF(INDEX(calc_types,1,AI$7)="CASH", F163/1200,F163/F164-1))</f>
        <v>9.3922475899839153E-3</v>
      </c>
      <c r="AJ164" s="22" cm="1">
        <f t="array" ref="AJ164">IF(INDEX(calc_types,1,AJ$7)="INDEX",G164/G163-1,IF(INDEX(calc_types,1,AJ$7)="CASH", G163/1200,G163/G164-1))</f>
        <v>1.2563169322918233E-2</v>
      </c>
      <c r="AK164" s="22" cm="1">
        <f t="array" ref="AK164">IF(INDEX(calc_types,1,AK$7)="INDEX",H164/H163-1,IF(INDEX(calc_types,1,AK$7)="CASH", H163/1200,H163/H164-1))</f>
        <v>3.1806704518504425E-3</v>
      </c>
      <c r="AL164" s="22" cm="1">
        <f t="array" ref="AL164">IF(INDEX(calc_types,1,AL$7)="INDEX",I164/I163-1,IF(INDEX(calc_types,1,AL$7)="CASH", I163/1200,I163/I164-1))</f>
        <v>4.6760926252231716E-3</v>
      </c>
      <c r="AM164" s="22" cm="1">
        <f t="array" ref="AM164">IF(INDEX(calc_types,1,AM$7)="INDEX",J164/J163-1,IF(INDEX(calc_types,1,AM$7)="CASH", J163/1200,J163/J164-1))</f>
        <v>5.0971667446735314E-3</v>
      </c>
      <c r="AN164" s="22" cm="1">
        <f t="array" ref="AN164">IF(INDEX(calc_types,1,AN$7)="INDEX",K164/K163-1,IF(INDEX(calc_types,1,AN$7)="CASH", K163/1200,K163/K164-1))</f>
        <v>4.3283797431827864E-3</v>
      </c>
      <c r="AO164" s="22" cm="1">
        <f t="array" ref="AO164">IF(INDEX(calc_types,1,AO$7)="INDEX",L164/L163-1,IF(INDEX(calc_types,1,AO$7)="CASH", L163/1200,L163/L164-1))</f>
        <v>4.2456020420778007E-3</v>
      </c>
      <c r="AP164" s="22" cm="1">
        <f t="array" ref="AP164">IF(INDEX(calc_types,1,AP$7)="INDEX",M164/M163-1,IF(INDEX(calc_types,1,AP$7)="CASH", M163/1200,M163/M164-1))</f>
        <v>3.0541208174263978E-3</v>
      </c>
      <c r="AQ164" s="22" cm="1">
        <f t="array" ref="AQ164">IF(INDEX(calc_types,1,AQ$7)="INDEX",N164/N163-1,IF(INDEX(calc_types,1,AQ$7)="CASH", N163/1200,N163/N164-1))</f>
        <v>4.3746905072055142E-3</v>
      </c>
      <c r="AR164" s="22" cm="1">
        <f t="array" ref="AR164">IF(INDEX(calc_types,1,AR$7)="INDEX",O164/O163-1,IF(INDEX(calc_types,1,AR$7)="CASH", O163/1200,O163/O164-1))</f>
        <v>2.125828266958063E-3</v>
      </c>
      <c r="AS164" s="22" cm="1">
        <f t="array" ref="AS164">IF(INDEX(calc_types,1,AS$7)="INDEX",P164/P163-1,IF(INDEX(calc_types,1,AS$7)="CASH", P163/1200,P163/P164-1))</f>
        <v>-2.732693752866E-4</v>
      </c>
      <c r="AT164" s="22" cm="1">
        <f t="array" ref="AT164">IF(INDEX(calc_types,1,AT$7)="INDEX",Q164/Q163-1,IF(INDEX(calc_types,1,AT$7)="CASH", Q163/1200,Q163/Q164-1))</f>
        <v>1.4654803750793199E-3</v>
      </c>
      <c r="AU164" s="22" cm="1">
        <f t="array" ref="AU164">IF(INDEX(calc_types,1,AU$7)="INDEX",R164/R163-1,IF(INDEX(calc_types,1,AU$7)="CASH", R163/1200,R163/R164-1))</f>
        <v>5.9302807315197992E-3</v>
      </c>
      <c r="AV164" s="22" cm="1">
        <f t="array" ref="AV164">IF(INDEX(calc_types,1,AV$7)="INDEX",S164/S163-1,IF(INDEX(calc_types,1,AV$7)="CASH", S163/1200,S163/S164-1))</f>
        <v>2.3829950210647155E-2</v>
      </c>
      <c r="AW164" s="22" cm="1">
        <f t="array" ref="AW164">IF(INDEX(calc_types,1,AW$7)="INDEX",T164/T163-1,IF(INDEX(calc_types,1,AW$7)="CASH", T163/1200,T163/T164-1))</f>
        <v>1.745147693179061E-2</v>
      </c>
      <c r="AX164" s="22" cm="1">
        <f t="array" ref="AX164">IF(INDEX(calc_types,1,AX$7)="INDEX",U164/U163-1,IF(INDEX(calc_types,1,AX$7)="CASH", U163/1200,U163/U164-1))</f>
        <v>1.033702279403137E-3</v>
      </c>
      <c r="AY164" s="22" cm="1">
        <f t="array" ref="AY164">IF(INDEX(calc_types,1,AY$7)="INDEX",V164/V163-1,IF(INDEX(calc_types,1,AY$7)="CASH", V163/1200,V163/V164-1))</f>
        <v>-1.1612502947433101E-2</v>
      </c>
      <c r="AZ164" s="22" cm="1">
        <f t="array" ref="AZ164">IF(INDEX(calc_types,1,AZ$7)="INDEX",W164/W163-1,IF(INDEX(calc_types,1,AZ$7)="CASH", W163/1200,W163/W164-1))</f>
        <v>4.4521250000000004E-3</v>
      </c>
      <c r="BA164" s="22" cm="1">
        <f t="array" ref="BA164">IF(INDEX(calc_types,1,BA$7)="INDEX",X164/X163-1,IF(INDEX(calc_types,1,BA$7)="CASH", X163/1200,X163/X164-1))</f>
        <v>3.0587500000000003E-3</v>
      </c>
      <c r="BB164" s="22" cm="1">
        <f t="array" ref="BB164">IF(INDEX(calc_types,1,BB$7)="INDEX",Y164/Y163-1,IF(INDEX(calc_types,1,BB$7)="CASH", Y163/1200,Y163/Y164-1))</f>
        <v>4.2217499999999998E-3</v>
      </c>
      <c r="BC164" s="22" cm="1">
        <f t="array" ref="BC164">IF(INDEX(calc_types,1,BC$7)="INDEX",Z164/Z163-1,IF(INDEX(calc_types,1,BC$7)="CASH", Z163/1200,Z163/Z164-1))</f>
        <v>-8.1666666666666658E-6</v>
      </c>
      <c r="BD164" s="22" cm="1">
        <f t="array" ref="BD164">IF(INDEX(calc_types,1,BD$7)="INDEX",AA164/AA163-1,IF(INDEX(calc_types,1,BD$7)="CASH", AA163/1200,AA163/AA164-1))</f>
        <v>0</v>
      </c>
      <c r="BE164" s="22" cm="1">
        <f t="array" ref="BE164">IF(INDEX(calc_types,1,BE$7)="INDEX",AB164/AB163-1,IF(INDEX(calc_types,1,BE$7)="CASH", AB163/1200,AB163/AB164-1))</f>
        <v>2.0550215445807041E-2</v>
      </c>
      <c r="BF164" s="22" cm="1">
        <f t="array" ref="BF164">IF(INDEX(calc_types,1,BF$7)="INDEX",AC164/AC163-1,IF(INDEX(calc_types,1,BF$7)="CASH", AC163/1200,AC163/AC164-1))</f>
        <v>2.1134155946442634E-2</v>
      </c>
      <c r="BG164" s="22" cm="1">
        <f t="array" ref="BG164">IF(INDEX(calc_types,1,BG$7)="INDEX",AD164/AD163-1,IF(INDEX(calc_types,1,BG$7)="CASH", AD163/1200,AD163/AD164-1))</f>
        <v>2.6065540124512676E-2</v>
      </c>
      <c r="BH164" s="23">
        <f t="shared" si="68"/>
        <v>3.9874256327791123E-3</v>
      </c>
      <c r="BI164" s="23">
        <f t="shared" si="69"/>
        <v>7.797842537388573E-3</v>
      </c>
      <c r="BJ164" s="23">
        <f t="shared" si="70"/>
        <v>1.0179874010740967E-2</v>
      </c>
      <c r="BK164" s="23">
        <f t="shared" si="71"/>
        <v>7.2956956590089564E-3</v>
      </c>
      <c r="BL164" s="23">
        <f t="shared" si="72"/>
        <v>9.890942860779588E-3</v>
      </c>
      <c r="BM164" s="23">
        <f t="shared" si="73"/>
        <v>2.9090965423530764E-3</v>
      </c>
      <c r="BN164" s="23">
        <f t="shared" si="74"/>
        <v>4.5952909306093059E-3</v>
      </c>
      <c r="BO164" s="23">
        <f t="shared" si="75"/>
        <v>4.912310013275677E-3</v>
      </c>
      <c r="BP164" s="23">
        <f t="shared" si="76"/>
        <v>3.2499112416868301E-3</v>
      </c>
      <c r="BQ164" s="23">
        <f t="shared" si="77"/>
        <v>3.3964118566864035E-3</v>
      </c>
      <c r="BR164" s="23">
        <f t="shared" si="78"/>
        <v>2.0930094541676703E-3</v>
      </c>
      <c r="BS164" s="23">
        <f t="shared" si="79"/>
        <v>1.9918421675749086E-3</v>
      </c>
      <c r="BT164" s="23">
        <f t="shared" si="80"/>
        <v>-1.015040975144483E-3</v>
      </c>
      <c r="BU164" s="23">
        <f t="shared" si="81"/>
        <v>-2.7432427713056773E-4</v>
      </c>
      <c r="BV164" s="23">
        <f t="shared" si="82"/>
        <v>1.5258657826984644E-3</v>
      </c>
      <c r="BW164" s="23">
        <f t="shared" si="83"/>
        <v>6.0642953434637105E-3</v>
      </c>
      <c r="BX164" s="23">
        <f t="shared" si="84"/>
        <v>1.1261572249834472E-2</v>
      </c>
      <c r="BY164" s="23">
        <f t="shared" si="85"/>
        <v>1.0545409938994221E-2</v>
      </c>
      <c r="BZ164" s="23">
        <f t="shared" si="86"/>
        <v>-3.581913295153615E-3</v>
      </c>
      <c r="CA164" s="23">
        <f t="shared" si="87"/>
        <v>-2.4336847576556173E-2</v>
      </c>
      <c r="CB164" s="23">
        <f t="shared" si="88"/>
        <v>3.0126356481481476E-3</v>
      </c>
      <c r="CC164" s="23">
        <f t="shared" si="89"/>
        <v>2.6734023148148149E-3</v>
      </c>
      <c r="CD164" s="23">
        <f t="shared" si="90"/>
        <v>2.9922819444444444E-3</v>
      </c>
      <c r="CE164" s="23">
        <f t="shared" si="91"/>
        <v>1.3033703703703702E-4</v>
      </c>
      <c r="CF164" s="23">
        <f t="shared" si="92"/>
        <v>0</v>
      </c>
      <c r="CG164" s="23">
        <f t="shared" si="93"/>
        <v>2.1245705759884274E-2</v>
      </c>
      <c r="CH164" s="23">
        <f t="shared" si="94"/>
        <v>2.1766821705208758E-2</v>
      </c>
      <c r="CI164" s="23">
        <f t="shared" si="95"/>
        <v>2.9671811641765453E-2</v>
      </c>
    </row>
    <row r="165" spans="1:87" x14ac:dyDescent="0.2">
      <c r="A165" s="20">
        <v>157</v>
      </c>
      <c r="B165" s="21">
        <v>43373</v>
      </c>
      <c r="C165" s="20">
        <v>241.06200000000001</v>
      </c>
      <c r="D165" s="20">
        <v>1316.944</v>
      </c>
      <c r="E165" s="20">
        <v>2198.498</v>
      </c>
      <c r="F165" s="20">
        <v>2014.028</v>
      </c>
      <c r="G165" s="20">
        <v>2637.527</v>
      </c>
      <c r="H165" s="20">
        <v>144.32599999999999</v>
      </c>
      <c r="I165" s="20">
        <v>356.67599999999999</v>
      </c>
      <c r="J165" s="20">
        <v>475.637</v>
      </c>
      <c r="K165" s="20">
        <v>118.715</v>
      </c>
      <c r="L165" s="20">
        <v>693.82399999999996</v>
      </c>
      <c r="M165" s="20">
        <v>853.18</v>
      </c>
      <c r="N165" s="20">
        <v>320.32400000000001</v>
      </c>
      <c r="O165" s="20">
        <v>369.50299999999999</v>
      </c>
      <c r="P165" s="20">
        <v>102.50700000000001</v>
      </c>
      <c r="Q165" s="20">
        <v>192.08699999999999</v>
      </c>
      <c r="R165" s="20">
        <v>254.989</v>
      </c>
      <c r="S165" s="20">
        <v>10917.53</v>
      </c>
      <c r="T165" s="20">
        <v>5000.45</v>
      </c>
      <c r="U165" s="20">
        <v>8236.9500000000007</v>
      </c>
      <c r="V165" s="20">
        <v>37919.550000000003</v>
      </c>
      <c r="W165" s="20">
        <v>4.8456999999999999</v>
      </c>
      <c r="X165" s="20">
        <v>3.3498999999999999</v>
      </c>
      <c r="Y165" s="20">
        <v>4.9443000000000001</v>
      </c>
      <c r="Z165" s="20">
        <v>-6.25E-2</v>
      </c>
      <c r="AA165" s="20">
        <v>1</v>
      </c>
      <c r="AB165" s="20">
        <v>0.89810000000000001</v>
      </c>
      <c r="AC165" s="20">
        <v>0.74770000000000003</v>
      </c>
      <c r="AD165" s="20">
        <v>143.63</v>
      </c>
      <c r="AE165" s="21">
        <f t="shared" si="67"/>
        <v>43373</v>
      </c>
      <c r="AF165" s="22" cm="1">
        <f t="array" ref="AF165">IF(INDEX(calc_types,1,AF$7)="INDEX",C165/C164-1,IF(INDEX(calc_types,1,AF$7)="CASH", C164/1200,C164/C165-1))</f>
        <v>5.2459508598690086E-3</v>
      </c>
      <c r="AG165" s="22" cm="1">
        <f t="array" ref="AG165">IF(INDEX(calc_types,1,AG$7)="INDEX",D165/D164-1,IF(INDEX(calc_types,1,AG$7)="CASH", D164/1200,D164/D165-1))</f>
        <v>8.0409418273641453E-3</v>
      </c>
      <c r="AH165" s="22" cm="1">
        <f t="array" ref="AH165">IF(INDEX(calc_types,1,AH$7)="INDEX",E165/E164-1,IF(INDEX(calc_types,1,AH$7)="CASH", E164/1200,E164/E165-1))</f>
        <v>9.8231051043768947E-3</v>
      </c>
      <c r="AI165" s="22" cm="1">
        <f t="array" ref="AI165">IF(INDEX(calc_types,1,AI$7)="INDEX",F165/F164-1,IF(INDEX(calc_types,1,AI$7)="CASH", F164/1200,F164/F165-1))</f>
        <v>9.1129549462882764E-3</v>
      </c>
      <c r="AJ165" s="22" cm="1">
        <f t="array" ref="AJ165">IF(INDEX(calc_types,1,AJ$7)="INDEX",G165/G164-1,IF(INDEX(calc_types,1,AJ$7)="CASH", G164/1200,G164/G165-1))</f>
        <v>1.1797728455834156E-2</v>
      </c>
      <c r="AK165" s="22" cm="1">
        <f t="array" ref="AK165">IF(INDEX(calc_types,1,AK$7)="INDEX",H165/H164-1,IF(INDEX(calc_types,1,AK$7)="CASH", H164/1200,H164/H165-1))</f>
        <v>3.5043317434049204E-3</v>
      </c>
      <c r="AL165" s="22" cm="1">
        <f t="array" ref="AL165">IF(INDEX(calc_types,1,AL$7)="INDEX",I165/I164-1,IF(INDEX(calc_types,1,AL$7)="CASH", I164/1200,I164/I165-1))</f>
        <v>7.3345213921185426E-3</v>
      </c>
      <c r="AM165" s="22" cm="1">
        <f t="array" ref="AM165">IF(INDEX(calc_types,1,AM$7)="INDEX",J165/J164-1,IF(INDEX(calc_types,1,AM$7)="CASH", J164/1200,J164/J165-1))</f>
        <v>1.1365279443409593E-2</v>
      </c>
      <c r="AN165" s="22" cm="1">
        <f t="array" ref="AN165">IF(INDEX(calc_types,1,AN$7)="INDEX",K165/K164-1,IF(INDEX(calc_types,1,AN$7)="CASH", K164/1200,K164/K165-1))</f>
        <v>3.1942672198890243E-3</v>
      </c>
      <c r="AO165" s="22" cm="1">
        <f t="array" ref="AO165">IF(INDEX(calc_types,1,AO$7)="INDEX",L165/L164-1,IF(INDEX(calc_types,1,AO$7)="CASH", L164/1200,L164/L165-1))</f>
        <v>4.880846515481041E-3</v>
      </c>
      <c r="AP165" s="22" cm="1">
        <f t="array" ref="AP165">IF(INDEX(calc_types,1,AP$7)="INDEX",M165/M164-1,IF(INDEX(calc_types,1,AP$7)="CASH", M164/1200,M164/M165-1))</f>
        <v>5.3331510839516039E-3</v>
      </c>
      <c r="AQ165" s="22" cm="1">
        <f t="array" ref="AQ165">IF(INDEX(calc_types,1,AQ$7)="INDEX",N165/N164-1,IF(INDEX(calc_types,1,AQ$7)="CASH", N164/1200,N164/N165-1))</f>
        <v>5.9226599840471739E-3</v>
      </c>
      <c r="AR165" s="22" cm="1">
        <f t="array" ref="AR165">IF(INDEX(calc_types,1,AR$7)="INDEX",O165/O164-1,IF(INDEX(calc_types,1,AR$7)="CASH", O164/1200,O164/O165-1))</f>
        <v>7.4982345066025857E-3</v>
      </c>
      <c r="AS165" s="22" cm="1">
        <f t="array" ref="AS165">IF(INDEX(calc_types,1,AS$7)="INDEX",P165/P164-1,IF(INDEX(calc_types,1,AS$7)="CASH", P164/1200,P164/P165-1))</f>
        <v>7.0288475618696111E-4</v>
      </c>
      <c r="AT165" s="22" cm="1">
        <f t="array" ref="AT165">IF(INDEX(calc_types,1,AT$7)="INDEX",Q165/Q164-1,IF(INDEX(calc_types,1,AT$7)="CASH", Q164/1200,Q164/Q165-1))</f>
        <v>3.1245606086649502E-4</v>
      </c>
      <c r="AU165" s="22" cm="1">
        <f t="array" ref="AU165">IF(INDEX(calc_types,1,AU$7)="INDEX",R165/R164-1,IF(INDEX(calc_types,1,AU$7)="CASH", R164/1200,R164/R165-1))</f>
        <v>1.6081710780246894E-4</v>
      </c>
      <c r="AV165" s="22" cm="1">
        <f t="array" ref="AV165">IF(INDEX(calc_types,1,AV$7)="INDEX",S165/S164-1,IF(INDEX(calc_types,1,AV$7)="CASH", S164/1200,S164/S165-1))</f>
        <v>2.1009307127733745E-2</v>
      </c>
      <c r="AW165" s="22" cm="1">
        <f t="array" ref="AW165">IF(INDEX(calc_types,1,AW$7)="INDEX",T165/T164-1,IF(INDEX(calc_types,1,AW$7)="CASH", T164/1200,T164/T165-1))</f>
        <v>8.5659885679247871E-3</v>
      </c>
      <c r="AX165" s="22" cm="1">
        <f t="array" ref="AX165">IF(INDEX(calc_types,1,AX$7)="INDEX",U165/U164-1,IF(INDEX(calc_types,1,AX$7)="CASH", U164/1200,U164/U165-1))</f>
        <v>-1.6674963559330958E-2</v>
      </c>
      <c r="AY165" s="22" cm="1">
        <f t="array" ref="AY165">IF(INDEX(calc_types,1,AY$7)="INDEX",V165/V164-1,IF(INDEX(calc_types,1,AY$7)="CASH", V164/1200,V164/V165-1))</f>
        <v>-1.8841976570434182E-2</v>
      </c>
      <c r="AZ165" s="22" cm="1">
        <f t="array" ref="AZ165">IF(INDEX(calc_types,1,AZ$7)="INDEX",W165/W164-1,IF(INDEX(calc_types,1,AZ$7)="CASH", W164/1200,W164/W165-1))</f>
        <v>4.3294583333333336E-3</v>
      </c>
      <c r="BA165" s="22" cm="1">
        <f t="array" ref="BA165">IF(INDEX(calc_types,1,BA$7)="INDEX",X165/X164-1,IF(INDEX(calc_types,1,BA$7)="CASH", X164/1200,X164/X165-1))</f>
        <v>2.9601666666666665E-3</v>
      </c>
      <c r="BB165" s="22" cm="1">
        <f t="array" ref="BB165">IF(INDEX(calc_types,1,BB$7)="INDEX",Y165/Y164-1,IF(INDEX(calc_types,1,BB$7)="CASH", Y164/1200,Y164/Y165-1))</f>
        <v>4.1148333333333332E-3</v>
      </c>
      <c r="BC165" s="22" cm="1">
        <f t="array" ref="BC165">IF(INDEX(calc_types,1,BC$7)="INDEX",Z165/Z164-1,IF(INDEX(calc_types,1,BC$7)="CASH", Z164/1200,Z164/Z165-1))</f>
        <v>-3.0333333333333333E-5</v>
      </c>
      <c r="BD165" s="22" cm="1">
        <f t="array" ref="BD165">IF(INDEX(calc_types,1,BD$7)="INDEX",AA165/AA164-1,IF(INDEX(calc_types,1,BD$7)="CASH", AA164/1200,AA164/AA165-1))</f>
        <v>0</v>
      </c>
      <c r="BE165" s="22" cm="1">
        <f t="array" ref="BE165">IF(INDEX(calc_types,1,BE$7)="INDEX",AB165/AB164-1,IF(INDEX(calc_types,1,BE$7)="CASH", AB164/1200,AB164/AB165-1))</f>
        <v>7.7942322681217036E-3</v>
      </c>
      <c r="BF165" s="22" cm="1">
        <f t="array" ref="BF165">IF(INDEX(calc_types,1,BF$7)="INDEX",AC165/AC164-1,IF(INDEX(calc_types,1,BF$7)="CASH", AC164/1200,AC164/AC165-1))</f>
        <v>1.8857830680754306E-2</v>
      </c>
      <c r="BG165" s="22" cm="1">
        <f t="array" ref="BG165">IF(INDEX(calc_types,1,BG$7)="INDEX",AD165/AD164-1,IF(INDEX(calc_types,1,BG$7)="CASH", AD164/1200,AD164/AD165-1))</f>
        <v>1.7684327786674059E-2</v>
      </c>
      <c r="BH165" s="23">
        <f t="shared" si="68"/>
        <v>3.8501801149858515E-3</v>
      </c>
      <c r="BI165" s="23">
        <f t="shared" si="69"/>
        <v>6.8676740276640792E-3</v>
      </c>
      <c r="BJ165" s="23">
        <f t="shared" si="70"/>
        <v>8.628974874719612E-3</v>
      </c>
      <c r="BK165" s="23">
        <f t="shared" si="71"/>
        <v>7.0164030153133175E-3</v>
      </c>
      <c r="BL165" s="23">
        <f t="shared" si="72"/>
        <v>9.1255019936955107E-3</v>
      </c>
      <c r="BM165" s="23">
        <f t="shared" si="73"/>
        <v>3.2327578339075543E-3</v>
      </c>
      <c r="BN165" s="23">
        <f t="shared" si="74"/>
        <v>7.2537196975046769E-3</v>
      </c>
      <c r="BO165" s="23">
        <f t="shared" si="75"/>
        <v>1.1180422712011738E-2</v>
      </c>
      <c r="BP165" s="23">
        <f t="shared" si="76"/>
        <v>2.115798718393068E-3</v>
      </c>
      <c r="BQ165" s="23">
        <f t="shared" si="77"/>
        <v>4.0316563300896438E-3</v>
      </c>
      <c r="BR165" s="23">
        <f t="shared" si="78"/>
        <v>4.3720397206928763E-3</v>
      </c>
      <c r="BS165" s="23">
        <f t="shared" si="79"/>
        <v>3.5398116444165682E-3</v>
      </c>
      <c r="BT165" s="23">
        <f t="shared" si="80"/>
        <v>4.3573652645000401E-3</v>
      </c>
      <c r="BU165" s="23">
        <f t="shared" si="81"/>
        <v>7.0182985434299333E-4</v>
      </c>
      <c r="BV165" s="23">
        <f t="shared" si="82"/>
        <v>3.7284146848563945E-4</v>
      </c>
      <c r="BW165" s="23">
        <f t="shared" si="83"/>
        <v>2.9483171974638013E-4</v>
      </c>
      <c r="BX165" s="23">
        <f t="shared" si="84"/>
        <v>8.4409291669210618E-3</v>
      </c>
      <c r="BY165" s="23">
        <f t="shared" si="85"/>
        <v>1.659921575128398E-3</v>
      </c>
      <c r="BZ165" s="23">
        <f t="shared" si="86"/>
        <v>-2.129057913388771E-2</v>
      </c>
      <c r="CA165" s="23">
        <f t="shared" si="87"/>
        <v>-3.1566321199557254E-2</v>
      </c>
      <c r="CB165" s="23">
        <f t="shared" si="88"/>
        <v>2.8899689814814809E-3</v>
      </c>
      <c r="CC165" s="23">
        <f t="shared" si="89"/>
        <v>2.5748189814814811E-3</v>
      </c>
      <c r="CD165" s="23">
        <f t="shared" si="90"/>
        <v>2.8853652777777778E-3</v>
      </c>
      <c r="CE165" s="23">
        <f t="shared" si="91"/>
        <v>1.0817037037037035E-4</v>
      </c>
      <c r="CF165" s="23">
        <f t="shared" si="92"/>
        <v>0</v>
      </c>
      <c r="CG165" s="23">
        <f t="shared" si="93"/>
        <v>8.4897225821989365E-3</v>
      </c>
      <c r="CH165" s="23">
        <f t="shared" si="94"/>
        <v>1.949049643952043E-2</v>
      </c>
      <c r="CI165" s="23">
        <f t="shared" si="95"/>
        <v>2.1290599303926835E-2</v>
      </c>
    </row>
    <row r="166" spans="1:87" x14ac:dyDescent="0.2">
      <c r="A166" s="20">
        <v>158</v>
      </c>
      <c r="B166" s="21">
        <v>43404</v>
      </c>
      <c r="C166" s="20">
        <v>241.72800000000001</v>
      </c>
      <c r="D166" s="20">
        <v>1309.2270000000001</v>
      </c>
      <c r="E166" s="20">
        <v>2159.13</v>
      </c>
      <c r="F166" s="20">
        <v>2005.1189999999999</v>
      </c>
      <c r="G166" s="20">
        <v>2601.5680000000002</v>
      </c>
      <c r="H166" s="20">
        <v>144.69</v>
      </c>
      <c r="I166" s="20">
        <v>355.9</v>
      </c>
      <c r="J166" s="20">
        <v>471.57900000000001</v>
      </c>
      <c r="K166" s="20">
        <v>119.027</v>
      </c>
      <c r="L166" s="20">
        <v>690.74300000000005</v>
      </c>
      <c r="M166" s="20">
        <v>842.28700000000003</v>
      </c>
      <c r="N166" s="20">
        <v>319.74099999999999</v>
      </c>
      <c r="O166" s="20">
        <v>366.54300000000001</v>
      </c>
      <c r="P166" s="20">
        <v>102.48399999999999</v>
      </c>
      <c r="Q166" s="20">
        <v>191.958</v>
      </c>
      <c r="R166" s="20">
        <v>254.517</v>
      </c>
      <c r="S166" s="20">
        <v>10815.8</v>
      </c>
      <c r="T166" s="20">
        <v>4827.63</v>
      </c>
      <c r="U166" s="20">
        <v>8110.1</v>
      </c>
      <c r="V166" s="20">
        <v>39081.25</v>
      </c>
      <c r="W166" s="20">
        <v>4.6560600000000001</v>
      </c>
      <c r="X166" s="20">
        <v>3.1831</v>
      </c>
      <c r="Y166" s="20">
        <v>4.7694999999999999</v>
      </c>
      <c r="Z166" s="20">
        <v>4.8999999999999998E-3</v>
      </c>
      <c r="AA166" s="20">
        <v>1</v>
      </c>
      <c r="AB166" s="20">
        <v>0.91879999999999995</v>
      </c>
      <c r="AC166" s="20">
        <v>0.7752</v>
      </c>
      <c r="AD166" s="20">
        <v>152.03</v>
      </c>
      <c r="AE166" s="21">
        <f t="shared" si="67"/>
        <v>43404</v>
      </c>
      <c r="AF166" s="22" cm="1">
        <f t="array" ref="AF166">IF(INDEX(calc_types,1,AF$7)="INDEX",C166/C165-1,IF(INDEX(calc_types,1,AF$7)="CASH", C165/1200,C165/C166-1))</f>
        <v>2.7627747218557097E-3</v>
      </c>
      <c r="AG166" s="22" cm="1">
        <f t="array" ref="AG166">IF(INDEX(calc_types,1,AG$7)="INDEX",D166/D165-1,IF(INDEX(calc_types,1,AG$7)="CASH", D165/1200,D165/D166-1))</f>
        <v>-5.8597783960441241E-3</v>
      </c>
      <c r="AH166" s="22" cm="1">
        <f t="array" ref="AH166">IF(INDEX(calc_types,1,AH$7)="INDEX",E166/E165-1,IF(INDEX(calc_types,1,AH$7)="CASH", E165/1200,E165/E166-1))</f>
        <v>-1.7906770895402158E-2</v>
      </c>
      <c r="AI166" s="22" cm="1">
        <f t="array" ref="AI166">IF(INDEX(calc_types,1,AI$7)="INDEX",F166/F165-1,IF(INDEX(calc_types,1,AI$7)="CASH", F165/1200,F165/F166-1))</f>
        <v>-4.423473755081897E-3</v>
      </c>
      <c r="AJ166" s="22" cm="1">
        <f t="array" ref="AJ166">IF(INDEX(calc_types,1,AJ$7)="INDEX",G166/G165-1,IF(INDEX(calc_types,1,AJ$7)="CASH", G165/1200,G165/G166-1))</f>
        <v>-1.363360450907225E-2</v>
      </c>
      <c r="AK166" s="22" cm="1">
        <f t="array" ref="AK166">IF(INDEX(calc_types,1,AK$7)="INDEX",H166/H165-1,IF(INDEX(calc_types,1,AK$7)="CASH", H165/1200,H165/H166-1))</f>
        <v>2.5220680958386588E-3</v>
      </c>
      <c r="AL166" s="22" cm="1">
        <f t="array" ref="AL166">IF(INDEX(calc_types,1,AL$7)="INDEX",I166/I165-1,IF(INDEX(calc_types,1,AL$7)="CASH", I165/1200,I165/I166-1))</f>
        <v>-2.1756440018392276E-3</v>
      </c>
      <c r="AM166" s="22" cm="1">
        <f t="array" ref="AM166">IF(INDEX(calc_types,1,AM$7)="INDEX",J166/J165-1,IF(INDEX(calc_types,1,AM$7)="CASH", J165/1200,J165/J166-1))</f>
        <v>-8.5317164139879775E-3</v>
      </c>
      <c r="AN166" s="22" cm="1">
        <f t="array" ref="AN166">IF(INDEX(calc_types,1,AN$7)="INDEX",K166/K165-1,IF(INDEX(calc_types,1,AN$7)="CASH", K165/1200,K165/K166-1))</f>
        <v>2.6281430316303922E-3</v>
      </c>
      <c r="AO166" s="22" cm="1">
        <f t="array" ref="AO166">IF(INDEX(calc_types,1,AO$7)="INDEX",L166/L165-1,IF(INDEX(calc_types,1,AO$7)="CASH", L165/1200,L165/L166-1))</f>
        <v>-4.4406074162898213E-3</v>
      </c>
      <c r="AP166" s="22" cm="1">
        <f t="array" ref="AP166">IF(INDEX(calc_types,1,AP$7)="INDEX",M166/M165-1,IF(INDEX(calc_types,1,AP$7)="CASH", M165/1200,M165/M166-1))</f>
        <v>-1.2767528540284512E-2</v>
      </c>
      <c r="AQ166" s="22" cm="1">
        <f t="array" ref="AQ166">IF(INDEX(calc_types,1,AQ$7)="INDEX",N166/N165-1,IF(INDEX(calc_types,1,AQ$7)="CASH", N165/1200,N165/N166-1))</f>
        <v>-1.8200322173800298E-3</v>
      </c>
      <c r="AR166" s="22" cm="1">
        <f t="array" ref="AR166">IF(INDEX(calc_types,1,AR$7)="INDEX",O166/O165-1,IF(INDEX(calc_types,1,AR$7)="CASH", O165/1200,O165/O166-1))</f>
        <v>-8.0107603997802146E-3</v>
      </c>
      <c r="AS166" s="22" cm="1">
        <f t="array" ref="AS166">IF(INDEX(calc_types,1,AS$7)="INDEX",P166/P165-1,IF(INDEX(calc_types,1,AS$7)="CASH", P165/1200,P165/P166-1))</f>
        <v>-2.2437492073723586E-4</v>
      </c>
      <c r="AT166" s="22" cm="1">
        <f t="array" ref="AT166">IF(INDEX(calc_types,1,AT$7)="INDEX",Q166/Q165-1,IF(INDEX(calc_types,1,AT$7)="CASH", Q165/1200,Q165/Q166-1))</f>
        <v>-6.7157069452894458E-4</v>
      </c>
      <c r="AU166" s="22" cm="1">
        <f t="array" ref="AU166">IF(INDEX(calc_types,1,AU$7)="INDEX",R166/R165-1,IF(INDEX(calc_types,1,AU$7)="CASH", R165/1200,R165/R166-1))</f>
        <v>-1.8510602418143618E-3</v>
      </c>
      <c r="AV166" s="22" cm="1">
        <f t="array" ref="AV166">IF(INDEX(calc_types,1,AV$7)="INDEX",S166/S165-1,IF(INDEX(calc_types,1,AV$7)="CASH", S165/1200,S165/S166-1))</f>
        <v>-9.3180417182275876E-3</v>
      </c>
      <c r="AW166" s="22" cm="1">
        <f t="array" ref="AW166">IF(INDEX(calc_types,1,AW$7)="INDEX",T166/T165-1,IF(INDEX(calc_types,1,AW$7)="CASH", T165/1200,T165/T166-1))</f>
        <v>-3.4560889519943183E-2</v>
      </c>
      <c r="AX166" s="22" cm="1">
        <f t="array" ref="AX166">IF(INDEX(calc_types,1,AX$7)="INDEX",U166/U165-1,IF(INDEX(calc_types,1,AX$7)="CASH", U165/1200,U165/U166-1))</f>
        <v>-1.5400117762035759E-2</v>
      </c>
      <c r="AY166" s="22" cm="1">
        <f t="array" ref="AY166">IF(INDEX(calc_types,1,AY$7)="INDEX",V166/V165-1,IF(INDEX(calc_types,1,AY$7)="CASH", V165/1200,V165/V166-1))</f>
        <v>3.0635912082289884E-2</v>
      </c>
      <c r="AZ166" s="22" cm="1">
        <f t="array" ref="AZ166">IF(INDEX(calc_types,1,AZ$7)="INDEX",W166/W165-1,IF(INDEX(calc_types,1,AZ$7)="CASH", W165/1200,W165/W166-1))</f>
        <v>4.0380833333333336E-3</v>
      </c>
      <c r="BA166" s="22" cm="1">
        <f t="array" ref="BA166">IF(INDEX(calc_types,1,BA$7)="INDEX",X166/X165-1,IF(INDEX(calc_types,1,BA$7)="CASH", X165/1200,X165/X166-1))</f>
        <v>2.7915833333333334E-3</v>
      </c>
      <c r="BB166" s="22" cm="1">
        <f t="array" ref="BB166">IF(INDEX(calc_types,1,BB$7)="INDEX",Y166/Y165-1,IF(INDEX(calc_types,1,BB$7)="CASH", Y165/1200,Y165/Y166-1))</f>
        <v>4.1202499999999998E-3</v>
      </c>
      <c r="BC166" s="22" cm="1">
        <f t="array" ref="BC166">IF(INDEX(calc_types,1,BC$7)="INDEX",Z166/Z165-1,IF(INDEX(calc_types,1,BC$7)="CASH", Z165/1200,Z165/Z166-1))</f>
        <v>-5.2083333333333337E-5</v>
      </c>
      <c r="BD166" s="22" cm="1">
        <f t="array" ref="BD166">IF(INDEX(calc_types,1,BD$7)="INDEX",AA166/AA165-1,IF(INDEX(calc_types,1,BD$7)="CASH", AA165/1200,AA165/AA166-1))</f>
        <v>0</v>
      </c>
      <c r="BE166" s="22" cm="1">
        <f t="array" ref="BE166">IF(INDEX(calc_types,1,BE$7)="INDEX",AB166/AB165-1,IF(INDEX(calc_types,1,BE$7)="CASH", AB165/1200,AB165/AB166-1))</f>
        <v>-2.2529386155855424E-2</v>
      </c>
      <c r="BF166" s="22" cm="1">
        <f t="array" ref="BF166">IF(INDEX(calc_types,1,BF$7)="INDEX",AC166/AC165-1,IF(INDEX(calc_types,1,BF$7)="CASH", AC165/1200,AC165/AC166-1))</f>
        <v>-3.5474716202270384E-2</v>
      </c>
      <c r="BG166" s="22" cm="1">
        <f t="array" ref="BG166">IF(INDEX(calc_types,1,BG$7)="INDEX",AD166/AD165-1,IF(INDEX(calc_types,1,BG$7)="CASH", AD165/1200,AD165/AD166-1))</f>
        <v>-5.5252252844833261E-2</v>
      </c>
      <c r="BH166" s="23">
        <f t="shared" si="68"/>
        <v>1.3670039769725529E-3</v>
      </c>
      <c r="BI166" s="23">
        <f t="shared" si="69"/>
        <v>-7.0330461957441902E-3</v>
      </c>
      <c r="BJ166" s="23">
        <f t="shared" si="70"/>
        <v>-1.9100901125059438E-2</v>
      </c>
      <c r="BK166" s="23">
        <f t="shared" si="71"/>
        <v>-6.5200256860568559E-3</v>
      </c>
      <c r="BL166" s="23">
        <f t="shared" si="72"/>
        <v>-1.6305830971210893E-2</v>
      </c>
      <c r="BM166" s="23">
        <f t="shared" si="73"/>
        <v>2.2504941863412927E-3</v>
      </c>
      <c r="BN166" s="23">
        <f t="shared" si="74"/>
        <v>-2.2564456964530928E-3</v>
      </c>
      <c r="BO166" s="23">
        <f t="shared" si="75"/>
        <v>-8.7165731453858319E-3</v>
      </c>
      <c r="BP166" s="23">
        <f t="shared" si="76"/>
        <v>1.5496745301344359E-3</v>
      </c>
      <c r="BQ166" s="23">
        <f t="shared" si="77"/>
        <v>-5.2897976016812185E-3</v>
      </c>
      <c r="BR166" s="23">
        <f t="shared" si="78"/>
        <v>-1.3728639903543239E-2</v>
      </c>
      <c r="BS166" s="23">
        <f t="shared" si="79"/>
        <v>-4.2028805570106355E-3</v>
      </c>
      <c r="BT166" s="23">
        <f t="shared" si="80"/>
        <v>-1.115162964188276E-2</v>
      </c>
      <c r="BU166" s="23">
        <f t="shared" si="81"/>
        <v>-2.2542982258120359E-4</v>
      </c>
      <c r="BV166" s="23">
        <f t="shared" si="82"/>
        <v>-6.1118528690980015E-4</v>
      </c>
      <c r="BW166" s="23">
        <f t="shared" si="83"/>
        <v>-1.7170456298704507E-3</v>
      </c>
      <c r="BX166" s="23">
        <f t="shared" si="84"/>
        <v>-2.1886419679040273E-2</v>
      </c>
      <c r="BY166" s="23">
        <f t="shared" si="85"/>
        <v>-4.1466956512739572E-2</v>
      </c>
      <c r="BZ166" s="23">
        <f t="shared" si="86"/>
        <v>-2.0015733336592512E-2</v>
      </c>
      <c r="CA166" s="23">
        <f t="shared" si="87"/>
        <v>1.7911567453166813E-2</v>
      </c>
      <c r="CB166" s="23">
        <f t="shared" si="88"/>
        <v>2.5985939814814809E-3</v>
      </c>
      <c r="CC166" s="23">
        <f t="shared" si="89"/>
        <v>2.4062356481481481E-3</v>
      </c>
      <c r="CD166" s="23">
        <f t="shared" si="90"/>
        <v>2.8907819444444443E-3</v>
      </c>
      <c r="CE166" s="23">
        <f t="shared" si="91"/>
        <v>8.6420370370370335E-5</v>
      </c>
      <c r="CF166" s="23">
        <f t="shared" si="92"/>
        <v>0</v>
      </c>
      <c r="CG166" s="23">
        <f t="shared" si="93"/>
        <v>-2.1833895841778191E-2</v>
      </c>
      <c r="CH166" s="23">
        <f t="shared" si="94"/>
        <v>-3.4842050443504261E-2</v>
      </c>
      <c r="CI166" s="23">
        <f t="shared" si="95"/>
        <v>-5.1645981327580484E-2</v>
      </c>
    </row>
    <row r="167" spans="1:87" x14ac:dyDescent="0.2">
      <c r="A167" s="20">
        <v>159</v>
      </c>
      <c r="B167" s="21">
        <v>43434</v>
      </c>
      <c r="C167" s="20">
        <v>242.59800000000001</v>
      </c>
      <c r="D167" s="20">
        <v>1313.057</v>
      </c>
      <c r="E167" s="20">
        <v>2169.9929999999999</v>
      </c>
      <c r="F167" s="20">
        <v>2013.8019999999999</v>
      </c>
      <c r="G167" s="20">
        <v>2621.433</v>
      </c>
      <c r="H167" s="20">
        <v>145.11000000000001</v>
      </c>
      <c r="I167" s="20">
        <v>358.69099999999997</v>
      </c>
      <c r="J167" s="20">
        <v>478.02300000000002</v>
      </c>
      <c r="K167" s="20">
        <v>119.54</v>
      </c>
      <c r="L167" s="20">
        <v>695.447</v>
      </c>
      <c r="M167" s="20">
        <v>851.55</v>
      </c>
      <c r="N167" s="20">
        <v>322.22199999999998</v>
      </c>
      <c r="O167" s="20">
        <v>371.53199999999998</v>
      </c>
      <c r="P167" s="20">
        <v>102.43899999999999</v>
      </c>
      <c r="Q167" s="20">
        <v>191.46799999999999</v>
      </c>
      <c r="R167" s="20">
        <v>253.09</v>
      </c>
      <c r="S167" s="20">
        <v>11446.16</v>
      </c>
      <c r="T167" s="20">
        <v>4804.3999999999996</v>
      </c>
      <c r="U167" s="20">
        <v>8287.2999999999993</v>
      </c>
      <c r="V167" s="20">
        <v>38208.03</v>
      </c>
      <c r="W167" s="20">
        <v>4.5309299999999997</v>
      </c>
      <c r="X167" s="20">
        <v>2.9312999999999998</v>
      </c>
      <c r="Y167" s="20">
        <v>4.6146000000000003</v>
      </c>
      <c r="Z167" s="20">
        <v>-0.40129999999999999</v>
      </c>
      <c r="AA167" s="20">
        <v>1</v>
      </c>
      <c r="AB167" s="20">
        <v>0.94550000000000001</v>
      </c>
      <c r="AC167" s="20">
        <v>0.7853</v>
      </c>
      <c r="AD167" s="20">
        <v>149.77000000000001</v>
      </c>
      <c r="AE167" s="21">
        <f t="shared" si="67"/>
        <v>43434</v>
      </c>
      <c r="AF167" s="22" cm="1">
        <f t="array" ref="AF167">IF(INDEX(calc_types,1,AF$7)="INDEX",C167/C166-1,IF(INDEX(calc_types,1,AF$7)="CASH", C166/1200,C166/C167-1))</f>
        <v>3.5990865766482028E-3</v>
      </c>
      <c r="AG167" s="22" cm="1">
        <f t="array" ref="AG167">IF(INDEX(calc_types,1,AG$7)="INDEX",D167/D166-1,IF(INDEX(calc_types,1,AG$7)="CASH", D166/1200,D166/D167-1))</f>
        <v>2.9253903257417946E-3</v>
      </c>
      <c r="AH167" s="22" cm="1">
        <f t="array" ref="AH167">IF(INDEX(calc_types,1,AH$7)="INDEX",E167/E166-1,IF(INDEX(calc_types,1,AH$7)="CASH", E166/1200,E166/E167-1))</f>
        <v>5.031193119450883E-3</v>
      </c>
      <c r="AI167" s="22" cm="1">
        <f t="array" ref="AI167">IF(INDEX(calc_types,1,AI$7)="INDEX",F167/F166-1,IF(INDEX(calc_types,1,AI$7)="CASH", F166/1200,F166/F167-1))</f>
        <v>4.3304162994814988E-3</v>
      </c>
      <c r="AJ167" s="22" cm="1">
        <f t="array" ref="AJ167">IF(INDEX(calc_types,1,AJ$7)="INDEX",G167/G166-1,IF(INDEX(calc_types,1,AJ$7)="CASH", G166/1200,G166/G167-1))</f>
        <v>7.6357796528860877E-3</v>
      </c>
      <c r="AK167" s="22" cm="1">
        <f t="array" ref="AK167">IF(INDEX(calc_types,1,AK$7)="INDEX",H167/H166-1,IF(INDEX(calc_types,1,AK$7)="CASH", H166/1200,H166/H167-1))</f>
        <v>2.9027576197389049E-3</v>
      </c>
      <c r="AL167" s="22" cm="1">
        <f t="array" ref="AL167">IF(INDEX(calc_types,1,AL$7)="INDEX",I167/I166-1,IF(INDEX(calc_types,1,AL$7)="CASH", I166/1200,I166/I167-1))</f>
        <v>7.8420904748524034E-3</v>
      </c>
      <c r="AM167" s="22" cm="1">
        <f t="array" ref="AM167">IF(INDEX(calc_types,1,AM$7)="INDEX",J167/J166-1,IF(INDEX(calc_types,1,AM$7)="CASH", J166/1200,J166/J167-1))</f>
        <v>1.3664730617775733E-2</v>
      </c>
      <c r="AN167" s="22" cm="1">
        <f t="array" ref="AN167">IF(INDEX(calc_types,1,AN$7)="INDEX",K167/K166-1,IF(INDEX(calc_types,1,AN$7)="CASH", K166/1200,K166/K167-1))</f>
        <v>4.3099464827307532E-3</v>
      </c>
      <c r="AO167" s="22" cm="1">
        <f t="array" ref="AO167">IF(INDEX(calc_types,1,AO$7)="INDEX",L167/L166-1,IF(INDEX(calc_types,1,AO$7)="CASH", L166/1200,L166/L167-1))</f>
        <v>6.8100581547694272E-3</v>
      </c>
      <c r="AP167" s="22" cm="1">
        <f t="array" ref="AP167">IF(INDEX(calc_types,1,AP$7)="INDEX",M167/M166-1,IF(INDEX(calc_types,1,AP$7)="CASH", M166/1200,M166/M167-1))</f>
        <v>1.0997439115170815E-2</v>
      </c>
      <c r="AQ167" s="22" cm="1">
        <f t="array" ref="AQ167">IF(INDEX(calc_types,1,AQ$7)="INDEX",N167/N166-1,IF(INDEX(calc_types,1,AQ$7)="CASH", N166/1200,N166/N167-1))</f>
        <v>7.7594052686393855E-3</v>
      </c>
      <c r="AR167" s="22" cm="1">
        <f t="array" ref="AR167">IF(INDEX(calc_types,1,AR$7)="INDEX",O167/O166-1,IF(INDEX(calc_types,1,AR$7)="CASH", O166/1200,O166/O167-1))</f>
        <v>1.36109542400209E-2</v>
      </c>
      <c r="AS167" s="22" cm="1">
        <f t="array" ref="AS167">IF(INDEX(calc_types,1,AS$7)="INDEX",P167/P166-1,IF(INDEX(calc_types,1,AS$7)="CASH", P166/1200,P166/P167-1))</f>
        <v>-4.3909293157962104E-4</v>
      </c>
      <c r="AT167" s="22" cm="1">
        <f t="array" ref="AT167">IF(INDEX(calc_types,1,AT$7)="INDEX",Q167/Q166-1,IF(INDEX(calc_types,1,AT$7)="CASH", Q166/1200,Q166/Q167-1))</f>
        <v>-2.5526417237103916E-3</v>
      </c>
      <c r="AU167" s="22" cm="1">
        <f t="array" ref="AU167">IF(INDEX(calc_types,1,AU$7)="INDEX",R167/R166-1,IF(INDEX(calc_types,1,AU$7)="CASH", R166/1200,R166/R167-1))</f>
        <v>-5.606698177331948E-3</v>
      </c>
      <c r="AV167" s="22" cm="1">
        <f t="array" ref="AV167">IF(INDEX(calc_types,1,AV$7)="INDEX",S167/S166-1,IF(INDEX(calc_types,1,AV$7)="CASH", S166/1200,S166/S167-1))</f>
        <v>5.8281403132454335E-2</v>
      </c>
      <c r="AW167" s="22" cm="1">
        <f t="array" ref="AW167">IF(INDEX(calc_types,1,AW$7)="INDEX",T167/T166-1,IF(INDEX(calc_types,1,AW$7)="CASH", T166/1200,T166/T167-1))</f>
        <v>-4.811884920758347E-3</v>
      </c>
      <c r="AX167" s="22" cm="1">
        <f t="array" ref="AX167">IF(INDEX(calc_types,1,AX$7)="INDEX",U167/U166-1,IF(INDEX(calc_types,1,AX$7)="CASH", U166/1200,U166/U167-1))</f>
        <v>2.1849299022206781E-2</v>
      </c>
      <c r="AY167" s="22" cm="1">
        <f t="array" ref="AY167">IF(INDEX(calc_types,1,AY$7)="INDEX",V167/V166-1,IF(INDEX(calc_types,1,AY$7)="CASH", V166/1200,V166/V167-1))</f>
        <v>-2.2343707020630155E-2</v>
      </c>
      <c r="AZ167" s="22" cm="1">
        <f t="array" ref="AZ167">IF(INDEX(calc_types,1,AZ$7)="INDEX",W167/W166-1,IF(INDEX(calc_types,1,AZ$7)="CASH", W166/1200,W166/W167-1))</f>
        <v>3.8800499999999999E-3</v>
      </c>
      <c r="BA167" s="22" cm="1">
        <f t="array" ref="BA167">IF(INDEX(calc_types,1,BA$7)="INDEX",X167/X166-1,IF(INDEX(calc_types,1,BA$7)="CASH", X166/1200,X166/X167-1))</f>
        <v>2.6525833333333332E-3</v>
      </c>
      <c r="BB167" s="22" cm="1">
        <f t="array" ref="BB167">IF(INDEX(calc_types,1,BB$7)="INDEX",Y167/Y166-1,IF(INDEX(calc_types,1,BB$7)="CASH", Y166/1200,Y166/Y167-1))</f>
        <v>3.9745833333333334E-3</v>
      </c>
      <c r="BC167" s="22" cm="1">
        <f t="array" ref="BC167">IF(INDEX(calc_types,1,BC$7)="INDEX",Z167/Z166-1,IF(INDEX(calc_types,1,BC$7)="CASH", Z166/1200,Z166/Z167-1))</f>
        <v>4.0833333333333329E-6</v>
      </c>
      <c r="BD167" s="22" cm="1">
        <f t="array" ref="BD167">IF(INDEX(calc_types,1,BD$7)="INDEX",AA167/AA166-1,IF(INDEX(calc_types,1,BD$7)="CASH", AA166/1200,AA166/AA167-1))</f>
        <v>0</v>
      </c>
      <c r="BE167" s="22" cm="1">
        <f t="array" ref="BE167">IF(INDEX(calc_types,1,BE$7)="INDEX",AB167/AB166-1,IF(INDEX(calc_types,1,BE$7)="CASH", AB166/1200,AB166/AB167-1))</f>
        <v>-2.823902696985725E-2</v>
      </c>
      <c r="BF167" s="22" cm="1">
        <f t="array" ref="BF167">IF(INDEX(calc_types,1,BF$7)="INDEX",AC167/AC166-1,IF(INDEX(calc_types,1,BF$7)="CASH", AC166/1200,AC166/AC167-1))</f>
        <v>-1.2861326881446589E-2</v>
      </c>
      <c r="BG167" s="22" cm="1">
        <f t="array" ref="BG167">IF(INDEX(calc_types,1,BG$7)="INDEX",AD167/AD166-1,IF(INDEX(calc_types,1,BG$7)="CASH", AD166/1200,AD166/AD167-1))</f>
        <v>1.5089804366695603E-2</v>
      </c>
      <c r="BH167" s="23">
        <f t="shared" si="68"/>
        <v>2.2033158317650457E-3</v>
      </c>
      <c r="BI167" s="23">
        <f t="shared" si="69"/>
        <v>1.7521225260417285E-3</v>
      </c>
      <c r="BJ167" s="23">
        <f t="shared" si="70"/>
        <v>3.8370628897936008E-3</v>
      </c>
      <c r="BK167" s="23">
        <f t="shared" si="71"/>
        <v>2.2338643685065399E-3</v>
      </c>
      <c r="BL167" s="23">
        <f t="shared" si="72"/>
        <v>4.9635531907474429E-3</v>
      </c>
      <c r="BM167" s="23">
        <f t="shared" si="73"/>
        <v>2.6311837102415388E-3</v>
      </c>
      <c r="BN167" s="23">
        <f t="shared" si="74"/>
        <v>7.7612887802385377E-3</v>
      </c>
      <c r="BO167" s="23">
        <f t="shared" si="75"/>
        <v>1.3479873886377879E-2</v>
      </c>
      <c r="BP167" s="23">
        <f t="shared" si="76"/>
        <v>3.2314779812347969E-3</v>
      </c>
      <c r="BQ167" s="23">
        <f t="shared" si="77"/>
        <v>5.96086796937803E-3</v>
      </c>
      <c r="BR167" s="23">
        <f t="shared" si="78"/>
        <v>1.0036327751912088E-2</v>
      </c>
      <c r="BS167" s="23">
        <f t="shared" si="79"/>
        <v>5.3765569290087798E-3</v>
      </c>
      <c r="BT167" s="23">
        <f t="shared" si="80"/>
        <v>1.0470084997918355E-2</v>
      </c>
      <c r="BU167" s="23">
        <f t="shared" si="81"/>
        <v>-4.4014783342358877E-4</v>
      </c>
      <c r="BV167" s="23">
        <f t="shared" si="82"/>
        <v>-2.4922563160912469E-3</v>
      </c>
      <c r="BW167" s="23">
        <f t="shared" si="83"/>
        <v>-5.4726835653880366E-3</v>
      </c>
      <c r="BX167" s="23">
        <f t="shared" si="84"/>
        <v>4.571302517164165E-2</v>
      </c>
      <c r="BY167" s="23">
        <f t="shared" si="85"/>
        <v>-1.1717951913554736E-2</v>
      </c>
      <c r="BZ167" s="23">
        <f t="shared" si="86"/>
        <v>1.7233683447650028E-2</v>
      </c>
      <c r="CA167" s="23">
        <f t="shared" si="87"/>
        <v>-3.5068051649753226E-2</v>
      </c>
      <c r="CB167" s="23">
        <f t="shared" si="88"/>
        <v>2.4405606481481476E-3</v>
      </c>
      <c r="CC167" s="23">
        <f t="shared" si="89"/>
        <v>2.2672356481481478E-3</v>
      </c>
      <c r="CD167" s="23">
        <f t="shared" si="90"/>
        <v>2.745115277777778E-3</v>
      </c>
      <c r="CE167" s="23">
        <f t="shared" si="91"/>
        <v>1.4258703703703702E-4</v>
      </c>
      <c r="CF167" s="23">
        <f t="shared" si="92"/>
        <v>0</v>
      </c>
      <c r="CG167" s="23">
        <f t="shared" si="93"/>
        <v>-2.7543536655780018E-2</v>
      </c>
      <c r="CH167" s="23">
        <f t="shared" si="94"/>
        <v>-1.2228661122680465E-2</v>
      </c>
      <c r="CI167" s="23">
        <f t="shared" si="95"/>
        <v>1.8696075883948379E-2</v>
      </c>
    </row>
    <row r="168" spans="1:87" x14ac:dyDescent="0.2">
      <c r="A168" s="20">
        <v>160</v>
      </c>
      <c r="B168" s="21">
        <v>43465</v>
      </c>
      <c r="C168" s="20">
        <v>243.65600000000001</v>
      </c>
      <c r="D168" s="20">
        <v>1316.16</v>
      </c>
      <c r="E168" s="20">
        <v>2158.489</v>
      </c>
      <c r="F168" s="20">
        <v>2018.2429999999999</v>
      </c>
      <c r="G168" s="20">
        <v>2608.7460000000001</v>
      </c>
      <c r="H168" s="20">
        <v>145.44999999999999</v>
      </c>
      <c r="I168" s="20">
        <v>358.45400000000001</v>
      </c>
      <c r="J168" s="20">
        <v>475.29199999999997</v>
      </c>
      <c r="K168" s="20">
        <v>119.911</v>
      </c>
      <c r="L168" s="20">
        <v>696.01700000000005</v>
      </c>
      <c r="M168" s="20">
        <v>847.51</v>
      </c>
      <c r="N168" s="20">
        <v>323.39600000000002</v>
      </c>
      <c r="O168" s="20">
        <v>371.786</v>
      </c>
      <c r="P168" s="20">
        <v>102.506</v>
      </c>
      <c r="Q168" s="20">
        <v>191.63800000000001</v>
      </c>
      <c r="R168" s="20">
        <v>253.18700000000001</v>
      </c>
      <c r="S168" s="20">
        <v>11169.35</v>
      </c>
      <c r="T168" s="20">
        <v>4895.9799999999996</v>
      </c>
      <c r="U168" s="20">
        <v>8173.02</v>
      </c>
      <c r="V168" s="20">
        <v>39894.54</v>
      </c>
      <c r="W168" s="20">
        <v>4.33249</v>
      </c>
      <c r="X168" s="20">
        <v>2.8913000000000002</v>
      </c>
      <c r="Y168" s="20">
        <v>4.6973000000000003</v>
      </c>
      <c r="Z168" s="20">
        <v>4.0500000000000001E-2</v>
      </c>
      <c r="AA168" s="20">
        <v>1</v>
      </c>
      <c r="AB168" s="20">
        <v>0.96589999999999998</v>
      </c>
      <c r="AC168" s="20">
        <v>0.79900000000000004</v>
      </c>
      <c r="AD168" s="20">
        <v>157.19999999999999</v>
      </c>
      <c r="AE168" s="21">
        <f t="shared" si="67"/>
        <v>43465</v>
      </c>
      <c r="AF168" s="22" cm="1">
        <f t="array" ref="AF168">IF(INDEX(calc_types,1,AF$7)="INDEX",C168/C167-1,IF(INDEX(calc_types,1,AF$7)="CASH", C167/1200,C167/C168-1))</f>
        <v>4.361124164255159E-3</v>
      </c>
      <c r="AG168" s="22" cm="1">
        <f t="array" ref="AG168">IF(INDEX(calc_types,1,AG$7)="INDEX",D168/D167-1,IF(INDEX(calc_types,1,AG$7)="CASH", D167/1200,D167/D168-1))</f>
        <v>2.3631875843928007E-3</v>
      </c>
      <c r="AH168" s="22" cm="1">
        <f t="array" ref="AH168">IF(INDEX(calc_types,1,AH$7)="INDEX",E168/E167-1,IF(INDEX(calc_types,1,AH$7)="CASH", E167/1200,E167/E168-1))</f>
        <v>-5.3013995897681632E-3</v>
      </c>
      <c r="AI168" s="22" cm="1">
        <f t="array" ref="AI168">IF(INDEX(calc_types,1,AI$7)="INDEX",F168/F167-1,IF(INDEX(calc_types,1,AI$7)="CASH", F167/1200,F167/F168-1))</f>
        <v>2.2052813533803839E-3</v>
      </c>
      <c r="AJ168" s="22" cm="1">
        <f t="array" ref="AJ168">IF(INDEX(calc_types,1,AJ$7)="INDEX",G168/G167-1,IF(INDEX(calc_types,1,AJ$7)="CASH", G167/1200,G167/G168-1))</f>
        <v>-4.8397193443433517E-3</v>
      </c>
      <c r="AK168" s="22" cm="1">
        <f t="array" ref="AK168">IF(INDEX(calc_types,1,AK$7)="INDEX",H168/H167-1,IF(INDEX(calc_types,1,AK$7)="CASH", H167/1200,H167/H168-1))</f>
        <v>2.3430500999239712E-3</v>
      </c>
      <c r="AL168" s="22" cm="1">
        <f t="array" ref="AL168">IF(INDEX(calc_types,1,AL$7)="INDEX",I168/I167-1,IF(INDEX(calc_types,1,AL$7)="CASH", I167/1200,I167/I168-1))</f>
        <v>-6.6073584227077653E-4</v>
      </c>
      <c r="AM168" s="22" cm="1">
        <f t="array" ref="AM168">IF(INDEX(calc_types,1,AM$7)="INDEX",J168/J167-1,IF(INDEX(calc_types,1,AM$7)="CASH", J167/1200,J167/J168-1))</f>
        <v>-5.7131142225375076E-3</v>
      </c>
      <c r="AN168" s="22" cm="1">
        <f t="array" ref="AN168">IF(INDEX(calc_types,1,AN$7)="INDEX",K168/K167-1,IF(INDEX(calc_types,1,AN$7)="CASH", K167/1200,K167/K168-1))</f>
        <v>3.1035636606993044E-3</v>
      </c>
      <c r="AO168" s="22" cm="1">
        <f t="array" ref="AO168">IF(INDEX(calc_types,1,AO$7)="INDEX",L168/L167-1,IF(INDEX(calc_types,1,AO$7)="CASH", L167/1200,L167/L168-1))</f>
        <v>8.1961673571107063E-4</v>
      </c>
      <c r="AP168" s="22" cm="1">
        <f t="array" ref="AP168">IF(INDEX(calc_types,1,AP$7)="INDEX",M168/M167-1,IF(INDEX(calc_types,1,AP$7)="CASH", M167/1200,M167/M168-1))</f>
        <v>-4.7442898244377529E-3</v>
      </c>
      <c r="AQ168" s="22" cm="1">
        <f t="array" ref="AQ168">IF(INDEX(calc_types,1,AQ$7)="INDEX",N168/N167-1,IF(INDEX(calc_types,1,AQ$7)="CASH", N167/1200,N167/N168-1))</f>
        <v>3.643450788586966E-3</v>
      </c>
      <c r="AR168" s="22" cm="1">
        <f t="array" ref="AR168">IF(INDEX(calc_types,1,AR$7)="INDEX",O168/O167-1,IF(INDEX(calc_types,1,AR$7)="CASH", O167/1200,O167/O168-1))</f>
        <v>6.836557820053546E-4</v>
      </c>
      <c r="AS168" s="22" cm="1">
        <f t="array" ref="AS168">IF(INDEX(calc_types,1,AS$7)="INDEX",P168/P167-1,IF(INDEX(calc_types,1,AS$7)="CASH", P167/1200,P167/P168-1))</f>
        <v>6.5404777477340303E-4</v>
      </c>
      <c r="AT168" s="22" cm="1">
        <f t="array" ref="AT168">IF(INDEX(calc_types,1,AT$7)="INDEX",Q168/Q167-1,IF(INDEX(calc_types,1,AT$7)="CASH", Q167/1200,Q167/Q168-1))</f>
        <v>8.8787682537039281E-4</v>
      </c>
      <c r="AU168" s="22" cm="1">
        <f t="array" ref="AU168">IF(INDEX(calc_types,1,AU$7)="INDEX",R168/R167-1,IF(INDEX(calc_types,1,AU$7)="CASH", R167/1200,R167/R168-1))</f>
        <v>3.8326287091550171E-4</v>
      </c>
      <c r="AV168" s="22" cm="1">
        <f t="array" ref="AV168">IF(INDEX(calc_types,1,AV$7)="INDEX",S168/S167-1,IF(INDEX(calc_types,1,AV$7)="CASH", S167/1200,S167/S168-1))</f>
        <v>-2.4183656352872895E-2</v>
      </c>
      <c r="AW168" s="22" cm="1">
        <f t="array" ref="AW168">IF(INDEX(calc_types,1,AW$7)="INDEX",T168/T167-1,IF(INDEX(calc_types,1,AW$7)="CASH", T167/1200,T167/T168-1))</f>
        <v>1.9061693447673056E-2</v>
      </c>
      <c r="AX168" s="22" cm="1">
        <f t="array" ref="AX168">IF(INDEX(calc_types,1,AX$7)="INDEX",U168/U167-1,IF(INDEX(calc_types,1,AX$7)="CASH", U167/1200,U167/U168-1))</f>
        <v>-1.3789774715528447E-2</v>
      </c>
      <c r="AY168" s="22" cm="1">
        <f t="array" ref="AY168">IF(INDEX(calc_types,1,AY$7)="INDEX",V168/V167-1,IF(INDEX(calc_types,1,AY$7)="CASH", V167/1200,V167/V168-1))</f>
        <v>4.4140197754241717E-2</v>
      </c>
      <c r="AZ168" s="22" cm="1">
        <f t="array" ref="AZ168">IF(INDEX(calc_types,1,AZ$7)="INDEX",W168/W167-1,IF(INDEX(calc_types,1,AZ$7)="CASH", W167/1200,W167/W168-1))</f>
        <v>3.7757749999999999E-3</v>
      </c>
      <c r="BA168" s="22" cm="1">
        <f t="array" ref="BA168">IF(INDEX(calc_types,1,BA$7)="INDEX",X168/X167-1,IF(INDEX(calc_types,1,BA$7)="CASH", X167/1200,X167/X168-1))</f>
        <v>2.44275E-3</v>
      </c>
      <c r="BB168" s="22" cm="1">
        <f t="array" ref="BB168">IF(INDEX(calc_types,1,BB$7)="INDEX",Y168/Y167-1,IF(INDEX(calc_types,1,BB$7)="CASH", Y167/1200,Y167/Y168-1))</f>
        <v>3.8455000000000004E-3</v>
      </c>
      <c r="BC168" s="22" cm="1">
        <f t="array" ref="BC168">IF(INDEX(calc_types,1,BC$7)="INDEX",Z168/Z167-1,IF(INDEX(calc_types,1,BC$7)="CASH", Z167/1200,Z167/Z168-1))</f>
        <v>-3.3441666666666667E-4</v>
      </c>
      <c r="BD168" s="22" cm="1">
        <f t="array" ref="BD168">IF(INDEX(calc_types,1,BD$7)="INDEX",AA168/AA167-1,IF(INDEX(calc_types,1,BD$7)="CASH", AA167/1200,AA167/AA168-1))</f>
        <v>0</v>
      </c>
      <c r="BE168" s="22" cm="1">
        <f t="array" ref="BE168">IF(INDEX(calc_types,1,BE$7)="INDEX",AB168/AB167-1,IF(INDEX(calc_types,1,BE$7)="CASH", AB167/1200,AB167/AB168-1))</f>
        <v>-2.112019877834137E-2</v>
      </c>
      <c r="BF168" s="22" cm="1">
        <f t="array" ref="BF168">IF(INDEX(calc_types,1,BF$7)="INDEX",AC168/AC167-1,IF(INDEX(calc_types,1,BF$7)="CASH", AC167/1200,AC167/AC168-1))</f>
        <v>-1.7146433041301701E-2</v>
      </c>
      <c r="BG168" s="22" cm="1">
        <f t="array" ref="BG168">IF(INDEX(calc_types,1,BG$7)="INDEX",AD168/AD167-1,IF(INDEX(calc_types,1,BG$7)="CASH", AD167/1200,AD167/AD168-1))</f>
        <v>-4.7264631043256844E-2</v>
      </c>
      <c r="BH168" s="23">
        <f t="shared" si="68"/>
        <v>2.965353419372002E-3</v>
      </c>
      <c r="BI168" s="23">
        <f t="shared" si="69"/>
        <v>1.1899197846927346E-3</v>
      </c>
      <c r="BJ168" s="23">
        <f t="shared" si="70"/>
        <v>-6.4955298194254458E-3</v>
      </c>
      <c r="BK168" s="23">
        <f t="shared" si="71"/>
        <v>1.0872942240542499E-4</v>
      </c>
      <c r="BL168" s="23">
        <f t="shared" si="72"/>
        <v>-7.5119458064819965E-3</v>
      </c>
      <c r="BM168" s="23">
        <f t="shared" si="73"/>
        <v>2.0714761904266051E-3</v>
      </c>
      <c r="BN168" s="23">
        <f t="shared" si="74"/>
        <v>-7.4153753688464179E-4</v>
      </c>
      <c r="BO168" s="23">
        <f t="shared" si="75"/>
        <v>-5.8979709539353619E-3</v>
      </c>
      <c r="BP168" s="23">
        <f t="shared" si="76"/>
        <v>2.0250951592033482E-3</v>
      </c>
      <c r="BQ168" s="23">
        <f t="shared" si="77"/>
        <v>-2.9573449680326365E-5</v>
      </c>
      <c r="BR168" s="23">
        <f t="shared" si="78"/>
        <v>-5.7054011876964805E-3</v>
      </c>
      <c r="BS168" s="23">
        <f t="shared" si="79"/>
        <v>1.2606024489563604E-3</v>
      </c>
      <c r="BT168" s="23">
        <f t="shared" si="80"/>
        <v>-2.4572134600971914E-3</v>
      </c>
      <c r="BU168" s="23">
        <f t="shared" si="81"/>
        <v>6.5299287292943525E-4</v>
      </c>
      <c r="BV168" s="23">
        <f t="shared" si="82"/>
        <v>9.4826223298953723E-4</v>
      </c>
      <c r="BW168" s="23">
        <f t="shared" si="83"/>
        <v>5.1727748285941284E-4</v>
      </c>
      <c r="BX168" s="23">
        <f t="shared" si="84"/>
        <v>-3.675203431368558E-2</v>
      </c>
      <c r="BY168" s="23">
        <f t="shared" si="85"/>
        <v>1.2155626454876667E-2</v>
      </c>
      <c r="BZ168" s="23">
        <f t="shared" si="86"/>
        <v>-1.84053902900852E-2</v>
      </c>
      <c r="CA168" s="23">
        <f t="shared" si="87"/>
        <v>3.1415853125118645E-2</v>
      </c>
      <c r="CB168" s="23">
        <f t="shared" si="88"/>
        <v>2.3362856481481476E-3</v>
      </c>
      <c r="CC168" s="23">
        <f t="shared" si="89"/>
        <v>2.0574023148148147E-3</v>
      </c>
      <c r="CD168" s="23">
        <f t="shared" si="90"/>
        <v>2.616031944444445E-3</v>
      </c>
      <c r="CE168" s="23">
        <f t="shared" si="91"/>
        <v>-1.9591296296296299E-4</v>
      </c>
      <c r="CF168" s="23">
        <f t="shared" si="92"/>
        <v>0</v>
      </c>
      <c r="CG168" s="23">
        <f t="shared" si="93"/>
        <v>-2.0424708464264137E-2</v>
      </c>
      <c r="CH168" s="23">
        <f t="shared" si="94"/>
        <v>-1.6513767282535577E-2</v>
      </c>
      <c r="CI168" s="23">
        <f t="shared" si="95"/>
        <v>-4.3658359526004067E-2</v>
      </c>
    </row>
    <row r="169" spans="1:87" x14ac:dyDescent="0.2">
      <c r="A169" s="20">
        <v>161</v>
      </c>
      <c r="B169" s="21">
        <v>43496</v>
      </c>
      <c r="C169" s="20">
        <v>244.506</v>
      </c>
      <c r="D169" s="20">
        <v>1321.8440000000001</v>
      </c>
      <c r="E169" s="20">
        <v>2170.89</v>
      </c>
      <c r="F169" s="20">
        <v>2028.6189999999999</v>
      </c>
      <c r="G169" s="20">
        <v>2627.183</v>
      </c>
      <c r="H169" s="20">
        <v>145.71100000000001</v>
      </c>
      <c r="I169" s="20">
        <v>358.66300000000001</v>
      </c>
      <c r="J169" s="20">
        <v>474.86399999999998</v>
      </c>
      <c r="K169" s="20">
        <v>120.499</v>
      </c>
      <c r="L169" s="20">
        <v>701.01599999999996</v>
      </c>
      <c r="M169" s="20">
        <v>854.67399999999998</v>
      </c>
      <c r="N169" s="20">
        <v>326.05500000000001</v>
      </c>
      <c r="O169" s="20">
        <v>375.69799999999998</v>
      </c>
      <c r="P169" s="20">
        <v>102.465</v>
      </c>
      <c r="Q169" s="20">
        <v>191.268</v>
      </c>
      <c r="R169" s="20">
        <v>251.84100000000001</v>
      </c>
      <c r="S169" s="20">
        <v>11477.6</v>
      </c>
      <c r="T169" s="20">
        <v>5286.87</v>
      </c>
      <c r="U169" s="20">
        <v>8673.9599999999991</v>
      </c>
      <c r="V169" s="20">
        <v>39572.49</v>
      </c>
      <c r="W169" s="20">
        <v>4.3130800000000002</v>
      </c>
      <c r="X169" s="20">
        <v>2.6760999999999999</v>
      </c>
      <c r="Y169" s="20">
        <v>4.4850000000000003</v>
      </c>
      <c r="Z169" s="20">
        <v>0.18240000000000001</v>
      </c>
      <c r="AA169" s="20">
        <v>1</v>
      </c>
      <c r="AB169" s="20">
        <v>0.96499999999999997</v>
      </c>
      <c r="AC169" s="20">
        <v>0.80669999999999997</v>
      </c>
      <c r="AD169" s="20">
        <v>155.19</v>
      </c>
      <c r="AE169" s="21">
        <f t="shared" si="67"/>
        <v>43496</v>
      </c>
      <c r="AF169" s="22" cm="1">
        <f t="array" ref="AF169">IF(INDEX(calc_types,1,AF$7)="INDEX",C169/C168-1,IF(INDEX(calc_types,1,AF$7)="CASH", C168/1200,C168/C169-1))</f>
        <v>3.4885248054634665E-3</v>
      </c>
      <c r="AG169" s="22" cm="1">
        <f t="array" ref="AG169">IF(INDEX(calc_types,1,AG$7)="INDEX",D169/D168-1,IF(INDEX(calc_types,1,AG$7)="CASH", D168/1200,D168/D169-1))</f>
        <v>4.3186238755166251E-3</v>
      </c>
      <c r="AH169" s="22" cm="1">
        <f t="array" ref="AH169">IF(INDEX(calc_types,1,AH$7)="INDEX",E169/E168-1,IF(INDEX(calc_types,1,AH$7)="CASH", E168/1200,E168/E169-1))</f>
        <v>5.7452226997680711E-3</v>
      </c>
      <c r="AI169" s="22" cm="1">
        <f t="array" ref="AI169">IF(INDEX(calc_types,1,AI$7)="INDEX",F169/F168-1,IF(INDEX(calc_types,1,AI$7)="CASH", F168/1200,F168/F169-1))</f>
        <v>5.1411054070298334E-3</v>
      </c>
      <c r="AJ169" s="22" cm="1">
        <f t="array" ref="AJ169">IF(INDEX(calc_types,1,AJ$7)="INDEX",G169/G168-1,IF(INDEX(calc_types,1,AJ$7)="CASH", G168/1200,G168/G169-1))</f>
        <v>7.067380266227552E-3</v>
      </c>
      <c r="AK169" s="22" cm="1">
        <f t="array" ref="AK169">IF(INDEX(calc_types,1,AK$7)="INDEX",H169/H168-1,IF(INDEX(calc_types,1,AK$7)="CASH", H168/1200,H168/H169-1))</f>
        <v>1.7944310759712145E-3</v>
      </c>
      <c r="AL169" s="22" cm="1">
        <f t="array" ref="AL169">IF(INDEX(calc_types,1,AL$7)="INDEX",I169/I168-1,IF(INDEX(calc_types,1,AL$7)="CASH", I168/1200,I168/I169-1))</f>
        <v>5.8305947206616082E-4</v>
      </c>
      <c r="AM169" s="22" cm="1">
        <f t="array" ref="AM169">IF(INDEX(calc_types,1,AM$7)="INDEX",J169/J168-1,IF(INDEX(calc_types,1,AM$7)="CASH", J168/1200,J168/J169-1))</f>
        <v>-9.0049906162947835E-4</v>
      </c>
      <c r="AN169" s="22" cm="1">
        <f t="array" ref="AN169">IF(INDEX(calc_types,1,AN$7)="INDEX",K169/K168-1,IF(INDEX(calc_types,1,AN$7)="CASH", K168/1200,K168/K169-1))</f>
        <v>4.9036368640074102E-3</v>
      </c>
      <c r="AO169" s="22" cm="1">
        <f t="array" ref="AO169">IF(INDEX(calc_types,1,AO$7)="INDEX",L169/L168-1,IF(INDEX(calc_types,1,AO$7)="CASH", L168/1200,L168/L169-1))</f>
        <v>7.1822958347280697E-3</v>
      </c>
      <c r="AP169" s="22" cm="1">
        <f t="array" ref="AP169">IF(INDEX(calc_types,1,AP$7)="INDEX",M169/M168-1,IF(INDEX(calc_types,1,AP$7)="CASH", M168/1200,M168/M169-1))</f>
        <v>8.4529976047480471E-3</v>
      </c>
      <c r="AQ169" s="22" cm="1">
        <f t="array" ref="AQ169">IF(INDEX(calc_types,1,AQ$7)="INDEX",N169/N168-1,IF(INDEX(calc_types,1,AQ$7)="CASH", N168/1200,N168/N169-1))</f>
        <v>8.2221177751116148E-3</v>
      </c>
      <c r="AR169" s="22" cm="1">
        <f t="array" ref="AR169">IF(INDEX(calc_types,1,AR$7)="INDEX",O169/O168-1,IF(INDEX(calc_types,1,AR$7)="CASH", O168/1200,O168/O169-1))</f>
        <v>1.052218211551792E-2</v>
      </c>
      <c r="AS169" s="22" cm="1">
        <f t="array" ref="AS169">IF(INDEX(calc_types,1,AS$7)="INDEX",P169/P168-1,IF(INDEX(calc_types,1,AS$7)="CASH", P168/1200,P168/P169-1))</f>
        <v>-3.9997658673640579E-4</v>
      </c>
      <c r="AT169" s="22" cm="1">
        <f t="array" ref="AT169">IF(INDEX(calc_types,1,AT$7)="INDEX",Q169/Q168-1,IF(INDEX(calc_types,1,AT$7)="CASH", Q168/1200,Q168/Q169-1))</f>
        <v>-1.9307235516964338E-3</v>
      </c>
      <c r="AU169" s="22" cm="1">
        <f t="array" ref="AU169">IF(INDEX(calc_types,1,AU$7)="INDEX",R169/R168-1,IF(INDEX(calc_types,1,AU$7)="CASH", R168/1200,R168/R169-1))</f>
        <v>-5.3162287163243116E-3</v>
      </c>
      <c r="AV169" s="22" cm="1">
        <f t="array" ref="AV169">IF(INDEX(calc_types,1,AV$7)="INDEX",S169/S168-1,IF(INDEX(calc_types,1,AV$7)="CASH", S168/1200,S168/S169-1))</f>
        <v>2.7597845890763528E-2</v>
      </c>
      <c r="AW169" s="22" cm="1">
        <f t="array" ref="AW169">IF(INDEX(calc_types,1,AW$7)="INDEX",T169/T168-1,IF(INDEX(calc_types,1,AW$7)="CASH", T168/1200,T168/T169-1))</f>
        <v>7.9838969930432713E-2</v>
      </c>
      <c r="AX169" s="22" cm="1">
        <f t="array" ref="AX169">IF(INDEX(calc_types,1,AX$7)="INDEX",U169/U168-1,IF(INDEX(calc_types,1,AX$7)="CASH", U168/1200,U168/U169-1))</f>
        <v>6.1291909233061714E-2</v>
      </c>
      <c r="AY169" s="22" cm="1">
        <f t="array" ref="AY169">IF(INDEX(calc_types,1,AY$7)="INDEX",V169/V168-1,IF(INDEX(calc_types,1,AY$7)="CASH", V168/1200,V168/V169-1))</f>
        <v>-8.0725332338711375E-3</v>
      </c>
      <c r="AZ169" s="22" cm="1">
        <f t="array" ref="AZ169">IF(INDEX(calc_types,1,AZ$7)="INDEX",W169/W168-1,IF(INDEX(calc_types,1,AZ$7)="CASH", W168/1200,W168/W169-1))</f>
        <v>3.6104083333333334E-3</v>
      </c>
      <c r="BA169" s="22" cm="1">
        <f t="array" ref="BA169">IF(INDEX(calc_types,1,BA$7)="INDEX",X169/X168-1,IF(INDEX(calc_types,1,BA$7)="CASH", X168/1200,X168/X169-1))</f>
        <v>2.4094166666666669E-3</v>
      </c>
      <c r="BB169" s="22" cm="1">
        <f t="array" ref="BB169">IF(INDEX(calc_types,1,BB$7)="INDEX",Y169/Y168-1,IF(INDEX(calc_types,1,BB$7)="CASH", Y168/1200,Y168/Y169-1))</f>
        <v>3.9144166666666667E-3</v>
      </c>
      <c r="BC169" s="22" cm="1">
        <f t="array" ref="BC169">IF(INDEX(calc_types,1,BC$7)="INDEX",Z169/Z168-1,IF(INDEX(calc_types,1,BC$7)="CASH", Z168/1200,Z168/Z169-1))</f>
        <v>3.375E-5</v>
      </c>
      <c r="BD169" s="22" cm="1">
        <f t="array" ref="BD169">IF(INDEX(calc_types,1,BD$7)="INDEX",AA169/AA168-1,IF(INDEX(calc_types,1,BD$7)="CASH", AA168/1200,AA168/AA169-1))</f>
        <v>0</v>
      </c>
      <c r="BE169" s="22" cm="1">
        <f t="array" ref="BE169">IF(INDEX(calc_types,1,BE$7)="INDEX",AB169/AB168-1,IF(INDEX(calc_types,1,BE$7)="CASH", AB168/1200,AB168/AB169-1))</f>
        <v>9.3264248704660879E-4</v>
      </c>
      <c r="BF169" s="22" cm="1">
        <f t="array" ref="BF169">IF(INDEX(calc_types,1,BF$7)="INDEX",AC169/AC168-1,IF(INDEX(calc_types,1,BF$7)="CASH", AC168/1200,AC168/AC169-1))</f>
        <v>-9.5450601214824848E-3</v>
      </c>
      <c r="BG169" s="22" cm="1">
        <f t="array" ref="BG169">IF(INDEX(calc_types,1,BG$7)="INDEX",AD169/AD168-1,IF(INDEX(calc_types,1,BG$7)="CASH", AD168/1200,AD168/AD169-1))</f>
        <v>1.295186545524829E-2</v>
      </c>
      <c r="BH169" s="23">
        <f t="shared" si="68"/>
        <v>2.0927540605803095E-3</v>
      </c>
      <c r="BI169" s="23">
        <f t="shared" si="69"/>
        <v>3.145356075816559E-3</v>
      </c>
      <c r="BJ169" s="23">
        <f t="shared" si="70"/>
        <v>4.5510924701107885E-3</v>
      </c>
      <c r="BK169" s="23">
        <f t="shared" si="71"/>
        <v>3.0445534760548745E-3</v>
      </c>
      <c r="BL169" s="23">
        <f t="shared" si="72"/>
        <v>4.3951538040889072E-3</v>
      </c>
      <c r="BM169" s="23">
        <f t="shared" si="73"/>
        <v>1.5228571664738485E-3</v>
      </c>
      <c r="BN169" s="23">
        <f t="shared" si="74"/>
        <v>5.0225777745229556E-4</v>
      </c>
      <c r="BO169" s="23">
        <f t="shared" si="75"/>
        <v>-1.0853557930273323E-3</v>
      </c>
      <c r="BP169" s="23">
        <f t="shared" si="76"/>
        <v>3.8251683625114539E-3</v>
      </c>
      <c r="BQ169" s="23">
        <f t="shared" si="77"/>
        <v>6.3331056493366724E-3</v>
      </c>
      <c r="BR169" s="23">
        <f t="shared" si="78"/>
        <v>7.4918862414893195E-3</v>
      </c>
      <c r="BS169" s="23">
        <f t="shared" si="79"/>
        <v>5.8392694354810091E-3</v>
      </c>
      <c r="BT169" s="23">
        <f t="shared" si="80"/>
        <v>7.381312873415374E-3</v>
      </c>
      <c r="BU169" s="23">
        <f t="shared" si="81"/>
        <v>-4.0103148858037352E-4</v>
      </c>
      <c r="BV169" s="23">
        <f t="shared" si="82"/>
        <v>-1.8703381440772894E-3</v>
      </c>
      <c r="BW169" s="23">
        <f t="shared" si="83"/>
        <v>-5.1822141043804002E-3</v>
      </c>
      <c r="BX169" s="23">
        <f t="shared" si="84"/>
        <v>1.5029467929950845E-2</v>
      </c>
      <c r="BY169" s="23">
        <f t="shared" si="85"/>
        <v>7.2932902937636324E-2</v>
      </c>
      <c r="BZ169" s="23">
        <f t="shared" si="86"/>
        <v>5.6676293658504961E-2</v>
      </c>
      <c r="CA169" s="23">
        <f t="shared" si="87"/>
        <v>-2.0796877862994209E-2</v>
      </c>
      <c r="CB169" s="23">
        <f t="shared" si="88"/>
        <v>2.1709189814814811E-3</v>
      </c>
      <c r="CC169" s="23">
        <f t="shared" si="89"/>
        <v>2.0240689814814816E-3</v>
      </c>
      <c r="CD169" s="23">
        <f t="shared" si="90"/>
        <v>2.6849486111111113E-3</v>
      </c>
      <c r="CE169" s="23">
        <f t="shared" si="91"/>
        <v>1.7225370370370369E-4</v>
      </c>
      <c r="CF169" s="23">
        <f t="shared" si="92"/>
        <v>0</v>
      </c>
      <c r="CG169" s="23">
        <f t="shared" si="93"/>
        <v>1.628132801123842E-3</v>
      </c>
      <c r="CH169" s="23">
        <f t="shared" si="94"/>
        <v>-8.912394362716361E-3</v>
      </c>
      <c r="CI169" s="23">
        <f t="shared" si="95"/>
        <v>1.6558136972501067E-2</v>
      </c>
    </row>
    <row r="170" spans="1:87" x14ac:dyDescent="0.2">
      <c r="A170" s="20">
        <v>162</v>
      </c>
      <c r="B170" s="21">
        <v>43524</v>
      </c>
      <c r="C170" s="20">
        <v>245.34399999999999</v>
      </c>
      <c r="D170" s="20">
        <v>1330.893</v>
      </c>
      <c r="E170" s="20">
        <v>2201.8180000000002</v>
      </c>
      <c r="F170" s="20">
        <v>2043.1669999999999</v>
      </c>
      <c r="G170" s="20">
        <v>2660.92</v>
      </c>
      <c r="H170" s="20">
        <v>146.03200000000001</v>
      </c>
      <c r="I170" s="20">
        <v>359.822</v>
      </c>
      <c r="J170" s="20">
        <v>477.43799999999999</v>
      </c>
      <c r="K170" s="20">
        <v>120.95399999999999</v>
      </c>
      <c r="L170" s="20">
        <v>703.93499999999995</v>
      </c>
      <c r="M170" s="20">
        <v>859.42700000000002</v>
      </c>
      <c r="N170" s="20">
        <v>327.339</v>
      </c>
      <c r="O170" s="20">
        <v>377.26600000000002</v>
      </c>
      <c r="P170" s="20">
        <v>102.5</v>
      </c>
      <c r="Q170" s="20">
        <v>191.095</v>
      </c>
      <c r="R170" s="20">
        <v>251.066</v>
      </c>
      <c r="S170" s="20">
        <v>11323.73</v>
      </c>
      <c r="T170" s="20">
        <v>5463.54</v>
      </c>
      <c r="U170" s="20">
        <v>8809.74</v>
      </c>
      <c r="V170" s="20">
        <v>37155.5</v>
      </c>
      <c r="W170" s="20">
        <v>4.3247099999999996</v>
      </c>
      <c r="X170" s="20">
        <v>2.4893000000000001</v>
      </c>
      <c r="Y170" s="20">
        <v>4.4603000000000002</v>
      </c>
      <c r="Z170" s="20">
        <v>0.19520000000000001</v>
      </c>
      <c r="AA170" s="20">
        <v>1</v>
      </c>
      <c r="AB170" s="20">
        <v>0.96379999999999999</v>
      </c>
      <c r="AC170" s="20">
        <v>0.79510000000000003</v>
      </c>
      <c r="AD170" s="20">
        <v>150.63</v>
      </c>
      <c r="AE170" s="21">
        <f t="shared" si="67"/>
        <v>43524</v>
      </c>
      <c r="AF170" s="22" cm="1">
        <f t="array" ref="AF170">IF(INDEX(calc_types,1,AF$7)="INDEX",C170/C169-1,IF(INDEX(calc_types,1,AF$7)="CASH", C169/1200,C169/C170-1))</f>
        <v>3.427318757003972E-3</v>
      </c>
      <c r="AG170" s="22" cm="1">
        <f t="array" ref="AG170">IF(INDEX(calc_types,1,AG$7)="INDEX",D170/D169-1,IF(INDEX(calc_types,1,AG$7)="CASH", D169/1200,D169/D170-1))</f>
        <v>6.8457397393337782E-3</v>
      </c>
      <c r="AH170" s="22" cm="1">
        <f t="array" ref="AH170">IF(INDEX(calc_types,1,AH$7)="INDEX",E170/E169-1,IF(INDEX(calc_types,1,AH$7)="CASH", E169/1200,E169/E170-1))</f>
        <v>1.4246691449129267E-2</v>
      </c>
      <c r="AI170" s="22" cm="1">
        <f t="array" ref="AI170">IF(INDEX(calc_types,1,AI$7)="INDEX",F170/F169-1,IF(INDEX(calc_types,1,AI$7)="CASH", F169/1200,F169/F170-1))</f>
        <v>7.1713811218370171E-3</v>
      </c>
      <c r="AJ170" s="22" cm="1">
        <f t="array" ref="AJ170">IF(INDEX(calc_types,1,AJ$7)="INDEX",G170/G169-1,IF(INDEX(calc_types,1,AJ$7)="CASH", G169/1200,G169/G170-1))</f>
        <v>1.2841511230850644E-2</v>
      </c>
      <c r="AK170" s="22" cm="1">
        <f t="array" ref="AK170">IF(INDEX(calc_types,1,AK$7)="INDEX",H170/H169-1,IF(INDEX(calc_types,1,AK$7)="CASH", H169/1200,H169/H170-1))</f>
        <v>2.2029908517544605E-3</v>
      </c>
      <c r="AL170" s="22" cm="1">
        <f t="array" ref="AL170">IF(INDEX(calc_types,1,AL$7)="INDEX",I170/I169-1,IF(INDEX(calc_types,1,AL$7)="CASH", I169/1200,I169/I170-1))</f>
        <v>3.2314456746305176E-3</v>
      </c>
      <c r="AM170" s="22" cm="1">
        <f t="array" ref="AM170">IF(INDEX(calc_types,1,AM$7)="INDEX",J170/J169-1,IF(INDEX(calc_types,1,AM$7)="CASH", J169/1200,J169/J170-1))</f>
        <v>5.4204993429698423E-3</v>
      </c>
      <c r="AN170" s="22" cm="1">
        <f t="array" ref="AN170">IF(INDEX(calc_types,1,AN$7)="INDEX",K170/K169-1,IF(INDEX(calc_types,1,AN$7)="CASH", K169/1200,K169/K170-1))</f>
        <v>3.7759649457671518E-3</v>
      </c>
      <c r="AO170" s="22" cm="1">
        <f t="array" ref="AO170">IF(INDEX(calc_types,1,AO$7)="INDEX",L170/L169-1,IF(INDEX(calc_types,1,AO$7)="CASH", L169/1200,L169/L170-1))</f>
        <v>4.1639563148343495E-3</v>
      </c>
      <c r="AP170" s="22" cm="1">
        <f t="array" ref="AP170">IF(INDEX(calc_types,1,AP$7)="INDEX",M170/M169-1,IF(INDEX(calc_types,1,AP$7)="CASH", M169/1200,M169/M170-1))</f>
        <v>5.5611847324243957E-3</v>
      </c>
      <c r="AQ170" s="22" cm="1">
        <f t="array" ref="AQ170">IF(INDEX(calc_types,1,AQ$7)="INDEX",N170/N169-1,IF(INDEX(calc_types,1,AQ$7)="CASH", N169/1200,N169/N170-1))</f>
        <v>3.9379859226202907E-3</v>
      </c>
      <c r="AR170" s="22" cm="1">
        <f t="array" ref="AR170">IF(INDEX(calc_types,1,AR$7)="INDEX",O170/O169-1,IF(INDEX(calc_types,1,AR$7)="CASH", O169/1200,O169/O170-1))</f>
        <v>4.1735649377958595E-3</v>
      </c>
      <c r="AS170" s="22" cm="1">
        <f t="array" ref="AS170">IF(INDEX(calc_types,1,AS$7)="INDEX",P170/P169-1,IF(INDEX(calc_types,1,AS$7)="CASH", P169/1200,P169/P170-1))</f>
        <v>3.4158005172502115E-4</v>
      </c>
      <c r="AT170" s="22" cm="1">
        <f t="array" ref="AT170">IF(INDEX(calc_types,1,AT$7)="INDEX",Q170/Q169-1,IF(INDEX(calc_types,1,AT$7)="CASH", Q169/1200,Q169/Q170-1))</f>
        <v>-9.0449003492487634E-4</v>
      </c>
      <c r="AU170" s="22" cm="1">
        <f t="array" ref="AU170">IF(INDEX(calc_types,1,AU$7)="INDEX",R170/R169-1,IF(INDEX(calc_types,1,AU$7)="CASH", R169/1200,R169/R170-1))</f>
        <v>-3.0773384794374747E-3</v>
      </c>
      <c r="AV170" s="22" cm="1">
        <f t="array" ref="AV170">IF(INDEX(calc_types,1,AV$7)="INDEX",S170/S169-1,IF(INDEX(calc_types,1,AV$7)="CASH", S169/1200,S169/S170-1))</f>
        <v>-1.3406112776190193E-2</v>
      </c>
      <c r="AW170" s="22" cm="1">
        <f t="array" ref="AW170">IF(INDEX(calc_types,1,AW$7)="INDEX",T170/T169-1,IF(INDEX(calc_types,1,AW$7)="CASH", T169/1200,T169/T170-1))</f>
        <v>3.3416747527365009E-2</v>
      </c>
      <c r="AX170" s="22" cm="1">
        <f t="array" ref="AX170">IF(INDEX(calc_types,1,AX$7)="INDEX",U170/U169-1,IF(INDEX(calc_types,1,AX$7)="CASH", U169/1200,U169/U170-1))</f>
        <v>1.5653749844361853E-2</v>
      </c>
      <c r="AY170" s="22" cm="1">
        <f t="array" ref="AY170">IF(INDEX(calc_types,1,AY$7)="INDEX",V170/V169-1,IF(INDEX(calc_types,1,AY$7)="CASH", V169/1200,V169/V170-1))</f>
        <v>-6.1077531386071415E-2</v>
      </c>
      <c r="AZ170" s="22" cm="1">
        <f t="array" ref="AZ170">IF(INDEX(calc_types,1,AZ$7)="INDEX",W170/W169-1,IF(INDEX(calc_types,1,AZ$7)="CASH", W169/1200,W169/W170-1))</f>
        <v>3.5942333333333337E-3</v>
      </c>
      <c r="BA170" s="22" cm="1">
        <f t="array" ref="BA170">IF(INDEX(calc_types,1,BA$7)="INDEX",X170/X169-1,IF(INDEX(calc_types,1,BA$7)="CASH", X169/1200,X169/X170-1))</f>
        <v>2.2300833333333335E-3</v>
      </c>
      <c r="BB170" s="22" cm="1">
        <f t="array" ref="BB170">IF(INDEX(calc_types,1,BB$7)="INDEX",Y170/Y169-1,IF(INDEX(calc_types,1,BB$7)="CASH", Y169/1200,Y169/Y170-1))</f>
        <v>3.7375000000000004E-3</v>
      </c>
      <c r="BC170" s="22" cm="1">
        <f t="array" ref="BC170">IF(INDEX(calc_types,1,BC$7)="INDEX",Z170/Z169-1,IF(INDEX(calc_types,1,BC$7)="CASH", Z169/1200,Z169/Z170-1))</f>
        <v>1.5200000000000001E-4</v>
      </c>
      <c r="BD170" s="22" cm="1">
        <f t="array" ref="BD170">IF(INDEX(calc_types,1,BD$7)="INDEX",AA170/AA169-1,IF(INDEX(calc_types,1,BD$7)="CASH", AA169/1200,AA169/AA170-1))</f>
        <v>0</v>
      </c>
      <c r="BE170" s="22" cm="1">
        <f t="array" ref="BE170">IF(INDEX(calc_types,1,BE$7)="INDEX",AB170/AB169-1,IF(INDEX(calc_types,1,BE$7)="CASH", AB169/1200,AB169/AB170-1))</f>
        <v>1.2450715916165755E-3</v>
      </c>
      <c r="BF170" s="22" cm="1">
        <f t="array" ref="BF170">IF(INDEX(calc_types,1,BF$7)="INDEX",AC170/AC169-1,IF(INDEX(calc_types,1,BF$7)="CASH", AC169/1200,AC169/AC170-1))</f>
        <v>1.4589359828952153E-2</v>
      </c>
      <c r="BG170" s="22" cm="1">
        <f t="array" ref="BG170">IF(INDEX(calc_types,1,BG$7)="INDEX",AD170/AD169-1,IF(INDEX(calc_types,1,BG$7)="CASH", AD169/1200,AD169/AD170-1))</f>
        <v>3.0272854013144723E-2</v>
      </c>
      <c r="BH170" s="23">
        <f t="shared" si="68"/>
        <v>2.031548012120815E-3</v>
      </c>
      <c r="BI170" s="23">
        <f t="shared" si="69"/>
        <v>5.6724719396337121E-3</v>
      </c>
      <c r="BJ170" s="23">
        <f t="shared" si="70"/>
        <v>1.3052561219471985E-2</v>
      </c>
      <c r="BK170" s="23">
        <f t="shared" si="71"/>
        <v>5.0748291908620582E-3</v>
      </c>
      <c r="BL170" s="23">
        <f t="shared" si="72"/>
        <v>1.0169284768711999E-2</v>
      </c>
      <c r="BM170" s="23">
        <f t="shared" si="73"/>
        <v>1.9314169422570944E-3</v>
      </c>
      <c r="BN170" s="23">
        <f t="shared" si="74"/>
        <v>3.1506439800166523E-3</v>
      </c>
      <c r="BO170" s="23">
        <f t="shared" si="75"/>
        <v>5.2356426115719879E-3</v>
      </c>
      <c r="BP170" s="23">
        <f t="shared" si="76"/>
        <v>2.6974964442711955E-3</v>
      </c>
      <c r="BQ170" s="23">
        <f t="shared" si="77"/>
        <v>3.3147661294429523E-3</v>
      </c>
      <c r="BR170" s="23">
        <f t="shared" si="78"/>
        <v>4.6000733691656682E-3</v>
      </c>
      <c r="BS170" s="23">
        <f t="shared" si="79"/>
        <v>1.555137582989685E-3</v>
      </c>
      <c r="BT170" s="23">
        <f t="shared" si="80"/>
        <v>1.0326956956933134E-3</v>
      </c>
      <c r="BU170" s="23">
        <f t="shared" si="81"/>
        <v>3.4052514988105342E-4</v>
      </c>
      <c r="BV170" s="23">
        <f t="shared" si="82"/>
        <v>-8.4410462730573192E-4</v>
      </c>
      <c r="BW170" s="23">
        <f t="shared" si="83"/>
        <v>-2.9433238674935634E-3</v>
      </c>
      <c r="BX170" s="23">
        <f t="shared" si="84"/>
        <v>-2.5974490737002878E-2</v>
      </c>
      <c r="BY170" s="23">
        <f t="shared" si="85"/>
        <v>2.651068053456862E-2</v>
      </c>
      <c r="BZ170" s="23">
        <f t="shared" si="86"/>
        <v>1.10381342698051E-2</v>
      </c>
      <c r="CA170" s="23">
        <f t="shared" si="87"/>
        <v>-7.3801876015194487E-2</v>
      </c>
      <c r="CB170" s="23">
        <f t="shared" si="88"/>
        <v>2.1547439814814809E-3</v>
      </c>
      <c r="CC170" s="23">
        <f t="shared" si="89"/>
        <v>1.8447356481481483E-3</v>
      </c>
      <c r="CD170" s="23">
        <f t="shared" si="90"/>
        <v>2.5080319444444449E-3</v>
      </c>
      <c r="CE170" s="23">
        <f t="shared" si="91"/>
        <v>2.9050370370370371E-4</v>
      </c>
      <c r="CF170" s="23">
        <f t="shared" si="92"/>
        <v>0</v>
      </c>
      <c r="CG170" s="23">
        <f t="shared" si="93"/>
        <v>1.9405619056938087E-3</v>
      </c>
      <c r="CH170" s="23">
        <f t="shared" si="94"/>
        <v>1.5222025587718277E-2</v>
      </c>
      <c r="CI170" s="23">
        <f t="shared" si="95"/>
        <v>3.38791255303975E-2</v>
      </c>
    </row>
    <row r="171" spans="1:87" x14ac:dyDescent="0.2">
      <c r="A171" s="20">
        <v>163</v>
      </c>
      <c r="B171" s="21">
        <v>43555</v>
      </c>
      <c r="C171" s="20">
        <v>246.245</v>
      </c>
      <c r="D171" s="20">
        <v>1337.095</v>
      </c>
      <c r="E171" s="20">
        <v>2215.319</v>
      </c>
      <c r="F171" s="20">
        <v>2051.3910000000001</v>
      </c>
      <c r="G171" s="20">
        <v>2671.107</v>
      </c>
      <c r="H171" s="20">
        <v>146.32400000000001</v>
      </c>
      <c r="I171" s="20">
        <v>360.15899999999999</v>
      </c>
      <c r="J171" s="20">
        <v>475.45600000000002</v>
      </c>
      <c r="K171" s="20">
        <v>121.322</v>
      </c>
      <c r="L171" s="20">
        <v>705.56700000000001</v>
      </c>
      <c r="M171" s="20">
        <v>860.25599999999997</v>
      </c>
      <c r="N171" s="20">
        <v>327.608</v>
      </c>
      <c r="O171" s="20">
        <v>376.399</v>
      </c>
      <c r="P171" s="20">
        <v>102.529</v>
      </c>
      <c r="Q171" s="20">
        <v>191.13300000000001</v>
      </c>
      <c r="R171" s="20">
        <v>250.506</v>
      </c>
      <c r="S171" s="20">
        <v>10681.62</v>
      </c>
      <c r="T171" s="20">
        <v>5248.39</v>
      </c>
      <c r="U171" s="20">
        <v>8582.81</v>
      </c>
      <c r="V171" s="20">
        <v>35617.56</v>
      </c>
      <c r="W171" s="20">
        <v>4.3193700000000002</v>
      </c>
      <c r="X171" s="20">
        <v>2.371</v>
      </c>
      <c r="Y171" s="20">
        <v>4.4625000000000004</v>
      </c>
      <c r="Z171" s="20">
        <v>0.26500000000000001</v>
      </c>
      <c r="AA171" s="20">
        <v>1</v>
      </c>
      <c r="AB171" s="20">
        <v>0.92449999999999999</v>
      </c>
      <c r="AC171" s="20">
        <v>0.77410000000000001</v>
      </c>
      <c r="AD171" s="20">
        <v>149.96</v>
      </c>
      <c r="AE171" s="21">
        <f t="shared" si="67"/>
        <v>43555</v>
      </c>
      <c r="AF171" s="22" cm="1">
        <f t="array" ref="AF171">IF(INDEX(calc_types,1,AF$7)="INDEX",C171/C170-1,IF(INDEX(calc_types,1,AF$7)="CASH", C170/1200,C170/C171-1))</f>
        <v>3.6723946784922301E-3</v>
      </c>
      <c r="AG171" s="22" cm="1">
        <f t="array" ref="AG171">IF(INDEX(calc_types,1,AG$7)="INDEX",D171/D170-1,IF(INDEX(calc_types,1,AG$7)="CASH", D170/1200,D170/D171-1))</f>
        <v>4.6600290181104675E-3</v>
      </c>
      <c r="AH171" s="22" cm="1">
        <f t="array" ref="AH171">IF(INDEX(calc_types,1,AH$7)="INDEX",E171/E170-1,IF(INDEX(calc_types,1,AH$7)="CASH", E170/1200,E170/E171-1))</f>
        <v>6.1317511256606672E-3</v>
      </c>
      <c r="AI171" s="22" cm="1">
        <f t="array" ref="AI171">IF(INDEX(calc_types,1,AI$7)="INDEX",F171/F170-1,IF(INDEX(calc_types,1,AI$7)="CASH", F170/1200,F170/F171-1))</f>
        <v>4.0251237417205932E-3</v>
      </c>
      <c r="AJ171" s="22" cm="1">
        <f t="array" ref="AJ171">IF(INDEX(calc_types,1,AJ$7)="INDEX",G171/G170-1,IF(INDEX(calc_types,1,AJ$7)="CASH", G170/1200,G170/G171-1))</f>
        <v>3.828375148444918E-3</v>
      </c>
      <c r="AK171" s="22" cm="1">
        <f t="array" ref="AK171">IF(INDEX(calc_types,1,AK$7)="INDEX",H171/H170-1,IF(INDEX(calc_types,1,AK$7)="CASH", H170/1200,H170/H171-1))</f>
        <v>1.9995617398926857E-3</v>
      </c>
      <c r="AL171" s="22" cm="1">
        <f t="array" ref="AL171">IF(INDEX(calc_types,1,AL$7)="INDEX",I171/I170-1,IF(INDEX(calc_types,1,AL$7)="CASH", I170/1200,I170/I171-1))</f>
        <v>9.3657419501869121E-4</v>
      </c>
      <c r="AM171" s="22" cm="1">
        <f t="array" ref="AM171">IF(INDEX(calc_types,1,AM$7)="INDEX",J171/J170-1,IF(INDEX(calc_types,1,AM$7)="CASH", J170/1200,J170/J171-1))</f>
        <v>-4.1513243604404115E-3</v>
      </c>
      <c r="AN171" s="22" cm="1">
        <f t="array" ref="AN171">IF(INDEX(calc_types,1,AN$7)="INDEX",K171/K170-1,IF(INDEX(calc_types,1,AN$7)="CASH", K170/1200,K170/K171-1))</f>
        <v>3.0424789589431622E-3</v>
      </c>
      <c r="AO171" s="22" cm="1">
        <f t="array" ref="AO171">IF(INDEX(calc_types,1,AO$7)="INDEX",L171/L170-1,IF(INDEX(calc_types,1,AO$7)="CASH", L170/1200,L170/L171-1))</f>
        <v>2.318395874619128E-3</v>
      </c>
      <c r="AP171" s="22" cm="1">
        <f t="array" ref="AP171">IF(INDEX(calc_types,1,AP$7)="INDEX",M171/M170-1,IF(INDEX(calc_types,1,AP$7)="CASH", M170/1200,M170/M171-1))</f>
        <v>9.6459617861666125E-4</v>
      </c>
      <c r="AQ171" s="22" cm="1">
        <f t="array" ref="AQ171">IF(INDEX(calc_types,1,AQ$7)="INDEX",N171/N170-1,IF(INDEX(calc_types,1,AQ$7)="CASH", N170/1200,N170/N171-1))</f>
        <v>8.2177803439242858E-4</v>
      </c>
      <c r="AR171" s="22" cm="1">
        <f t="array" ref="AR171">IF(INDEX(calc_types,1,AR$7)="INDEX",O171/O170-1,IF(INDEX(calc_types,1,AR$7)="CASH", O170/1200,O170/O171-1))</f>
        <v>-2.2981132675619076E-3</v>
      </c>
      <c r="AS171" s="22" cm="1">
        <f t="array" ref="AS171">IF(INDEX(calc_types,1,AS$7)="INDEX",P171/P170-1,IF(INDEX(calc_types,1,AS$7)="CASH", P170/1200,P170/P171-1))</f>
        <v>2.8292682926833734E-4</v>
      </c>
      <c r="AT171" s="22" cm="1">
        <f t="array" ref="AT171">IF(INDEX(calc_types,1,AT$7)="INDEX",Q171/Q170-1,IF(INDEX(calc_types,1,AT$7)="CASH", Q170/1200,Q170/Q171-1))</f>
        <v>1.9885397315477782E-4</v>
      </c>
      <c r="AU171" s="22" cm="1">
        <f t="array" ref="AU171">IF(INDEX(calc_types,1,AU$7)="INDEX",R171/R170-1,IF(INDEX(calc_types,1,AU$7)="CASH", R170/1200,R170/R171-1))</f>
        <v>-2.2304891940764238E-3</v>
      </c>
      <c r="AV171" s="22" cm="1">
        <f t="array" ref="AV171">IF(INDEX(calc_types,1,AV$7)="INDEX",S171/S170-1,IF(INDEX(calc_types,1,AV$7)="CASH", S170/1200,S170/S171-1))</f>
        <v>-5.6704813696546896E-2</v>
      </c>
      <c r="AW171" s="22" cm="1">
        <f t="array" ref="AW171">IF(INDEX(calc_types,1,AW$7)="INDEX",T171/T170-1,IF(INDEX(calc_types,1,AW$7)="CASH", T170/1200,T170/T171-1))</f>
        <v>-3.9379230315875757E-2</v>
      </c>
      <c r="AX171" s="22" cm="1">
        <f t="array" ref="AX171">IF(INDEX(calc_types,1,AX$7)="INDEX",U171/U170-1,IF(INDEX(calc_types,1,AX$7)="CASH", U170/1200,U170/U171-1))</f>
        <v>-2.5758989482095984E-2</v>
      </c>
      <c r="AY171" s="22" cm="1">
        <f t="array" ref="AY171">IF(INDEX(calc_types,1,AY$7)="INDEX",V171/V170-1,IF(INDEX(calc_types,1,AY$7)="CASH", V170/1200,V170/V171-1))</f>
        <v>-4.1391987727254387E-2</v>
      </c>
      <c r="AZ171" s="22" cm="1">
        <f t="array" ref="AZ171">IF(INDEX(calc_types,1,AZ$7)="INDEX",W171/W170-1,IF(INDEX(calc_types,1,AZ$7)="CASH", W170/1200,W170/W171-1))</f>
        <v>3.6039249999999996E-3</v>
      </c>
      <c r="BA171" s="22" cm="1">
        <f t="array" ref="BA171">IF(INDEX(calc_types,1,BA$7)="INDEX",X171/X170-1,IF(INDEX(calc_types,1,BA$7)="CASH", X170/1200,X170/X171-1))</f>
        <v>2.0744166666666667E-3</v>
      </c>
      <c r="BB171" s="22" cm="1">
        <f t="array" ref="BB171">IF(INDEX(calc_types,1,BB$7)="INDEX",Y171/Y170-1,IF(INDEX(calc_types,1,BB$7)="CASH", Y170/1200,Y170/Y171-1))</f>
        <v>3.716916666666667E-3</v>
      </c>
      <c r="BC171" s="22" cm="1">
        <f t="array" ref="BC171">IF(INDEX(calc_types,1,BC$7)="INDEX",Z171/Z170-1,IF(INDEX(calc_types,1,BC$7)="CASH", Z170/1200,Z170/Z171-1))</f>
        <v>1.6266666666666667E-4</v>
      </c>
      <c r="BD171" s="22" cm="1">
        <f t="array" ref="BD171">IF(INDEX(calc_types,1,BD$7)="INDEX",AA171/AA170-1,IF(INDEX(calc_types,1,BD$7)="CASH", AA170/1200,AA170/AA171-1))</f>
        <v>0</v>
      </c>
      <c r="BE171" s="22" cm="1">
        <f t="array" ref="BE171">IF(INDEX(calc_types,1,BE$7)="INDEX",AB171/AB170-1,IF(INDEX(calc_types,1,BE$7)="CASH", AB170/1200,AB170/AB171-1))</f>
        <v>4.2509464575446243E-2</v>
      </c>
      <c r="BF171" s="22" cm="1">
        <f t="array" ref="BF171">IF(INDEX(calc_types,1,BF$7)="INDEX",AC171/AC170-1,IF(INDEX(calc_types,1,BF$7)="CASH", AC170/1200,AC170/AC171-1))</f>
        <v>2.712827800025841E-2</v>
      </c>
      <c r="BG171" s="22" cm="1">
        <f t="array" ref="BG171">IF(INDEX(calc_types,1,BG$7)="INDEX",AD171/AD170-1,IF(INDEX(calc_types,1,BG$7)="CASH", AD170/1200,AD170/AD171-1))</f>
        <v>4.4678580954919944E-3</v>
      </c>
      <c r="BH171" s="23">
        <f t="shared" si="68"/>
        <v>2.2766239336090731E-3</v>
      </c>
      <c r="BI171" s="23">
        <f t="shared" si="69"/>
        <v>3.4867612184104014E-3</v>
      </c>
      <c r="BJ171" s="23">
        <f t="shared" si="70"/>
        <v>4.9376208960033845E-3</v>
      </c>
      <c r="BK171" s="23">
        <f t="shared" si="71"/>
        <v>1.9285718107456343E-3</v>
      </c>
      <c r="BL171" s="23">
        <f t="shared" si="72"/>
        <v>1.1561486863062736E-3</v>
      </c>
      <c r="BM171" s="23">
        <f t="shared" si="73"/>
        <v>1.7279878303953196E-3</v>
      </c>
      <c r="BN171" s="23">
        <f t="shared" si="74"/>
        <v>8.5577250040482595E-4</v>
      </c>
      <c r="BO171" s="23">
        <f t="shared" si="75"/>
        <v>-4.3361810918382659E-3</v>
      </c>
      <c r="BP171" s="23">
        <f t="shared" si="76"/>
        <v>1.964010457447206E-3</v>
      </c>
      <c r="BQ171" s="23">
        <f t="shared" si="77"/>
        <v>1.469205689227731E-3</v>
      </c>
      <c r="BR171" s="23">
        <f t="shared" si="78"/>
        <v>3.4848153579335097E-6</v>
      </c>
      <c r="BS171" s="23">
        <f t="shared" si="79"/>
        <v>-1.5610703052381771E-3</v>
      </c>
      <c r="BT171" s="23">
        <f t="shared" si="80"/>
        <v>-5.4389825096644532E-3</v>
      </c>
      <c r="BU171" s="23">
        <f t="shared" si="81"/>
        <v>2.8187192742436961E-4</v>
      </c>
      <c r="BV171" s="23">
        <f t="shared" si="82"/>
        <v>2.5923938077392224E-4</v>
      </c>
      <c r="BW171" s="23">
        <f t="shared" si="83"/>
        <v>-2.0964745821325124E-3</v>
      </c>
      <c r="BX171" s="23">
        <f t="shared" si="84"/>
        <v>-6.9273191657359581E-2</v>
      </c>
      <c r="BY171" s="23">
        <f t="shared" si="85"/>
        <v>-4.6285297308672146E-2</v>
      </c>
      <c r="BZ171" s="23">
        <f t="shared" si="86"/>
        <v>-3.0374605056652737E-2</v>
      </c>
      <c r="CA171" s="23">
        <f t="shared" si="87"/>
        <v>-5.4116332356377458E-2</v>
      </c>
      <c r="CB171" s="23">
        <f t="shared" si="88"/>
        <v>2.1644356481481473E-3</v>
      </c>
      <c r="CC171" s="23">
        <f t="shared" si="89"/>
        <v>1.6890689814814815E-3</v>
      </c>
      <c r="CD171" s="23">
        <f t="shared" si="90"/>
        <v>2.4874486111111115E-3</v>
      </c>
      <c r="CE171" s="23">
        <f t="shared" si="91"/>
        <v>3.0117037037037035E-4</v>
      </c>
      <c r="CF171" s="23">
        <f t="shared" si="92"/>
        <v>0</v>
      </c>
      <c r="CG171" s="23">
        <f t="shared" si="93"/>
        <v>4.3204954889523479E-2</v>
      </c>
      <c r="CH171" s="23">
        <f t="shared" si="94"/>
        <v>2.7760943759024534E-2</v>
      </c>
      <c r="CI171" s="23">
        <f t="shared" si="95"/>
        <v>8.0741296127447709E-3</v>
      </c>
    </row>
    <row r="172" spans="1:87" x14ac:dyDescent="0.2">
      <c r="A172" s="20">
        <v>164</v>
      </c>
      <c r="B172" s="21">
        <v>43585</v>
      </c>
      <c r="C172" s="20">
        <v>247.136</v>
      </c>
      <c r="D172" s="20">
        <v>1347.615</v>
      </c>
      <c r="E172" s="20">
        <v>2243.8560000000002</v>
      </c>
      <c r="F172" s="20">
        <v>2062.8809999999999</v>
      </c>
      <c r="G172" s="20">
        <v>2691.4009999999998</v>
      </c>
      <c r="H172" s="20">
        <v>146.77199999999999</v>
      </c>
      <c r="I172" s="20">
        <v>362.90699999999998</v>
      </c>
      <c r="J172" s="20">
        <v>482.19600000000003</v>
      </c>
      <c r="K172" s="20">
        <v>121.82599999999999</v>
      </c>
      <c r="L172" s="20">
        <v>713.13</v>
      </c>
      <c r="M172" s="20">
        <v>875.05399999999997</v>
      </c>
      <c r="N172" s="20">
        <v>329.94600000000003</v>
      </c>
      <c r="O172" s="20">
        <v>380.77600000000001</v>
      </c>
      <c r="P172" s="20">
        <v>102.614</v>
      </c>
      <c r="Q172" s="20">
        <v>191.86600000000001</v>
      </c>
      <c r="R172" s="20">
        <v>252.964</v>
      </c>
      <c r="S172" s="20">
        <v>10606.49</v>
      </c>
      <c r="T172" s="20">
        <v>5160.22</v>
      </c>
      <c r="U172" s="20">
        <v>8494.85</v>
      </c>
      <c r="V172" s="20">
        <v>36045.379999999997</v>
      </c>
      <c r="W172" s="20">
        <v>4.3230700000000004</v>
      </c>
      <c r="X172" s="20">
        <v>2.141</v>
      </c>
      <c r="Y172" s="20">
        <v>4.2568000000000001</v>
      </c>
      <c r="Z172" s="20">
        <v>0.26769999999999999</v>
      </c>
      <c r="AA172" s="20">
        <v>1</v>
      </c>
      <c r="AB172" s="20">
        <v>0.88270000000000004</v>
      </c>
      <c r="AC172" s="20">
        <v>0.75019999999999998</v>
      </c>
      <c r="AD172" s="20">
        <v>143.07</v>
      </c>
      <c r="AE172" s="21">
        <f t="shared" si="67"/>
        <v>43585</v>
      </c>
      <c r="AF172" s="22" cm="1">
        <f t="array" ref="AF172">IF(INDEX(calc_types,1,AF$7)="INDEX",C172/C171-1,IF(INDEX(calc_types,1,AF$7)="CASH", C171/1200,C171/C172-1))</f>
        <v>3.6183475806614851E-3</v>
      </c>
      <c r="AG172" s="22" cm="1">
        <f t="array" ref="AG172">IF(INDEX(calc_types,1,AG$7)="INDEX",D172/D171-1,IF(INDEX(calc_types,1,AG$7)="CASH", D171/1200,D171/D172-1))</f>
        <v>7.8678029608965083E-3</v>
      </c>
      <c r="AH172" s="22" cm="1">
        <f t="array" ref="AH172">IF(INDEX(calc_types,1,AH$7)="INDEX",E172/E171-1,IF(INDEX(calc_types,1,AH$7)="CASH", E171/1200,E171/E172-1))</f>
        <v>1.2881666252128943E-2</v>
      </c>
      <c r="AI172" s="22" cm="1">
        <f t="array" ref="AI172">IF(INDEX(calc_types,1,AI$7)="INDEX",F172/F171-1,IF(INDEX(calc_types,1,AI$7)="CASH", F171/1200,F171/F172-1))</f>
        <v>5.6010775127703916E-3</v>
      </c>
      <c r="AJ172" s="22" cm="1">
        <f t="array" ref="AJ172">IF(INDEX(calc_types,1,AJ$7)="INDEX",G172/G171-1,IF(INDEX(calc_types,1,AJ$7)="CASH", G171/1200,G171/G172-1))</f>
        <v>7.5975990478853728E-3</v>
      </c>
      <c r="AK172" s="22" cm="1">
        <f t="array" ref="AK172">IF(INDEX(calc_types,1,AK$7)="INDEX",H172/H171-1,IF(INDEX(calc_types,1,AK$7)="CASH", H171/1200,H171/H172-1))</f>
        <v>3.0616986960443349E-3</v>
      </c>
      <c r="AL172" s="22" cm="1">
        <f t="array" ref="AL172">IF(INDEX(calc_types,1,AL$7)="INDEX",I172/I171-1,IF(INDEX(calc_types,1,AL$7)="CASH", I171/1200,I171/I172-1))</f>
        <v>7.6299634328171884E-3</v>
      </c>
      <c r="AM172" s="22" cm="1">
        <f t="array" ref="AM172">IF(INDEX(calc_types,1,AM$7)="INDEX",J172/J171-1,IF(INDEX(calc_types,1,AM$7)="CASH", J171/1200,J171/J172-1))</f>
        <v>1.4175864853950726E-2</v>
      </c>
      <c r="AN172" s="22" cm="1">
        <f t="array" ref="AN172">IF(INDEX(calc_types,1,AN$7)="INDEX",K172/K171-1,IF(INDEX(calc_types,1,AN$7)="CASH", K171/1200,K171/K172-1))</f>
        <v>4.1542341867095711E-3</v>
      </c>
      <c r="AO172" s="22" cm="1">
        <f t="array" ref="AO172">IF(INDEX(calc_types,1,AO$7)="INDEX",L172/L171-1,IF(INDEX(calc_types,1,AO$7)="CASH", L171/1200,L171/L172-1))</f>
        <v>1.071903873055291E-2</v>
      </c>
      <c r="AP172" s="22" cm="1">
        <f t="array" ref="AP172">IF(INDEX(calc_types,1,AP$7)="INDEX",M172/M171-1,IF(INDEX(calc_types,1,AP$7)="CASH", M171/1200,M171/M172-1))</f>
        <v>1.7201856191645382E-2</v>
      </c>
      <c r="AQ172" s="22" cm="1">
        <f t="array" ref="AQ172">IF(INDEX(calc_types,1,AQ$7)="INDEX",N172/N171-1,IF(INDEX(calc_types,1,AQ$7)="CASH", N171/1200,N171/N172-1))</f>
        <v>7.1365778613465825E-3</v>
      </c>
      <c r="AR172" s="22" cm="1">
        <f t="array" ref="AR172">IF(INDEX(calc_types,1,AR$7)="INDEX",O172/O171-1,IF(INDEX(calc_types,1,AR$7)="CASH", O171/1200,O171/O172-1))</f>
        <v>1.1628617504297223E-2</v>
      </c>
      <c r="AS172" s="22" cm="1">
        <f t="array" ref="AS172">IF(INDEX(calc_types,1,AS$7)="INDEX",P172/P171-1,IF(INDEX(calc_types,1,AS$7)="CASH", P171/1200,P171/P172-1))</f>
        <v>8.2903373679643622E-4</v>
      </c>
      <c r="AT172" s="22" cm="1">
        <f t="array" ref="AT172">IF(INDEX(calc_types,1,AT$7)="INDEX",Q172/Q171-1,IF(INDEX(calc_types,1,AT$7)="CASH", Q171/1200,Q171/Q172-1))</f>
        <v>3.835025872036768E-3</v>
      </c>
      <c r="AU172" s="22" cm="1">
        <f t="array" ref="AU172">IF(INDEX(calc_types,1,AU$7)="INDEX",R172/R171-1,IF(INDEX(calc_types,1,AU$7)="CASH", R171/1200,R171/R172-1))</f>
        <v>9.8121402281781123E-3</v>
      </c>
      <c r="AV172" s="22" cm="1">
        <f t="array" ref="AV172">IF(INDEX(calc_types,1,AV$7)="INDEX",S172/S171-1,IF(INDEX(calc_types,1,AV$7)="CASH", S171/1200,S171/S172-1))</f>
        <v>-7.0335773038172622E-3</v>
      </c>
      <c r="AW172" s="22" cm="1">
        <f t="array" ref="AW172">IF(INDEX(calc_types,1,AW$7)="INDEX",T172/T171-1,IF(INDEX(calc_types,1,AW$7)="CASH", T171/1200,T171/T172-1))</f>
        <v>-1.6799437541798579E-2</v>
      </c>
      <c r="AX172" s="22" cm="1">
        <f t="array" ref="AX172">IF(INDEX(calc_types,1,AX$7)="INDEX",U172/U171-1,IF(INDEX(calc_types,1,AX$7)="CASH", U171/1200,U171/U172-1))</f>
        <v>-1.0248391843696747E-2</v>
      </c>
      <c r="AY172" s="22" cm="1">
        <f t="array" ref="AY172">IF(INDEX(calc_types,1,AY$7)="INDEX",V172/V171-1,IF(INDEX(calc_types,1,AY$7)="CASH", V171/1200,V171/V172-1))</f>
        <v>1.2011490961200133E-2</v>
      </c>
      <c r="AZ172" s="22" cm="1">
        <f t="array" ref="AZ172">IF(INDEX(calc_types,1,AZ$7)="INDEX",W172/W171-1,IF(INDEX(calc_types,1,AZ$7)="CASH", W171/1200,W171/W172-1))</f>
        <v>3.599475E-3</v>
      </c>
      <c r="BA172" s="22" cm="1">
        <f t="array" ref="BA172">IF(INDEX(calc_types,1,BA$7)="INDEX",X172/X171-1,IF(INDEX(calc_types,1,BA$7)="CASH", X171/1200,X171/X172-1))</f>
        <v>1.9758333333333333E-3</v>
      </c>
      <c r="BB172" s="22" cm="1">
        <f t="array" ref="BB172">IF(INDEX(calc_types,1,BB$7)="INDEX",Y172/Y171-1,IF(INDEX(calc_types,1,BB$7)="CASH", Y171/1200,Y171/Y172-1))</f>
        <v>3.7187500000000003E-3</v>
      </c>
      <c r="BC172" s="22" cm="1">
        <f t="array" ref="BC172">IF(INDEX(calc_types,1,BC$7)="INDEX",Z172/Z171-1,IF(INDEX(calc_types,1,BC$7)="CASH", Z171/1200,Z171/Z172-1))</f>
        <v>2.2083333333333335E-4</v>
      </c>
      <c r="BD172" s="22" cm="1">
        <f t="array" ref="BD172">IF(INDEX(calc_types,1,BD$7)="INDEX",AA172/AA171-1,IF(INDEX(calc_types,1,BD$7)="CASH", AA171/1200,AA171/AA172-1))</f>
        <v>0</v>
      </c>
      <c r="BE172" s="22" cm="1">
        <f t="array" ref="BE172">IF(INDEX(calc_types,1,BE$7)="INDEX",AB172/AB171-1,IF(INDEX(calc_types,1,BE$7)="CASH", AB171/1200,AB171/AB172-1))</f>
        <v>4.7354707148521413E-2</v>
      </c>
      <c r="BF172" s="22" cm="1">
        <f t="array" ref="BF172">IF(INDEX(calc_types,1,BF$7)="INDEX",AC172/AC171-1,IF(INDEX(calc_types,1,BF$7)="CASH", AC171/1200,AC171/AC172-1))</f>
        <v>3.185817115435885E-2</v>
      </c>
      <c r="BG172" s="22" cm="1">
        <f t="array" ref="BG172">IF(INDEX(calc_types,1,BG$7)="INDEX",AD172/AD171-1,IF(INDEX(calc_types,1,BG$7)="CASH", AD171/1200,AD171/AD172-1))</f>
        <v>4.815824421611814E-2</v>
      </c>
      <c r="BH172" s="23">
        <f t="shared" si="68"/>
        <v>2.222576835778328E-3</v>
      </c>
      <c r="BI172" s="23">
        <f t="shared" si="69"/>
        <v>6.6945351611964422E-3</v>
      </c>
      <c r="BJ172" s="23">
        <f t="shared" si="70"/>
        <v>1.168753602247166E-2</v>
      </c>
      <c r="BK172" s="23">
        <f t="shared" si="71"/>
        <v>3.5045255817954327E-3</v>
      </c>
      <c r="BL172" s="23">
        <f t="shared" si="72"/>
        <v>4.9253725857467279E-3</v>
      </c>
      <c r="BM172" s="23">
        <f t="shared" si="73"/>
        <v>2.7901247865469688E-3</v>
      </c>
      <c r="BN172" s="23">
        <f t="shared" si="74"/>
        <v>7.5491617382033227E-3</v>
      </c>
      <c r="BO172" s="23">
        <f t="shared" si="75"/>
        <v>1.3991008122552872E-2</v>
      </c>
      <c r="BP172" s="23">
        <f t="shared" si="76"/>
        <v>3.0757656852136149E-3</v>
      </c>
      <c r="BQ172" s="23">
        <f t="shared" si="77"/>
        <v>9.8698485451615137E-3</v>
      </c>
      <c r="BR172" s="23">
        <f t="shared" si="78"/>
        <v>1.6240744828386652E-2</v>
      </c>
      <c r="BS172" s="23">
        <f t="shared" si="79"/>
        <v>4.7537295217159768E-3</v>
      </c>
      <c r="BT172" s="23">
        <f t="shared" si="80"/>
        <v>8.4877482621946772E-3</v>
      </c>
      <c r="BU172" s="23">
        <f t="shared" si="81"/>
        <v>8.2797883495246843E-4</v>
      </c>
      <c r="BV172" s="23">
        <f t="shared" si="82"/>
        <v>3.8954112796559127E-3</v>
      </c>
      <c r="BW172" s="23">
        <f t="shared" si="83"/>
        <v>9.9461548401220227E-3</v>
      </c>
      <c r="BX172" s="23">
        <f t="shared" si="84"/>
        <v>-1.9601955264629947E-2</v>
      </c>
      <c r="BY172" s="23">
        <f t="shared" si="85"/>
        <v>-2.3705504534594968E-2</v>
      </c>
      <c r="BZ172" s="23">
        <f t="shared" si="86"/>
        <v>-1.48640074182535E-2</v>
      </c>
      <c r="CA172" s="23">
        <f t="shared" si="87"/>
        <v>-7.1285366792294032E-4</v>
      </c>
      <c r="CB172" s="23">
        <f t="shared" si="88"/>
        <v>2.1599856481481477E-3</v>
      </c>
      <c r="CC172" s="23">
        <f t="shared" si="89"/>
        <v>1.5904856481481482E-3</v>
      </c>
      <c r="CD172" s="23">
        <f t="shared" si="90"/>
        <v>2.4892819444444448E-3</v>
      </c>
      <c r="CE172" s="23">
        <f t="shared" si="91"/>
        <v>3.59337037037037E-4</v>
      </c>
      <c r="CF172" s="23">
        <f t="shared" si="92"/>
        <v>0</v>
      </c>
      <c r="CG172" s="23">
        <f t="shared" si="93"/>
        <v>4.805019746259865E-2</v>
      </c>
      <c r="CH172" s="23">
        <f t="shared" si="94"/>
        <v>3.2490836913124974E-2</v>
      </c>
      <c r="CI172" s="23">
        <f t="shared" si="95"/>
        <v>5.1764515733370917E-2</v>
      </c>
    </row>
    <row r="173" spans="1:87" x14ac:dyDescent="0.2">
      <c r="A173" s="20">
        <v>165</v>
      </c>
      <c r="B173" s="21">
        <v>43616</v>
      </c>
      <c r="C173" s="20">
        <v>247.78299999999999</v>
      </c>
      <c r="D173" s="20">
        <v>1344.752</v>
      </c>
      <c r="E173" s="20">
        <v>2230.4389999999999</v>
      </c>
      <c r="F173" s="20">
        <v>2066.3409999999999</v>
      </c>
      <c r="G173" s="20">
        <v>2696.4340000000002</v>
      </c>
      <c r="H173" s="20">
        <v>146.977</v>
      </c>
      <c r="I173" s="20">
        <v>362.84300000000002</v>
      </c>
      <c r="J173" s="20">
        <v>481.428</v>
      </c>
      <c r="K173" s="20">
        <v>122.184</v>
      </c>
      <c r="L173" s="20">
        <v>712.23199999999997</v>
      </c>
      <c r="M173" s="20">
        <v>869.90899999999999</v>
      </c>
      <c r="N173" s="20">
        <v>330.91300000000001</v>
      </c>
      <c r="O173" s="20">
        <v>380.88099999999997</v>
      </c>
      <c r="P173" s="20">
        <v>102.649</v>
      </c>
      <c r="Q173" s="20">
        <v>191.71899999999999</v>
      </c>
      <c r="R173" s="20">
        <v>252.03399999999999</v>
      </c>
      <c r="S173" s="20">
        <v>11269.58</v>
      </c>
      <c r="T173" s="20">
        <v>5366.59</v>
      </c>
      <c r="U173" s="20">
        <v>8772.3799999999992</v>
      </c>
      <c r="V173" s="20">
        <v>37965.1</v>
      </c>
      <c r="W173" s="20">
        <v>4.3222399999999999</v>
      </c>
      <c r="X173" s="20">
        <v>1.996</v>
      </c>
      <c r="Y173" s="20">
        <v>4.2066999999999997</v>
      </c>
      <c r="Z173" s="20">
        <v>0.23769999999999999</v>
      </c>
      <c r="AA173" s="20">
        <v>1</v>
      </c>
      <c r="AB173" s="20">
        <v>0.88129999999999997</v>
      </c>
      <c r="AC173" s="20">
        <v>0.74299999999999999</v>
      </c>
      <c r="AD173" s="20">
        <v>144.02000000000001</v>
      </c>
      <c r="AE173" s="21">
        <f t="shared" si="67"/>
        <v>43616</v>
      </c>
      <c r="AF173" s="22" cm="1">
        <f t="array" ref="AF173">IF(INDEX(calc_types,1,AF$7)="INDEX",C173/C172-1,IF(INDEX(calc_types,1,AF$7)="CASH", C172/1200,C172/C173-1))</f>
        <v>2.6179917130648711E-3</v>
      </c>
      <c r="AG173" s="22" cm="1">
        <f t="array" ref="AG173">IF(INDEX(calc_types,1,AG$7)="INDEX",D173/D172-1,IF(INDEX(calc_types,1,AG$7)="CASH", D172/1200,D172/D173-1))</f>
        <v>-2.1244940134980128E-3</v>
      </c>
      <c r="AH173" s="22" cm="1">
        <f t="array" ref="AH173">IF(INDEX(calc_types,1,AH$7)="INDEX",E173/E172-1,IF(INDEX(calc_types,1,AH$7)="CASH", E172/1200,E172/E173-1))</f>
        <v>-5.9794389657804592E-3</v>
      </c>
      <c r="AI173" s="22" cm="1">
        <f t="array" ref="AI173">IF(INDEX(calc_types,1,AI$7)="INDEX",F173/F172-1,IF(INDEX(calc_types,1,AI$7)="CASH", F172/1200,F172/F173-1))</f>
        <v>1.6772659208166285E-3</v>
      </c>
      <c r="AJ173" s="22" cm="1">
        <f t="array" ref="AJ173">IF(INDEX(calc_types,1,AJ$7)="INDEX",G173/G172-1,IF(INDEX(calc_types,1,AJ$7)="CASH", G172/1200,G172/G173-1))</f>
        <v>1.8700297725982029E-3</v>
      </c>
      <c r="AK173" s="22" cm="1">
        <f t="array" ref="AK173">IF(INDEX(calc_types,1,AK$7)="INDEX",H173/H172-1,IF(INDEX(calc_types,1,AK$7)="CASH", H172/1200,H172/H173-1))</f>
        <v>1.3967241708228162E-3</v>
      </c>
      <c r="AL173" s="22" cm="1">
        <f t="array" ref="AL173">IF(INDEX(calc_types,1,AL$7)="INDEX",I173/I172-1,IF(INDEX(calc_types,1,AL$7)="CASH", I172/1200,I172/I173-1))</f>
        <v>-1.7635372147672967E-4</v>
      </c>
      <c r="AM173" s="22" cm="1">
        <f t="array" ref="AM173">IF(INDEX(calc_types,1,AM$7)="INDEX",J173/J172-1,IF(INDEX(calc_types,1,AM$7)="CASH", J172/1200,J172/J173-1))</f>
        <v>-1.592713336485585E-3</v>
      </c>
      <c r="AN173" s="22" cm="1">
        <f t="array" ref="AN173">IF(INDEX(calc_types,1,AN$7)="INDEX",K173/K172-1,IF(INDEX(calc_types,1,AN$7)="CASH", K172/1200,K172/K173-1))</f>
        <v>2.9386173723178199E-3</v>
      </c>
      <c r="AO173" s="22" cm="1">
        <f t="array" ref="AO173">IF(INDEX(calc_types,1,AO$7)="INDEX",L173/L172-1,IF(INDEX(calc_types,1,AO$7)="CASH", L172/1200,L172/L173-1))</f>
        <v>-1.2592374461879441E-3</v>
      </c>
      <c r="AP173" s="22" cm="1">
        <f t="array" ref="AP173">IF(INDEX(calc_types,1,AP$7)="INDEX",M173/M172-1,IF(INDEX(calc_types,1,AP$7)="CASH", M172/1200,M172/M173-1))</f>
        <v>-5.879637142393479E-3</v>
      </c>
      <c r="AQ173" s="22" cm="1">
        <f t="array" ref="AQ173">IF(INDEX(calc_types,1,AQ$7)="INDEX",N173/N172-1,IF(INDEX(calc_types,1,AQ$7)="CASH", N172/1200,N172/N173-1))</f>
        <v>2.9307826129123526E-3</v>
      </c>
      <c r="AR173" s="22" cm="1">
        <f t="array" ref="AR173">IF(INDEX(calc_types,1,AR$7)="INDEX",O173/O172-1,IF(INDEX(calc_types,1,AR$7)="CASH", O172/1200,O172/O173-1))</f>
        <v>2.7575267348778354E-4</v>
      </c>
      <c r="AS173" s="22" cm="1">
        <f t="array" ref="AS173">IF(INDEX(calc_types,1,AS$7)="INDEX",P173/P172-1,IF(INDEX(calc_types,1,AS$7)="CASH", P172/1200,P172/P173-1))</f>
        <v>3.4108406260346946E-4</v>
      </c>
      <c r="AT173" s="22" cm="1">
        <f t="array" ref="AT173">IF(INDEX(calc_types,1,AT$7)="INDEX",Q173/Q172-1,IF(INDEX(calc_types,1,AT$7)="CASH", Q172/1200,Q172/Q173-1))</f>
        <v>-7.661597156349842E-4</v>
      </c>
      <c r="AU173" s="22" cm="1">
        <f t="array" ref="AU173">IF(INDEX(calc_types,1,AU$7)="INDEX",R173/R172-1,IF(INDEX(calc_types,1,AU$7)="CASH", R172/1200,R172/R173-1))</f>
        <v>-3.6764124539460097E-3</v>
      </c>
      <c r="AV173" s="22" cm="1">
        <f t="array" ref="AV173">IF(INDEX(calc_types,1,AV$7)="INDEX",S173/S172-1,IF(INDEX(calc_types,1,AV$7)="CASH", S172/1200,S172/S173-1))</f>
        <v>6.2517383224799161E-2</v>
      </c>
      <c r="AW173" s="22" cm="1">
        <f t="array" ref="AW173">IF(INDEX(calc_types,1,AW$7)="INDEX",T173/T172-1,IF(INDEX(calc_types,1,AW$7)="CASH", T172/1200,T172/T173-1))</f>
        <v>3.9992480940735042E-2</v>
      </c>
      <c r="AX173" s="22" cm="1">
        <f t="array" ref="AX173">IF(INDEX(calc_types,1,AX$7)="INDEX",U173/U172-1,IF(INDEX(calc_types,1,AX$7)="CASH", U172/1200,U172/U173-1))</f>
        <v>3.267038264360167E-2</v>
      </c>
      <c r="AY173" s="22" cm="1">
        <f t="array" ref="AY173">IF(INDEX(calc_types,1,AY$7)="INDEX",V173/V172-1,IF(INDEX(calc_types,1,AY$7)="CASH", V172/1200,V172/V173-1))</f>
        <v>5.325842035789341E-2</v>
      </c>
      <c r="AZ173" s="22" cm="1">
        <f t="array" ref="AZ173">IF(INDEX(calc_types,1,AZ$7)="INDEX",W173/W172-1,IF(INDEX(calc_types,1,AZ$7)="CASH", W172/1200,W172/W173-1))</f>
        <v>3.6025583333333337E-3</v>
      </c>
      <c r="BA173" s="22" cm="1">
        <f t="array" ref="BA173">IF(INDEX(calc_types,1,BA$7)="INDEX",X173/X172-1,IF(INDEX(calc_types,1,BA$7)="CASH", X172/1200,X172/X173-1))</f>
        <v>1.7841666666666668E-3</v>
      </c>
      <c r="BB173" s="22" cm="1">
        <f t="array" ref="BB173">IF(INDEX(calc_types,1,BB$7)="INDEX",Y173/Y172-1,IF(INDEX(calc_types,1,BB$7)="CASH", Y172/1200,Y172/Y173-1))</f>
        <v>3.5473333333333333E-3</v>
      </c>
      <c r="BC173" s="22" cm="1">
        <f t="array" ref="BC173">IF(INDEX(calc_types,1,BC$7)="INDEX",Z173/Z172-1,IF(INDEX(calc_types,1,BC$7)="CASH", Z172/1200,Z172/Z173-1))</f>
        <v>2.2308333333333333E-4</v>
      </c>
      <c r="BD173" s="22" cm="1">
        <f t="array" ref="BD173">IF(INDEX(calc_types,1,BD$7)="INDEX",AA173/AA172-1,IF(INDEX(calc_types,1,BD$7)="CASH", AA172/1200,AA172/AA173-1))</f>
        <v>0</v>
      </c>
      <c r="BE173" s="22" cm="1">
        <f t="array" ref="BE173">IF(INDEX(calc_types,1,BE$7)="INDEX",AB173/AB172-1,IF(INDEX(calc_types,1,BE$7)="CASH", AB172/1200,AB172/AB173-1))</f>
        <v>1.5885623510722979E-3</v>
      </c>
      <c r="BF173" s="22" cm="1">
        <f t="array" ref="BF173">IF(INDEX(calc_types,1,BF$7)="INDEX",AC173/AC172-1,IF(INDEX(calc_types,1,BF$7)="CASH", AC172/1200,AC172/AC173-1))</f>
        <v>9.6904441453566914E-3</v>
      </c>
      <c r="BG173" s="22" cm="1">
        <f t="array" ref="BG173">IF(INDEX(calc_types,1,BG$7)="INDEX",AD173/AD172-1,IF(INDEX(calc_types,1,BG$7)="CASH", AD172/1200,AD172/AD173-1))</f>
        <v>-6.5963060686017316E-3</v>
      </c>
      <c r="BH173" s="23">
        <f t="shared" si="68"/>
        <v>1.2222209681817143E-3</v>
      </c>
      <c r="BI173" s="23">
        <f t="shared" si="69"/>
        <v>-3.2977618131980789E-3</v>
      </c>
      <c r="BJ173" s="23">
        <f t="shared" si="70"/>
        <v>-7.1735691954377418E-3</v>
      </c>
      <c r="BK173" s="23">
        <f t="shared" si="71"/>
        <v>-4.1928601015833039E-4</v>
      </c>
      <c r="BL173" s="23">
        <f t="shared" si="72"/>
        <v>-8.0219668954044148E-4</v>
      </c>
      <c r="BM173" s="23">
        <f t="shared" si="73"/>
        <v>1.1251502613254501E-3</v>
      </c>
      <c r="BN173" s="23">
        <f t="shared" si="74"/>
        <v>-2.5715541609059494E-4</v>
      </c>
      <c r="BO173" s="23">
        <f t="shared" si="75"/>
        <v>-1.7775700678834389E-3</v>
      </c>
      <c r="BP173" s="23">
        <f t="shared" si="76"/>
        <v>1.8601488708218637E-3</v>
      </c>
      <c r="BQ173" s="23">
        <f t="shared" si="77"/>
        <v>-2.1084276315793413E-3</v>
      </c>
      <c r="BR173" s="23">
        <f t="shared" si="78"/>
        <v>-6.8407485056522065E-3</v>
      </c>
      <c r="BS173" s="23">
        <f t="shared" si="79"/>
        <v>5.4793427328174698E-4</v>
      </c>
      <c r="BT173" s="23">
        <f t="shared" si="80"/>
        <v>-2.8651165686147625E-3</v>
      </c>
      <c r="BU173" s="23">
        <f t="shared" si="81"/>
        <v>3.4002916075950173E-4</v>
      </c>
      <c r="BV173" s="23">
        <f t="shared" si="82"/>
        <v>-7.0577430801583977E-4</v>
      </c>
      <c r="BW173" s="23">
        <f t="shared" si="83"/>
        <v>-3.5423978420020983E-3</v>
      </c>
      <c r="BX173" s="23">
        <f t="shared" si="84"/>
        <v>4.9949005263986476E-2</v>
      </c>
      <c r="BY173" s="23">
        <f t="shared" si="85"/>
        <v>3.3086413947938653E-2</v>
      </c>
      <c r="BZ173" s="23">
        <f t="shared" si="86"/>
        <v>2.8054767069044917E-2</v>
      </c>
      <c r="CA173" s="23">
        <f t="shared" si="87"/>
        <v>4.0534075728770338E-2</v>
      </c>
      <c r="CB173" s="23">
        <f t="shared" si="88"/>
        <v>2.1630689814814809E-3</v>
      </c>
      <c r="CC173" s="23">
        <f t="shared" si="89"/>
        <v>1.3988189814814816E-3</v>
      </c>
      <c r="CD173" s="23">
        <f t="shared" si="90"/>
        <v>2.3178652777777779E-3</v>
      </c>
      <c r="CE173" s="23">
        <f t="shared" si="91"/>
        <v>3.6158703703703698E-4</v>
      </c>
      <c r="CF173" s="23">
        <f t="shared" si="92"/>
        <v>0</v>
      </c>
      <c r="CG173" s="23">
        <f t="shared" si="93"/>
        <v>2.2840526651495309E-3</v>
      </c>
      <c r="CH173" s="23">
        <f t="shared" si="94"/>
        <v>1.0323109904122815E-2</v>
      </c>
      <c r="CI173" s="23">
        <f t="shared" si="95"/>
        <v>-2.990034551348956E-3</v>
      </c>
    </row>
    <row r="174" spans="1:87" x14ac:dyDescent="0.2">
      <c r="A174" s="20">
        <v>166</v>
      </c>
      <c r="B174" s="21">
        <v>43646</v>
      </c>
      <c r="C174" s="20">
        <v>248.696</v>
      </c>
      <c r="D174" s="20">
        <v>1352.8219999999999</v>
      </c>
      <c r="E174" s="20">
        <v>2251.8560000000002</v>
      </c>
      <c r="F174" s="20">
        <v>2081.453</v>
      </c>
      <c r="G174" s="20">
        <v>2727.99</v>
      </c>
      <c r="H174" s="20">
        <v>147.18600000000001</v>
      </c>
      <c r="I174" s="20">
        <v>362.95</v>
      </c>
      <c r="J174" s="20">
        <v>480.88099999999997</v>
      </c>
      <c r="K174" s="20">
        <v>122.608</v>
      </c>
      <c r="L174" s="20">
        <v>716.96900000000005</v>
      </c>
      <c r="M174" s="20">
        <v>879.26599999999996</v>
      </c>
      <c r="N174" s="20">
        <v>333.95600000000002</v>
      </c>
      <c r="O174" s="20">
        <v>386.54399999999998</v>
      </c>
      <c r="P174" s="20">
        <v>102.694</v>
      </c>
      <c r="Q174" s="20">
        <v>191.95599999999999</v>
      </c>
      <c r="R174" s="20">
        <v>252.56899999999999</v>
      </c>
      <c r="S174" s="20">
        <v>11838.46</v>
      </c>
      <c r="T174" s="20">
        <v>5303.24</v>
      </c>
      <c r="U174" s="20">
        <v>8760.9599999999991</v>
      </c>
      <c r="V174" s="20">
        <v>40487.39</v>
      </c>
      <c r="W174" s="20">
        <v>4.3222899999999997</v>
      </c>
      <c r="X174" s="20">
        <v>1.9502999999999999</v>
      </c>
      <c r="Y174" s="20">
        <v>4.2309000000000001</v>
      </c>
      <c r="Z174" s="20">
        <v>0.29709999999999998</v>
      </c>
      <c r="AA174" s="20">
        <v>1</v>
      </c>
      <c r="AB174" s="20">
        <v>0.84840000000000004</v>
      </c>
      <c r="AC174" s="20">
        <v>0.72819999999999996</v>
      </c>
      <c r="AD174" s="20">
        <v>144.03</v>
      </c>
      <c r="AE174" s="21">
        <f t="shared" si="67"/>
        <v>43646</v>
      </c>
      <c r="AF174" s="22" cm="1">
        <f t="array" ref="AF174">IF(INDEX(calc_types,1,AF$7)="INDEX",C174/C173-1,IF(INDEX(calc_types,1,AF$7)="CASH", C173/1200,C173/C174-1))</f>
        <v>3.6846757041444356E-3</v>
      </c>
      <c r="AG174" s="22" cm="1">
        <f t="array" ref="AG174">IF(INDEX(calc_types,1,AG$7)="INDEX",D174/D173-1,IF(INDEX(calc_types,1,AG$7)="CASH", D173/1200,D173/D174-1))</f>
        <v>6.0011065237306482E-3</v>
      </c>
      <c r="AH174" s="22" cm="1">
        <f t="array" ref="AH174">IF(INDEX(calc_types,1,AH$7)="INDEX",E174/E173-1,IF(INDEX(calc_types,1,AH$7)="CASH", E173/1200,E173/E174-1))</f>
        <v>9.6021455865864525E-3</v>
      </c>
      <c r="AI174" s="22" cm="1">
        <f t="array" ref="AI174">IF(INDEX(calc_types,1,AI$7)="INDEX",F174/F173-1,IF(INDEX(calc_types,1,AI$7)="CASH", F173/1200,F173/F174-1))</f>
        <v>7.3134105164636143E-3</v>
      </c>
      <c r="AJ174" s="22" cm="1">
        <f t="array" ref="AJ174">IF(INDEX(calc_types,1,AJ$7)="INDEX",G174/G173-1,IF(INDEX(calc_types,1,AJ$7)="CASH", G173/1200,G173/G174-1))</f>
        <v>1.1702863856485779E-2</v>
      </c>
      <c r="AK174" s="22" cm="1">
        <f t="array" ref="AK174">IF(INDEX(calc_types,1,AK$7)="INDEX",H174/H173-1,IF(INDEX(calc_types,1,AK$7)="CASH", H173/1200,H173/H174-1))</f>
        <v>1.421991195901473E-3</v>
      </c>
      <c r="AL174" s="22" cm="1">
        <f t="array" ref="AL174">IF(INDEX(calc_types,1,AL$7)="INDEX",I174/I173-1,IF(INDEX(calc_types,1,AL$7)="CASH", I173/1200,I173/I174-1))</f>
        <v>2.9489338363974937E-4</v>
      </c>
      <c r="AM174" s="22" cm="1">
        <f t="array" ref="AM174">IF(INDEX(calc_types,1,AM$7)="INDEX",J174/J173-1,IF(INDEX(calc_types,1,AM$7)="CASH", J173/1200,J173/J174-1))</f>
        <v>-1.1362031290245156E-3</v>
      </c>
      <c r="AN174" s="22" cm="1">
        <f t="array" ref="AN174">IF(INDEX(calc_types,1,AN$7)="INDEX",K174/K173-1,IF(INDEX(calc_types,1,AN$7)="CASH", K173/1200,K173/K174-1))</f>
        <v>3.4701761278073118E-3</v>
      </c>
      <c r="AO174" s="22" cm="1">
        <f t="array" ref="AO174">IF(INDEX(calc_types,1,AO$7)="INDEX",L174/L173-1,IF(INDEX(calc_types,1,AO$7)="CASH", L173/1200,L173/L174-1))</f>
        <v>6.6509227330422416E-3</v>
      </c>
      <c r="AP174" s="22" cm="1">
        <f t="array" ref="AP174">IF(INDEX(calc_types,1,AP$7)="INDEX",M174/M173-1,IF(INDEX(calc_types,1,AP$7)="CASH", M173/1200,M173/M174-1))</f>
        <v>1.0756297497784173E-2</v>
      </c>
      <c r="AQ174" s="22" cm="1">
        <f t="array" ref="AQ174">IF(INDEX(calc_types,1,AQ$7)="INDEX",N174/N173-1,IF(INDEX(calc_types,1,AQ$7)="CASH", N173/1200,N173/N174-1))</f>
        <v>9.1957704895244685E-3</v>
      </c>
      <c r="AR174" s="22" cm="1">
        <f t="array" ref="AR174">IF(INDEX(calc_types,1,AR$7)="INDEX",O174/O173-1,IF(INDEX(calc_types,1,AR$7)="CASH", O173/1200,O173/O174-1))</f>
        <v>1.4868160921652773E-2</v>
      </c>
      <c r="AS174" s="22" cm="1">
        <f t="array" ref="AS174">IF(INDEX(calc_types,1,AS$7)="INDEX",P174/P173-1,IF(INDEX(calc_types,1,AS$7)="CASH", P173/1200,P173/P174-1))</f>
        <v>4.3838712505728239E-4</v>
      </c>
      <c r="AT174" s="22" cm="1">
        <f t="array" ref="AT174">IF(INDEX(calc_types,1,AT$7)="INDEX",Q174/Q173-1,IF(INDEX(calc_types,1,AT$7)="CASH", Q173/1200,Q173/Q174-1))</f>
        <v>1.2361842070947038E-3</v>
      </c>
      <c r="AU174" s="22" cm="1">
        <f t="array" ref="AU174">IF(INDEX(calc_types,1,AU$7)="INDEX",R174/R173-1,IF(INDEX(calc_types,1,AU$7)="CASH", R173/1200,R173/R174-1))</f>
        <v>2.1227294730075119E-3</v>
      </c>
      <c r="AV174" s="22" cm="1">
        <f t="array" ref="AV174">IF(INDEX(calc_types,1,AV$7)="INDEX",S174/S173-1,IF(INDEX(calc_types,1,AV$7)="CASH", S173/1200,S173/S174-1))</f>
        <v>5.0479254772582305E-2</v>
      </c>
      <c r="AW174" s="22" cm="1">
        <f t="array" ref="AW174">IF(INDEX(calc_types,1,AW$7)="INDEX",T174/T173-1,IF(INDEX(calc_types,1,AW$7)="CASH", T173/1200,T173/T174-1))</f>
        <v>-1.1804516462036507E-2</v>
      </c>
      <c r="AX174" s="22" cm="1">
        <f t="array" ref="AX174">IF(INDEX(calc_types,1,AX$7)="INDEX",U174/U173-1,IF(INDEX(calc_types,1,AX$7)="CASH", U173/1200,U173/U174-1))</f>
        <v>-1.301813190947021E-3</v>
      </c>
      <c r="AY174" s="22" cm="1">
        <f t="array" ref="AY174">IF(INDEX(calc_types,1,AY$7)="INDEX",V174/V173-1,IF(INDEX(calc_types,1,AY$7)="CASH", V173/1200,V173/V174-1))</f>
        <v>6.6437069835190821E-2</v>
      </c>
      <c r="AZ174" s="22" cm="1">
        <f t="array" ref="AZ174">IF(INDEX(calc_types,1,AZ$7)="INDEX",W174/W173-1,IF(INDEX(calc_types,1,AZ$7)="CASH", W173/1200,W173/W174-1))</f>
        <v>3.6018666666666668E-3</v>
      </c>
      <c r="BA174" s="22" cm="1">
        <f t="array" ref="BA174">IF(INDEX(calc_types,1,BA$7)="INDEX",X174/X173-1,IF(INDEX(calc_types,1,BA$7)="CASH", X173/1200,X173/X174-1))</f>
        <v>1.6633333333333333E-3</v>
      </c>
      <c r="BB174" s="22" cm="1">
        <f t="array" ref="BB174">IF(INDEX(calc_types,1,BB$7)="INDEX",Y174/Y173-1,IF(INDEX(calc_types,1,BB$7)="CASH", Y173/1200,Y173/Y174-1))</f>
        <v>3.5055833333333332E-3</v>
      </c>
      <c r="BC174" s="22" cm="1">
        <f t="array" ref="BC174">IF(INDEX(calc_types,1,BC$7)="INDEX",Z174/Z173-1,IF(INDEX(calc_types,1,BC$7)="CASH", Z173/1200,Z173/Z174-1))</f>
        <v>1.9808333333333334E-4</v>
      </c>
      <c r="BD174" s="22" cm="1">
        <f t="array" ref="BD174">IF(INDEX(calc_types,1,BD$7)="INDEX",AA174/AA173-1,IF(INDEX(calc_types,1,BD$7)="CASH", AA173/1200,AA173/AA174-1))</f>
        <v>0</v>
      </c>
      <c r="BE174" s="22" cm="1">
        <f t="array" ref="BE174">IF(INDEX(calc_types,1,BE$7)="INDEX",AB174/AB173-1,IF(INDEX(calc_types,1,BE$7)="CASH", AB173/1200,AB173/AB174-1))</f>
        <v>3.8778877887788665E-2</v>
      </c>
      <c r="BF174" s="22" cm="1">
        <f t="array" ref="BF174">IF(INDEX(calc_types,1,BF$7)="INDEX",AC174/AC173-1,IF(INDEX(calc_types,1,BF$7)="CASH", AC173/1200,AC173/AC174-1))</f>
        <v>2.032408678934372E-2</v>
      </c>
      <c r="BG174" s="22" cm="1">
        <f t="array" ref="BG174">IF(INDEX(calc_types,1,BG$7)="INDEX",AD174/AD173-1,IF(INDEX(calc_types,1,BG$7)="CASH", AD173/1200,AD173/AD174-1))</f>
        <v>-6.9429979865254232E-5</v>
      </c>
      <c r="BH174" s="23">
        <f t="shared" si="68"/>
        <v>2.2889049592612785E-3</v>
      </c>
      <c r="BI174" s="23">
        <f t="shared" si="69"/>
        <v>4.8278387240305821E-3</v>
      </c>
      <c r="BJ174" s="23">
        <f t="shared" si="70"/>
        <v>8.4080153569291698E-3</v>
      </c>
      <c r="BK174" s="23">
        <f t="shared" si="71"/>
        <v>5.2168585854886554E-3</v>
      </c>
      <c r="BL174" s="23">
        <f t="shared" si="72"/>
        <v>9.0306373943471342E-3</v>
      </c>
      <c r="BM174" s="23">
        <f t="shared" si="73"/>
        <v>1.150417286404107E-3</v>
      </c>
      <c r="BN174" s="23">
        <f t="shared" si="74"/>
        <v>2.1409168902588409E-4</v>
      </c>
      <c r="BO174" s="23">
        <f t="shared" si="75"/>
        <v>-1.3210598604223695E-3</v>
      </c>
      <c r="BP174" s="23">
        <f t="shared" si="76"/>
        <v>2.3917076263113555E-3</v>
      </c>
      <c r="BQ174" s="23">
        <f t="shared" si="77"/>
        <v>5.8017325476508444E-3</v>
      </c>
      <c r="BR174" s="23">
        <f t="shared" si="78"/>
        <v>9.7951861345254455E-3</v>
      </c>
      <c r="BS174" s="23">
        <f t="shared" si="79"/>
        <v>6.8129221498938628E-3</v>
      </c>
      <c r="BT174" s="23">
        <f t="shared" si="80"/>
        <v>1.1727291679550228E-2</v>
      </c>
      <c r="BU174" s="23">
        <f t="shared" si="81"/>
        <v>4.3733222321331466E-4</v>
      </c>
      <c r="BV174" s="23">
        <f t="shared" si="82"/>
        <v>1.2965696147138482E-3</v>
      </c>
      <c r="BW174" s="23">
        <f t="shared" si="83"/>
        <v>2.2567440849514233E-3</v>
      </c>
      <c r="BX174" s="23">
        <f t="shared" si="84"/>
        <v>3.791087681176962E-2</v>
      </c>
      <c r="BY174" s="23">
        <f t="shared" si="85"/>
        <v>-1.8710583454832896E-2</v>
      </c>
      <c r="BZ174" s="23">
        <f t="shared" si="86"/>
        <v>-5.917428765503773E-3</v>
      </c>
      <c r="CA174" s="23">
        <f t="shared" si="87"/>
        <v>5.3712725206067749E-2</v>
      </c>
      <c r="CB174" s="23">
        <f t="shared" si="88"/>
        <v>2.162377314814814E-3</v>
      </c>
      <c r="CC174" s="23">
        <f t="shared" si="89"/>
        <v>1.2779856481481481E-3</v>
      </c>
      <c r="CD174" s="23">
        <f t="shared" si="90"/>
        <v>2.2761152777777778E-3</v>
      </c>
      <c r="CE174" s="23">
        <f t="shared" si="91"/>
        <v>3.3658703703703702E-4</v>
      </c>
      <c r="CF174" s="23">
        <f t="shared" si="92"/>
        <v>0</v>
      </c>
      <c r="CG174" s="23">
        <f t="shared" si="93"/>
        <v>3.9474368201865902E-2</v>
      </c>
      <c r="CH174" s="23">
        <f t="shared" si="94"/>
        <v>2.0956752548109844E-2</v>
      </c>
      <c r="CI174" s="23">
        <f t="shared" si="95"/>
        <v>3.5368415373875214E-3</v>
      </c>
    </row>
    <row r="175" spans="1:87" x14ac:dyDescent="0.2">
      <c r="A175" s="20">
        <v>167</v>
      </c>
      <c r="B175" s="21">
        <v>43677</v>
      </c>
      <c r="C175" s="20">
        <v>249.43700000000001</v>
      </c>
      <c r="D175" s="20">
        <v>1352.136</v>
      </c>
      <c r="E175" s="20">
        <v>2245.2330000000002</v>
      </c>
      <c r="F175" s="20">
        <v>2084.2719999999999</v>
      </c>
      <c r="G175" s="20">
        <v>2731.6089999999999</v>
      </c>
      <c r="H175" s="20">
        <v>147.381</v>
      </c>
      <c r="I175" s="20">
        <v>362.98599999999999</v>
      </c>
      <c r="J175" s="20">
        <v>480.30099999999999</v>
      </c>
      <c r="K175" s="20">
        <v>123.015</v>
      </c>
      <c r="L175" s="20">
        <v>718.64599999999996</v>
      </c>
      <c r="M175" s="20">
        <v>880.41700000000003</v>
      </c>
      <c r="N175" s="20">
        <v>335.673</v>
      </c>
      <c r="O175" s="20">
        <v>388.60599999999999</v>
      </c>
      <c r="P175" s="20">
        <v>102.709</v>
      </c>
      <c r="Q175" s="20">
        <v>191.786</v>
      </c>
      <c r="R175" s="20">
        <v>251.89500000000001</v>
      </c>
      <c r="S175" s="20">
        <v>12101.39</v>
      </c>
      <c r="T175" s="20">
        <v>5319.92</v>
      </c>
      <c r="U175" s="20">
        <v>9132.81</v>
      </c>
      <c r="V175" s="20">
        <v>41069.82</v>
      </c>
      <c r="W175" s="20">
        <v>4.3511800000000003</v>
      </c>
      <c r="X175" s="20">
        <v>1.9513</v>
      </c>
      <c r="Y175" s="20">
        <v>4.0514999999999999</v>
      </c>
      <c r="Z175" s="20">
        <v>0.33789999999999998</v>
      </c>
      <c r="AA175" s="20">
        <v>1</v>
      </c>
      <c r="AB175" s="20">
        <v>0.876</v>
      </c>
      <c r="AC175" s="20">
        <v>0.75719999999999998</v>
      </c>
      <c r="AD175" s="20">
        <v>150.75</v>
      </c>
      <c r="AE175" s="21">
        <f t="shared" si="67"/>
        <v>43677</v>
      </c>
      <c r="AF175" s="22" cm="1">
        <f t="array" ref="AF175">IF(INDEX(calc_types,1,AF$7)="INDEX",C175/C174-1,IF(INDEX(calc_types,1,AF$7)="CASH", C174/1200,C174/C175-1))</f>
        <v>2.9795412873550031E-3</v>
      </c>
      <c r="AG175" s="22" cm="1">
        <f t="array" ref="AG175">IF(INDEX(calc_types,1,AG$7)="INDEX",D175/D174-1,IF(INDEX(calc_types,1,AG$7)="CASH", D174/1200,D174/D175-1))</f>
        <v>-5.0708814611233333E-4</v>
      </c>
      <c r="AH175" s="22" cm="1">
        <f t="array" ref="AH175">IF(INDEX(calc_types,1,AH$7)="INDEX",E175/E174-1,IF(INDEX(calc_types,1,AH$7)="CASH", E174/1200,E174/E175-1))</f>
        <v>-2.9411294505510277E-3</v>
      </c>
      <c r="AI175" s="22" cm="1">
        <f t="array" ref="AI175">IF(INDEX(calc_types,1,AI$7)="INDEX",F175/F174-1,IF(INDEX(calc_types,1,AI$7)="CASH", F174/1200,F174/F175-1))</f>
        <v>1.354342375254225E-3</v>
      </c>
      <c r="AJ175" s="22" cm="1">
        <f t="array" ref="AJ175">IF(INDEX(calc_types,1,AJ$7)="INDEX",G175/G174-1,IF(INDEX(calc_types,1,AJ$7)="CASH", G174/1200,G174/G175-1))</f>
        <v>1.3266177661941381E-3</v>
      </c>
      <c r="AK175" s="22" cm="1">
        <f t="array" ref="AK175">IF(INDEX(calc_types,1,AK$7)="INDEX",H175/H174-1,IF(INDEX(calc_types,1,AK$7)="CASH", H174/1200,H174/H175-1))</f>
        <v>1.3248542660306839E-3</v>
      </c>
      <c r="AL175" s="22" cm="1">
        <f t="array" ref="AL175">IF(INDEX(calc_types,1,AL$7)="INDEX",I175/I174-1,IF(INDEX(calc_types,1,AL$7)="CASH", I174/1200,I174/I175-1))</f>
        <v>9.9187215869989132E-5</v>
      </c>
      <c r="AM175" s="22" cm="1">
        <f t="array" ref="AM175">IF(INDEX(calc_types,1,AM$7)="INDEX",J175/J174-1,IF(INDEX(calc_types,1,AM$7)="CASH", J174/1200,J174/J175-1))</f>
        <v>-1.2061196013150033E-3</v>
      </c>
      <c r="AN175" s="22" cm="1">
        <f t="array" ref="AN175">IF(INDEX(calc_types,1,AN$7)="INDEX",K175/K174-1,IF(INDEX(calc_types,1,AN$7)="CASH", K174/1200,K174/K175-1))</f>
        <v>3.3195223802688911E-3</v>
      </c>
      <c r="AO175" s="22" cm="1">
        <f t="array" ref="AO175">IF(INDEX(calc_types,1,AO$7)="INDEX",L175/L174-1,IF(INDEX(calc_types,1,AO$7)="CASH", L174/1200,L174/L175-1))</f>
        <v>2.3390132627769677E-3</v>
      </c>
      <c r="AP175" s="22" cm="1">
        <f t="array" ref="AP175">IF(INDEX(calc_types,1,AP$7)="INDEX",M175/M174-1,IF(INDEX(calc_types,1,AP$7)="CASH", M174/1200,M174/M175-1))</f>
        <v>1.3090464091640719E-3</v>
      </c>
      <c r="AQ175" s="22" cm="1">
        <f t="array" ref="AQ175">IF(INDEX(calc_types,1,AQ$7)="INDEX",N175/N174-1,IF(INDEX(calc_types,1,AQ$7)="CASH", N174/1200,N174/N175-1))</f>
        <v>5.1413958725101683E-3</v>
      </c>
      <c r="AR175" s="22" cm="1">
        <f t="array" ref="AR175">IF(INDEX(calc_types,1,AR$7)="INDEX",O175/O174-1,IF(INDEX(calc_types,1,AR$7)="CASH", O174/1200,O174/O175-1))</f>
        <v>5.3344509292603259E-3</v>
      </c>
      <c r="AS175" s="22" cm="1">
        <f t="array" ref="AS175">IF(INDEX(calc_types,1,AS$7)="INDEX",P175/P174-1,IF(INDEX(calc_types,1,AS$7)="CASH", P174/1200,P174/P175-1))</f>
        <v>1.4606500866642946E-4</v>
      </c>
      <c r="AT175" s="22" cm="1">
        <f t="array" ref="AT175">IF(INDEX(calc_types,1,AT$7)="INDEX",Q175/Q174-1,IF(INDEX(calc_types,1,AT$7)="CASH", Q174/1200,Q174/Q175-1))</f>
        <v>-8.8561962116306958E-4</v>
      </c>
      <c r="AU175" s="22" cm="1">
        <f t="array" ref="AU175">IF(INDEX(calc_types,1,AU$7)="INDEX",R175/R174-1,IF(INDEX(calc_types,1,AU$7)="CASH", R174/1200,R174/R175-1))</f>
        <v>-2.6685776955999163E-3</v>
      </c>
      <c r="AV175" s="22" cm="1">
        <f t="array" ref="AV175">IF(INDEX(calc_types,1,AV$7)="INDEX",S175/S174-1,IF(INDEX(calc_types,1,AV$7)="CASH", S174/1200,S174/S175-1))</f>
        <v>2.2209814452217591E-2</v>
      </c>
      <c r="AW175" s="22" cm="1">
        <f t="array" ref="AW175">IF(INDEX(calc_types,1,AW$7)="INDEX",T175/T174-1,IF(INDEX(calc_types,1,AW$7)="CASH", T174/1200,T174/T175-1))</f>
        <v>3.1452470565165314E-3</v>
      </c>
      <c r="AX175" s="22" cm="1">
        <f t="array" ref="AX175">IF(INDEX(calc_types,1,AX$7)="INDEX",U175/U174-1,IF(INDEX(calc_types,1,AX$7)="CASH", U174/1200,U174/U175-1))</f>
        <v>4.2443978742055632E-2</v>
      </c>
      <c r="AY175" s="22" cm="1">
        <f t="array" ref="AY175">IF(INDEX(calc_types,1,AY$7)="INDEX",V175/V174-1,IF(INDEX(calc_types,1,AY$7)="CASH", V174/1200,V174/V175-1))</f>
        <v>1.438546668481222E-2</v>
      </c>
      <c r="AZ175" s="22" cm="1">
        <f t="array" ref="AZ175">IF(INDEX(calc_types,1,AZ$7)="INDEX",W175/W174-1,IF(INDEX(calc_types,1,AZ$7)="CASH", W174/1200,W174/W175-1))</f>
        <v>3.6019083333333332E-3</v>
      </c>
      <c r="BA175" s="22" cm="1">
        <f t="array" ref="BA175">IF(INDEX(calc_types,1,BA$7)="INDEX",X175/X174-1,IF(INDEX(calc_types,1,BA$7)="CASH", X174/1200,X174/X175-1))</f>
        <v>1.62525E-3</v>
      </c>
      <c r="BB175" s="22" cm="1">
        <f t="array" ref="BB175">IF(INDEX(calc_types,1,BB$7)="INDEX",Y175/Y174-1,IF(INDEX(calc_types,1,BB$7)="CASH", Y174/1200,Y174/Y175-1))</f>
        <v>3.5257500000000002E-3</v>
      </c>
      <c r="BC175" s="22" cm="1">
        <f t="array" ref="BC175">IF(INDEX(calc_types,1,BC$7)="INDEX",Z175/Z174-1,IF(INDEX(calc_types,1,BC$7)="CASH", Z174/1200,Z174/Z175-1))</f>
        <v>2.4758333333333332E-4</v>
      </c>
      <c r="BD175" s="22" cm="1">
        <f t="array" ref="BD175">IF(INDEX(calc_types,1,BD$7)="INDEX",AA175/AA174-1,IF(INDEX(calc_types,1,BD$7)="CASH", AA174/1200,AA174/AA175-1))</f>
        <v>0</v>
      </c>
      <c r="BE175" s="22" cm="1">
        <f t="array" ref="BE175">IF(INDEX(calc_types,1,BE$7)="INDEX",AB175/AB174-1,IF(INDEX(calc_types,1,BE$7)="CASH", AB174/1200,AB174/AB175-1))</f>
        <v>-3.1506849315068419E-2</v>
      </c>
      <c r="BF175" s="22" cm="1">
        <f t="array" ref="BF175">IF(INDEX(calc_types,1,BF$7)="INDEX",AC175/AC174-1,IF(INDEX(calc_types,1,BF$7)="CASH", AC174/1200,AC174/AC175-1))</f>
        <v>-3.8298996302165933E-2</v>
      </c>
      <c r="BG175" s="22" cm="1">
        <f t="array" ref="BG175">IF(INDEX(calc_types,1,BG$7)="INDEX",AD175/AD174-1,IF(INDEX(calc_types,1,BG$7)="CASH", AD174/1200,AD174/AD175-1))</f>
        <v>-4.457711442786072E-2</v>
      </c>
      <c r="BH175" s="23">
        <f t="shared" si="68"/>
        <v>1.5837705424718463E-3</v>
      </c>
      <c r="BI175" s="23">
        <f t="shared" si="69"/>
        <v>-1.6803559458123994E-3</v>
      </c>
      <c r="BJ175" s="23">
        <f t="shared" si="70"/>
        <v>-4.1352596802083103E-3</v>
      </c>
      <c r="BK175" s="23">
        <f t="shared" si="71"/>
        <v>-7.4220955572073394E-4</v>
      </c>
      <c r="BL175" s="23">
        <f t="shared" si="72"/>
        <v>-1.3456086959445063E-3</v>
      </c>
      <c r="BM175" s="23">
        <f t="shared" si="73"/>
        <v>1.0532803565333178E-3</v>
      </c>
      <c r="BN175" s="23">
        <f t="shared" si="74"/>
        <v>1.8385521256123843E-5</v>
      </c>
      <c r="BO175" s="23">
        <f t="shared" si="75"/>
        <v>-1.3909763327128572E-3</v>
      </c>
      <c r="BP175" s="23">
        <f t="shared" si="76"/>
        <v>2.2410538787729349E-3</v>
      </c>
      <c r="BQ175" s="23">
        <f t="shared" si="77"/>
        <v>1.4898230773855708E-3</v>
      </c>
      <c r="BR175" s="23">
        <f t="shared" si="78"/>
        <v>3.4793504590534415E-4</v>
      </c>
      <c r="BS175" s="23">
        <f t="shared" si="79"/>
        <v>2.7585475328795626E-3</v>
      </c>
      <c r="BT175" s="23">
        <f t="shared" si="80"/>
        <v>2.1935816871577799E-3</v>
      </c>
      <c r="BU175" s="23">
        <f t="shared" si="81"/>
        <v>1.4501010682246173E-4</v>
      </c>
      <c r="BV175" s="23">
        <f t="shared" si="82"/>
        <v>-8.2523421354392516E-4</v>
      </c>
      <c r="BW175" s="23">
        <f t="shared" si="83"/>
        <v>-2.534563083656005E-3</v>
      </c>
      <c r="BX175" s="23">
        <f t="shared" si="84"/>
        <v>9.6414364914049078E-3</v>
      </c>
      <c r="BY175" s="23">
        <f t="shared" si="85"/>
        <v>-3.7608199362798578E-3</v>
      </c>
      <c r="BZ175" s="23">
        <f t="shared" si="86"/>
        <v>3.782836316749888E-2</v>
      </c>
      <c r="CA175" s="23">
        <f t="shared" si="87"/>
        <v>1.661122055689147E-3</v>
      </c>
      <c r="CB175" s="23">
        <f t="shared" si="88"/>
        <v>2.1624189814814804E-3</v>
      </c>
      <c r="CC175" s="23">
        <f t="shared" si="89"/>
        <v>1.2399023148148148E-3</v>
      </c>
      <c r="CD175" s="23">
        <f t="shared" si="90"/>
        <v>2.2962819444444448E-3</v>
      </c>
      <c r="CE175" s="23">
        <f t="shared" si="91"/>
        <v>3.8608703703703698E-4</v>
      </c>
      <c r="CF175" s="23">
        <f t="shared" si="92"/>
        <v>0</v>
      </c>
      <c r="CG175" s="23">
        <f t="shared" si="93"/>
        <v>-3.0811359000991186E-2</v>
      </c>
      <c r="CH175" s="23">
        <f t="shared" si="94"/>
        <v>-3.7666330543399809E-2</v>
      </c>
      <c r="CI175" s="23">
        <f t="shared" si="95"/>
        <v>-4.0970842910607944E-2</v>
      </c>
    </row>
    <row r="176" spans="1:87" x14ac:dyDescent="0.2">
      <c r="A176" s="20">
        <v>168</v>
      </c>
      <c r="B176" s="21">
        <v>43708</v>
      </c>
      <c r="C176" s="20">
        <v>250.596</v>
      </c>
      <c r="D176" s="20">
        <v>1363.7660000000001</v>
      </c>
      <c r="E176" s="20">
        <v>2275.4569999999999</v>
      </c>
      <c r="F176" s="20">
        <v>2102.6999999999998</v>
      </c>
      <c r="G176" s="20">
        <v>2767.21</v>
      </c>
      <c r="H176" s="20">
        <v>147.59899999999999</v>
      </c>
      <c r="I176" s="20">
        <v>363.67</v>
      </c>
      <c r="J176" s="20">
        <v>481.67099999999999</v>
      </c>
      <c r="K176" s="20">
        <v>123.383</v>
      </c>
      <c r="L176" s="20">
        <v>719.62699999999995</v>
      </c>
      <c r="M176" s="20">
        <v>880.26400000000001</v>
      </c>
      <c r="N176" s="20">
        <v>336.52800000000002</v>
      </c>
      <c r="O176" s="20">
        <v>388.834</v>
      </c>
      <c r="P176" s="20">
        <v>102.748</v>
      </c>
      <c r="Q176" s="20">
        <v>191.71700000000001</v>
      </c>
      <c r="R176" s="20">
        <v>251.499</v>
      </c>
      <c r="S176" s="20">
        <v>12342.33</v>
      </c>
      <c r="T176" s="20">
        <v>5351.73</v>
      </c>
      <c r="U176" s="20">
        <v>9187.34</v>
      </c>
      <c r="V176" s="20">
        <v>42718.47</v>
      </c>
      <c r="W176" s="20">
        <v>4.2725600000000004</v>
      </c>
      <c r="X176" s="20">
        <v>1.9561999999999999</v>
      </c>
      <c r="Y176" s="20">
        <v>3.9842</v>
      </c>
      <c r="Z176" s="20">
        <v>0.27979999999999999</v>
      </c>
      <c r="AA176" s="20">
        <v>1</v>
      </c>
      <c r="AB176" s="20">
        <v>0.85580000000000001</v>
      </c>
      <c r="AC176" s="20">
        <v>0.74050000000000005</v>
      </c>
      <c r="AD176" s="20">
        <v>147.05000000000001</v>
      </c>
      <c r="AE176" s="21">
        <f t="shared" si="67"/>
        <v>43708</v>
      </c>
      <c r="AF176" s="22" cm="1">
        <f t="array" ref="AF176">IF(INDEX(calc_types,1,AF$7)="INDEX",C176/C175-1,IF(INDEX(calc_types,1,AF$7)="CASH", C175/1200,C175/C176-1))</f>
        <v>4.6464638365599775E-3</v>
      </c>
      <c r="AG176" s="22" cm="1">
        <f t="array" ref="AG176">IF(INDEX(calc_types,1,AG$7)="INDEX",D176/D175-1,IF(INDEX(calc_types,1,AG$7)="CASH", D175/1200,D175/D176-1))</f>
        <v>8.6012057958668731E-3</v>
      </c>
      <c r="AH176" s="22" cm="1">
        <f t="array" ref="AH176">IF(INDEX(calc_types,1,AH$7)="INDEX",E176/E175-1,IF(INDEX(calc_types,1,AH$7)="CASH", E175/1200,E175/E176-1))</f>
        <v>1.3461409127693891E-2</v>
      </c>
      <c r="AI176" s="22" cm="1">
        <f t="array" ref="AI176">IF(INDEX(calc_types,1,AI$7)="INDEX",F176/F175-1,IF(INDEX(calc_types,1,AI$7)="CASH", F175/1200,F175/F176-1))</f>
        <v>8.8414563934073875E-3</v>
      </c>
      <c r="AJ176" s="22" cm="1">
        <f t="array" ref="AJ176">IF(INDEX(calc_types,1,AJ$7)="INDEX",G176/G175-1,IF(INDEX(calc_types,1,AJ$7)="CASH", G175/1200,G175/G176-1))</f>
        <v>1.3032977999413609E-2</v>
      </c>
      <c r="AK176" s="22" cm="1">
        <f t="array" ref="AK176">IF(INDEX(calc_types,1,AK$7)="INDEX",H176/H175-1,IF(INDEX(calc_types,1,AK$7)="CASH", H175/1200,H175/H176-1))</f>
        <v>1.4791594574605771E-3</v>
      </c>
      <c r="AL176" s="22" cm="1">
        <f t="array" ref="AL176">IF(INDEX(calc_types,1,AL$7)="INDEX",I176/I175-1,IF(INDEX(calc_types,1,AL$7)="CASH", I175/1200,I175/I176-1))</f>
        <v>1.8843701960957748E-3</v>
      </c>
      <c r="AM176" s="22" cm="1">
        <f t="array" ref="AM176">IF(INDEX(calc_types,1,AM$7)="INDEX",J176/J175-1,IF(INDEX(calc_types,1,AM$7)="CASH", J175/1200,J175/J176-1))</f>
        <v>2.8523779879701117E-3</v>
      </c>
      <c r="AN176" s="22" cm="1">
        <f t="array" ref="AN176">IF(INDEX(calc_types,1,AN$7)="INDEX",K176/K175-1,IF(INDEX(calc_types,1,AN$7)="CASH", K175/1200,K175/K176-1))</f>
        <v>2.9915051010038773E-3</v>
      </c>
      <c r="AO176" s="22" cm="1">
        <f t="array" ref="AO176">IF(INDEX(calc_types,1,AO$7)="INDEX",L176/L175-1,IF(INDEX(calc_types,1,AO$7)="CASH", L175/1200,L175/L176-1))</f>
        <v>1.3650670844893575E-3</v>
      </c>
      <c r="AP176" s="22" cm="1">
        <f t="array" ref="AP176">IF(INDEX(calc_types,1,AP$7)="INDEX",M176/M175-1,IF(INDEX(calc_types,1,AP$7)="CASH", M175/1200,M175/M176-1))</f>
        <v>-1.7378128773071211E-4</v>
      </c>
      <c r="AQ176" s="22" cm="1">
        <f t="array" ref="AQ176">IF(INDEX(calc_types,1,AQ$7)="INDEX",N176/N175-1,IF(INDEX(calc_types,1,AQ$7)="CASH", N175/1200,N175/N176-1))</f>
        <v>2.5471217524197787E-3</v>
      </c>
      <c r="AR176" s="22" cm="1">
        <f t="array" ref="AR176">IF(INDEX(calc_types,1,AR$7)="INDEX",O176/O175-1,IF(INDEX(calc_types,1,AR$7)="CASH", O175/1200,O175/O176-1))</f>
        <v>5.8671250572550626E-4</v>
      </c>
      <c r="AS176" s="22" cm="1">
        <f t="array" ref="AS176">IF(INDEX(calc_types,1,AS$7)="INDEX",P176/P175-1,IF(INDEX(calc_types,1,AS$7)="CASH", P175/1200,P175/P176-1))</f>
        <v>3.7971355966859299E-4</v>
      </c>
      <c r="AT176" s="22" cm="1">
        <f t="array" ref="AT176">IF(INDEX(calc_types,1,AT$7)="INDEX",Q176/Q175-1,IF(INDEX(calc_types,1,AT$7)="CASH", Q175/1200,Q175/Q176-1))</f>
        <v>-3.5977600033365587E-4</v>
      </c>
      <c r="AU176" s="22" cm="1">
        <f t="array" ref="AU176">IF(INDEX(calc_types,1,AU$7)="INDEX",R176/R175-1,IF(INDEX(calc_types,1,AU$7)="CASH", R175/1200,R175/R176-1))</f>
        <v>-1.572083606264596E-3</v>
      </c>
      <c r="AV176" s="22" cm="1">
        <f t="array" ref="AV176">IF(INDEX(calc_types,1,AV$7)="INDEX",S176/S175-1,IF(INDEX(calc_types,1,AV$7)="CASH", S175/1200,S175/S176-1))</f>
        <v>1.9910109499817752E-2</v>
      </c>
      <c r="AW176" s="22" cm="1">
        <f t="array" ref="AW176">IF(INDEX(calc_types,1,AW$7)="INDEX",T176/T175-1,IF(INDEX(calc_types,1,AW$7)="CASH", T175/1200,T175/T176-1))</f>
        <v>5.9794132242589892E-3</v>
      </c>
      <c r="AX176" s="22" cm="1">
        <f t="array" ref="AX176">IF(INDEX(calc_types,1,AX$7)="INDEX",U176/U175-1,IF(INDEX(calc_types,1,AX$7)="CASH", U175/1200,U175/U176-1))</f>
        <v>5.9707800775445907E-3</v>
      </c>
      <c r="AY176" s="22" cm="1">
        <f t="array" ref="AY176">IF(INDEX(calc_types,1,AY$7)="INDEX",V176/V175-1,IF(INDEX(calc_types,1,AY$7)="CASH", V175/1200,V175/V176-1))</f>
        <v>4.0142615672530413E-2</v>
      </c>
      <c r="AZ176" s="22" cm="1">
        <f t="array" ref="AZ176">IF(INDEX(calc_types,1,AZ$7)="INDEX",W176/W175-1,IF(INDEX(calc_types,1,AZ$7)="CASH", W175/1200,W175/W176-1))</f>
        <v>3.6259833333333337E-3</v>
      </c>
      <c r="BA176" s="22" cm="1">
        <f t="array" ref="BA176">IF(INDEX(calc_types,1,BA$7)="INDEX",X176/X175-1,IF(INDEX(calc_types,1,BA$7)="CASH", X175/1200,X175/X176-1))</f>
        <v>1.6260833333333333E-3</v>
      </c>
      <c r="BB176" s="22" cm="1">
        <f t="array" ref="BB176">IF(INDEX(calc_types,1,BB$7)="INDEX",Y176/Y175-1,IF(INDEX(calc_types,1,BB$7)="CASH", Y175/1200,Y175/Y176-1))</f>
        <v>3.3762499999999999E-3</v>
      </c>
      <c r="BC176" s="22" cm="1">
        <f t="array" ref="BC176">IF(INDEX(calc_types,1,BC$7)="INDEX",Z176/Z175-1,IF(INDEX(calc_types,1,BC$7)="CASH", Z175/1200,Z175/Z176-1))</f>
        <v>2.8158333333333334E-4</v>
      </c>
      <c r="BD176" s="22" cm="1">
        <f t="array" ref="BD176">IF(INDEX(calc_types,1,BD$7)="INDEX",AA176/AA175-1,IF(INDEX(calc_types,1,BD$7)="CASH", AA175/1200,AA175/AA176-1))</f>
        <v>0</v>
      </c>
      <c r="BE176" s="22" cm="1">
        <f t="array" ref="BE176">IF(INDEX(calc_types,1,BE$7)="INDEX",AB176/AB175-1,IF(INDEX(calc_types,1,BE$7)="CASH", AB175/1200,AB175/AB176-1))</f>
        <v>2.3603645711614885E-2</v>
      </c>
      <c r="BF176" s="22" cm="1">
        <f t="array" ref="BF176">IF(INDEX(calc_types,1,BF$7)="INDEX",AC176/AC175-1,IF(INDEX(calc_types,1,BF$7)="CASH", AC175/1200,AC175/AC176-1))</f>
        <v>2.2552329507089741E-2</v>
      </c>
      <c r="BG176" s="22" cm="1">
        <f t="array" ref="BG176">IF(INDEX(calc_types,1,BG$7)="INDEX",AD176/AD175-1,IF(INDEX(calc_types,1,BG$7)="CASH", AD175/1200,AD175/AD176-1))</f>
        <v>2.5161509690581285E-2</v>
      </c>
      <c r="BH176" s="23">
        <f t="shared" si="68"/>
        <v>3.2506930916768205E-3</v>
      </c>
      <c r="BI176" s="23">
        <f t="shared" si="69"/>
        <v>7.4279379961668069E-3</v>
      </c>
      <c r="BJ176" s="23">
        <f t="shared" si="70"/>
        <v>1.2267278898036608E-2</v>
      </c>
      <c r="BK176" s="23">
        <f t="shared" si="71"/>
        <v>6.7449044624324286E-3</v>
      </c>
      <c r="BL176" s="23">
        <f t="shared" si="72"/>
        <v>1.0360751537274964E-2</v>
      </c>
      <c r="BM176" s="23">
        <f t="shared" si="73"/>
        <v>1.207585547963211E-3</v>
      </c>
      <c r="BN176" s="23">
        <f t="shared" si="74"/>
        <v>1.8035685014819096E-3</v>
      </c>
      <c r="BO176" s="23">
        <f t="shared" si="75"/>
        <v>2.6675212565722578E-3</v>
      </c>
      <c r="BP176" s="23">
        <f t="shared" si="76"/>
        <v>1.9130365995079211E-3</v>
      </c>
      <c r="BQ176" s="23">
        <f t="shared" si="77"/>
        <v>5.1587689909796054E-4</v>
      </c>
      <c r="BR176" s="23">
        <f t="shared" si="78"/>
        <v>-1.1348926509894398E-3</v>
      </c>
      <c r="BS176" s="23">
        <f t="shared" si="79"/>
        <v>1.6427341278917301E-4</v>
      </c>
      <c r="BT176" s="23">
        <f t="shared" si="80"/>
        <v>-2.5541567363770398E-3</v>
      </c>
      <c r="BU176" s="23">
        <f t="shared" si="81"/>
        <v>3.7865865782462526E-4</v>
      </c>
      <c r="BV176" s="23">
        <f t="shared" si="82"/>
        <v>-2.9939059271451144E-4</v>
      </c>
      <c r="BW176" s="23">
        <f t="shared" si="83"/>
        <v>-1.4380689943206848E-3</v>
      </c>
      <c r="BX176" s="23">
        <f t="shared" si="84"/>
        <v>7.3417315390050687E-3</v>
      </c>
      <c r="BY176" s="23">
        <f t="shared" si="85"/>
        <v>-9.2665376853739989E-4</v>
      </c>
      <c r="BZ176" s="23">
        <f t="shared" si="86"/>
        <v>1.3551645029878387E-3</v>
      </c>
      <c r="CA176" s="23">
        <f t="shared" si="87"/>
        <v>2.7418271043407341E-2</v>
      </c>
      <c r="CB176" s="23">
        <f t="shared" si="88"/>
        <v>2.1864939814814814E-3</v>
      </c>
      <c r="CC176" s="23">
        <f t="shared" si="89"/>
        <v>1.2407356481481482E-3</v>
      </c>
      <c r="CD176" s="23">
        <f t="shared" si="90"/>
        <v>2.1467819444444445E-3</v>
      </c>
      <c r="CE176" s="23">
        <f t="shared" si="91"/>
        <v>4.2008703703703704E-4</v>
      </c>
      <c r="CF176" s="23">
        <f t="shared" si="92"/>
        <v>0</v>
      </c>
      <c r="CG176" s="23">
        <f t="shared" si="93"/>
        <v>2.4299136025692118E-2</v>
      </c>
      <c r="CH176" s="23">
        <f t="shared" si="94"/>
        <v>2.3184995265855865E-2</v>
      </c>
      <c r="CI176" s="23">
        <f t="shared" si="95"/>
        <v>2.8767781207834062E-2</v>
      </c>
    </row>
    <row r="177" spans="1:87" x14ac:dyDescent="0.2">
      <c r="A177" s="20">
        <v>169</v>
      </c>
      <c r="B177" s="21">
        <v>43738</v>
      </c>
      <c r="C177" s="20">
        <v>251.559</v>
      </c>
      <c r="D177" s="20">
        <v>1367.9349999999999</v>
      </c>
      <c r="E177" s="20">
        <v>2278.2220000000002</v>
      </c>
      <c r="F177" s="20">
        <v>2111.6489999999999</v>
      </c>
      <c r="G177" s="20">
        <v>2778.7359999999999</v>
      </c>
      <c r="H177" s="20">
        <v>147.78700000000001</v>
      </c>
      <c r="I177" s="20">
        <v>363.73099999999999</v>
      </c>
      <c r="J177" s="20">
        <v>481.31</v>
      </c>
      <c r="K177" s="20">
        <v>123.741</v>
      </c>
      <c r="L177" s="20">
        <v>721.27800000000002</v>
      </c>
      <c r="M177" s="20">
        <v>881.60199999999998</v>
      </c>
      <c r="N177" s="20">
        <v>338.10199999999998</v>
      </c>
      <c r="O177" s="20">
        <v>390.91199999999998</v>
      </c>
      <c r="P177" s="20">
        <v>102.782</v>
      </c>
      <c r="Q177" s="20">
        <v>191.66499999999999</v>
      </c>
      <c r="R177" s="20">
        <v>251.02199999999999</v>
      </c>
      <c r="S177" s="20">
        <v>12788.46</v>
      </c>
      <c r="T177" s="20">
        <v>5529.96</v>
      </c>
      <c r="U177" s="20">
        <v>9350.43</v>
      </c>
      <c r="V177" s="20">
        <v>44932.63</v>
      </c>
      <c r="W177" s="20">
        <v>4.1292</v>
      </c>
      <c r="X177" s="20">
        <v>1.9401999999999999</v>
      </c>
      <c r="Y177" s="20">
        <v>3.9883999999999999</v>
      </c>
      <c r="Z177" s="20">
        <v>0.33250000000000002</v>
      </c>
      <c r="AA177" s="20">
        <v>1</v>
      </c>
      <c r="AB177" s="20">
        <v>0.85229999999999995</v>
      </c>
      <c r="AC177" s="20">
        <v>0.74370000000000003</v>
      </c>
      <c r="AD177" s="20">
        <v>147.9</v>
      </c>
      <c r="AE177" s="21">
        <f t="shared" si="67"/>
        <v>43738</v>
      </c>
      <c r="AF177" s="22" cm="1">
        <f t="array" ref="AF177">IF(INDEX(calc_types,1,AF$7)="INDEX",C177/C176-1,IF(INDEX(calc_types,1,AF$7)="CASH", C176/1200,C176/C177-1))</f>
        <v>3.8428386726043762E-3</v>
      </c>
      <c r="AG177" s="22" cm="1">
        <f t="array" ref="AG177">IF(INDEX(calc_types,1,AG$7)="INDEX",D177/D176-1,IF(INDEX(calc_types,1,AG$7)="CASH", D176/1200,D176/D177-1))</f>
        <v>3.056976050143323E-3</v>
      </c>
      <c r="AH177" s="22" cm="1">
        <f t="array" ref="AH177">IF(INDEX(calc_types,1,AH$7)="INDEX",E177/E176-1,IF(INDEX(calc_types,1,AH$7)="CASH", E176/1200,E176/E177-1))</f>
        <v>1.2151405190254927E-3</v>
      </c>
      <c r="AI177" s="22" cm="1">
        <f t="array" ref="AI177">IF(INDEX(calc_types,1,AI$7)="INDEX",F177/F176-1,IF(INDEX(calc_types,1,AI$7)="CASH", F176/1200,F176/F177-1))</f>
        <v>4.25595662719358E-3</v>
      </c>
      <c r="AJ177" s="22" cm="1">
        <f t="array" ref="AJ177">IF(INDEX(calc_types,1,AJ$7)="INDEX",G177/G176-1,IF(INDEX(calc_types,1,AJ$7)="CASH", G176/1200,G176/G177-1))</f>
        <v>4.1652061101253857E-3</v>
      </c>
      <c r="AK177" s="22" cm="1">
        <f t="array" ref="AK177">IF(INDEX(calc_types,1,AK$7)="INDEX",H177/H176-1,IF(INDEX(calc_types,1,AK$7)="CASH", H176/1200,H176/H177-1))</f>
        <v>1.2737213666760283E-3</v>
      </c>
      <c r="AL177" s="22" cm="1">
        <f t="array" ref="AL177">IF(INDEX(calc_types,1,AL$7)="INDEX",I177/I176-1,IF(INDEX(calc_types,1,AL$7)="CASH", I176/1200,I176/I177-1))</f>
        <v>1.6773448456008921E-4</v>
      </c>
      <c r="AM177" s="22" cm="1">
        <f t="array" ref="AM177">IF(INDEX(calc_types,1,AM$7)="INDEX",J177/J176-1,IF(INDEX(calc_types,1,AM$7)="CASH", J176/1200,J176/J177-1))</f>
        <v>-7.4947422618343307E-4</v>
      </c>
      <c r="AN177" s="22" cm="1">
        <f t="array" ref="AN177">IF(INDEX(calc_types,1,AN$7)="INDEX",K177/K176-1,IF(INDEX(calc_types,1,AN$7)="CASH", K176/1200,K176/K177-1))</f>
        <v>2.9015342470195549E-3</v>
      </c>
      <c r="AO177" s="22" cm="1">
        <f t="array" ref="AO177">IF(INDEX(calc_types,1,AO$7)="INDEX",L177/L176-1,IF(INDEX(calc_types,1,AO$7)="CASH", L176/1200,L176/L177-1))</f>
        <v>2.294244101458176E-3</v>
      </c>
      <c r="AP177" s="22" cm="1">
        <f t="array" ref="AP177">IF(INDEX(calc_types,1,AP$7)="INDEX",M177/M176-1,IF(INDEX(calc_types,1,AP$7)="CASH", M176/1200,M176/M177-1))</f>
        <v>1.5199985458906884E-3</v>
      </c>
      <c r="AQ177" s="22" cm="1">
        <f t="array" ref="AQ177">IF(INDEX(calc_types,1,AQ$7)="INDEX",N177/N176-1,IF(INDEX(calc_types,1,AQ$7)="CASH", N176/1200,N176/N177-1))</f>
        <v>4.6771739647220034E-3</v>
      </c>
      <c r="AR177" s="22" cm="1">
        <f t="array" ref="AR177">IF(INDEX(calc_types,1,AR$7)="INDEX",O177/O176-1,IF(INDEX(calc_types,1,AR$7)="CASH", O176/1200,O176/O177-1))</f>
        <v>5.3441828646672018E-3</v>
      </c>
      <c r="AS177" s="22" cm="1">
        <f t="array" ref="AS177">IF(INDEX(calc_types,1,AS$7)="INDEX",P177/P176-1,IF(INDEX(calc_types,1,AS$7)="CASH", P176/1200,P176/P177-1))</f>
        <v>3.3090668431490222E-4</v>
      </c>
      <c r="AT177" s="22" cm="1">
        <f t="array" ref="AT177">IF(INDEX(calc_types,1,AT$7)="INDEX",Q177/Q176-1,IF(INDEX(calc_types,1,AT$7)="CASH", Q176/1200,Q176/Q177-1))</f>
        <v>-2.7123311965038255E-4</v>
      </c>
      <c r="AU177" s="22" cm="1">
        <f t="array" ref="AU177">IF(INDEX(calc_types,1,AU$7)="INDEX",R177/R176-1,IF(INDEX(calc_types,1,AU$7)="CASH", R176/1200,R176/R177-1))</f>
        <v>-1.8966278195937658E-3</v>
      </c>
      <c r="AV177" s="22" cm="1">
        <f t="array" ref="AV177">IF(INDEX(calc_types,1,AV$7)="INDEX",S177/S176-1,IF(INDEX(calc_types,1,AV$7)="CASH", S176/1200,S176/S177-1))</f>
        <v>3.6146335416408437E-2</v>
      </c>
      <c r="AW177" s="22" cm="1">
        <f t="array" ref="AW177">IF(INDEX(calc_types,1,AW$7)="INDEX",T177/T176-1,IF(INDEX(calc_types,1,AW$7)="CASH", T176/1200,T176/T177-1))</f>
        <v>3.3303249603399365E-2</v>
      </c>
      <c r="AX177" s="22" cm="1">
        <f t="array" ref="AX177">IF(INDEX(calc_types,1,AX$7)="INDEX",U177/U176-1,IF(INDEX(calc_types,1,AX$7)="CASH", U176/1200,U176/U177-1))</f>
        <v>1.7751601660545901E-2</v>
      </c>
      <c r="AY177" s="22" cm="1">
        <f t="array" ref="AY177">IF(INDEX(calc_types,1,AY$7)="INDEX",V177/V176-1,IF(INDEX(calc_types,1,AY$7)="CASH", V176/1200,V176/V177-1))</f>
        <v>5.1831444337776977E-2</v>
      </c>
      <c r="AZ177" s="22" cm="1">
        <f t="array" ref="AZ177">IF(INDEX(calc_types,1,AZ$7)="INDEX",W177/W176-1,IF(INDEX(calc_types,1,AZ$7)="CASH", W176/1200,W176/W177-1))</f>
        <v>3.5604666666666672E-3</v>
      </c>
      <c r="BA177" s="22" cm="1">
        <f t="array" ref="BA177">IF(INDEX(calc_types,1,BA$7)="INDEX",X177/X176-1,IF(INDEX(calc_types,1,BA$7)="CASH", X176/1200,X176/X177-1))</f>
        <v>1.6301666666666667E-3</v>
      </c>
      <c r="BB177" s="22" cm="1">
        <f t="array" ref="BB177">IF(INDEX(calc_types,1,BB$7)="INDEX",Y177/Y176-1,IF(INDEX(calc_types,1,BB$7)="CASH", Y176/1200,Y176/Y177-1))</f>
        <v>3.3201666666666666E-3</v>
      </c>
      <c r="BC177" s="22" cm="1">
        <f t="array" ref="BC177">IF(INDEX(calc_types,1,BC$7)="INDEX",Z177/Z176-1,IF(INDEX(calc_types,1,BC$7)="CASH", Z176/1200,Z176/Z177-1))</f>
        <v>2.3316666666666665E-4</v>
      </c>
      <c r="BD177" s="22" cm="1">
        <f t="array" ref="BD177">IF(INDEX(calc_types,1,BD$7)="INDEX",AA177/AA176-1,IF(INDEX(calc_types,1,BD$7)="CASH", AA176/1200,AA176/AA177-1))</f>
        <v>0</v>
      </c>
      <c r="BE177" s="22" cm="1">
        <f t="array" ref="BE177">IF(INDEX(calc_types,1,BE$7)="INDEX",AB177/AB176-1,IF(INDEX(calc_types,1,BE$7)="CASH", AB176/1200,AB176/AB177-1))</f>
        <v>4.1065352575384573E-3</v>
      </c>
      <c r="BF177" s="22" cm="1">
        <f t="array" ref="BF177">IF(INDEX(calc_types,1,BF$7)="INDEX",AC177/AC176-1,IF(INDEX(calc_types,1,BF$7)="CASH", AC176/1200,AC176/AC177-1))</f>
        <v>-4.3028102729595341E-3</v>
      </c>
      <c r="BG177" s="22" cm="1">
        <f t="array" ref="BG177">IF(INDEX(calc_types,1,BG$7)="INDEX",AD177/AD176-1,IF(INDEX(calc_types,1,BG$7)="CASH", AD176/1200,AD176/AD177-1))</f>
        <v>-5.7471264367815467E-3</v>
      </c>
      <c r="BH177" s="23">
        <f t="shared" si="68"/>
        <v>2.4470679277212191E-3</v>
      </c>
      <c r="BI177" s="23">
        <f t="shared" si="69"/>
        <v>1.8837082504432568E-3</v>
      </c>
      <c r="BJ177" s="23">
        <f t="shared" si="70"/>
        <v>2.1010289368210509E-5</v>
      </c>
      <c r="BK177" s="23">
        <f t="shared" si="71"/>
        <v>2.1594046962186211E-3</v>
      </c>
      <c r="BL177" s="23">
        <f t="shared" si="72"/>
        <v>1.4929796479867413E-3</v>
      </c>
      <c r="BM177" s="23">
        <f t="shared" si="73"/>
        <v>1.0021474571786622E-3</v>
      </c>
      <c r="BN177" s="23">
        <f t="shared" si="74"/>
        <v>8.6932789946223926E-5</v>
      </c>
      <c r="BO177" s="23">
        <f t="shared" si="75"/>
        <v>-9.3433095758128698E-4</v>
      </c>
      <c r="BP177" s="23">
        <f t="shared" si="76"/>
        <v>1.8230657455235986E-3</v>
      </c>
      <c r="BQ177" s="23">
        <f t="shared" si="77"/>
        <v>1.445053916066779E-3</v>
      </c>
      <c r="BR177" s="23">
        <f t="shared" si="78"/>
        <v>5.5888718263196065E-4</v>
      </c>
      <c r="BS177" s="23">
        <f t="shared" si="79"/>
        <v>2.2943256250913978E-3</v>
      </c>
      <c r="BT177" s="23">
        <f t="shared" si="80"/>
        <v>2.2033136225646558E-3</v>
      </c>
      <c r="BU177" s="23">
        <f t="shared" si="81"/>
        <v>3.2985178247093449E-4</v>
      </c>
      <c r="BV177" s="23">
        <f t="shared" si="82"/>
        <v>-2.108477120312381E-4</v>
      </c>
      <c r="BW177" s="23">
        <f t="shared" si="83"/>
        <v>-1.7626132076498547E-3</v>
      </c>
      <c r="BX177" s="23">
        <f t="shared" si="84"/>
        <v>2.3577957455595752E-2</v>
      </c>
      <c r="BY177" s="23">
        <f t="shared" si="85"/>
        <v>2.6397182610602976E-2</v>
      </c>
      <c r="BZ177" s="23">
        <f t="shared" si="86"/>
        <v>1.3135986085989149E-2</v>
      </c>
      <c r="CA177" s="23">
        <f t="shared" si="87"/>
        <v>3.9107099708653906E-2</v>
      </c>
      <c r="CB177" s="23">
        <f t="shared" si="88"/>
        <v>2.1209773148148144E-3</v>
      </c>
      <c r="CC177" s="23">
        <f t="shared" si="89"/>
        <v>1.2448189814814816E-3</v>
      </c>
      <c r="CD177" s="23">
        <f t="shared" si="90"/>
        <v>2.0906986111111111E-3</v>
      </c>
      <c r="CE177" s="23">
        <f t="shared" si="91"/>
        <v>3.7167037037037033E-4</v>
      </c>
      <c r="CF177" s="23">
        <f t="shared" si="92"/>
        <v>0</v>
      </c>
      <c r="CG177" s="23">
        <f t="shared" si="93"/>
        <v>4.8020255716156902E-3</v>
      </c>
      <c r="CH177" s="23">
        <f t="shared" si="94"/>
        <v>-3.6701445141934098E-3</v>
      </c>
      <c r="CI177" s="23">
        <f t="shared" si="95"/>
        <v>-2.140854919528771E-3</v>
      </c>
    </row>
    <row r="178" spans="1:87" x14ac:dyDescent="0.2">
      <c r="A178" s="20">
        <v>170</v>
      </c>
      <c r="B178" s="21">
        <v>43769</v>
      </c>
      <c r="C178" s="20">
        <v>252.39599999999999</v>
      </c>
      <c r="D178" s="20">
        <v>1372.5260000000001</v>
      </c>
      <c r="E178" s="20">
        <v>2288.1149999999998</v>
      </c>
      <c r="F178" s="20">
        <v>2118.8989999999999</v>
      </c>
      <c r="G178" s="20">
        <v>2790.1750000000002</v>
      </c>
      <c r="H178" s="20">
        <v>148.07</v>
      </c>
      <c r="I178" s="20">
        <v>364.71800000000002</v>
      </c>
      <c r="J178" s="20">
        <v>483.553</v>
      </c>
      <c r="K178" s="20">
        <v>124.242</v>
      </c>
      <c r="L178" s="20">
        <v>726.52300000000002</v>
      </c>
      <c r="M178" s="20">
        <v>891.82600000000002</v>
      </c>
      <c r="N178" s="20">
        <v>340.70699999999999</v>
      </c>
      <c r="O178" s="20">
        <v>395.70699999999999</v>
      </c>
      <c r="P178" s="20">
        <v>102.86199999999999</v>
      </c>
      <c r="Q178" s="20">
        <v>191.965</v>
      </c>
      <c r="R178" s="20">
        <v>251.64500000000001</v>
      </c>
      <c r="S178" s="20">
        <v>13085.1</v>
      </c>
      <c r="T178" s="20">
        <v>5662.04</v>
      </c>
      <c r="U178" s="20">
        <v>9717.25</v>
      </c>
      <c r="V178" s="20">
        <v>52411.34</v>
      </c>
      <c r="W178" s="20">
        <v>3.9996299999999998</v>
      </c>
      <c r="X178" s="20">
        <v>1.958</v>
      </c>
      <c r="Y178" s="20">
        <v>3.9588000000000001</v>
      </c>
      <c r="Z178" s="20">
        <v>0.32540000000000002</v>
      </c>
      <c r="AA178" s="20">
        <v>1</v>
      </c>
      <c r="AB178" s="20">
        <v>0.86680000000000001</v>
      </c>
      <c r="AC178" s="20">
        <v>0.76029999999999998</v>
      </c>
      <c r="AD178" s="20">
        <v>153.99</v>
      </c>
      <c r="AE178" s="21">
        <f t="shared" si="67"/>
        <v>43769</v>
      </c>
      <c r="AF178" s="22" cm="1">
        <f t="array" ref="AF178">IF(INDEX(calc_types,1,AF$7)="INDEX",C178/C177-1,IF(INDEX(calc_types,1,AF$7)="CASH", C177/1200,C177/C178-1))</f>
        <v>3.3272512611355332E-3</v>
      </c>
      <c r="AG178" s="22" cm="1">
        <f t="array" ref="AG178">IF(INDEX(calc_types,1,AG$7)="INDEX",D178/D177-1,IF(INDEX(calc_types,1,AG$7)="CASH", D177/1200,D177/D178-1))</f>
        <v>3.3561536184103513E-3</v>
      </c>
      <c r="AH178" s="22" cm="1">
        <f t="array" ref="AH178">IF(INDEX(calc_types,1,AH$7)="INDEX",E178/E177-1,IF(INDEX(calc_types,1,AH$7)="CASH", E177/1200,E177/E178-1))</f>
        <v>4.3424214145941775E-3</v>
      </c>
      <c r="AI178" s="22" cm="1">
        <f t="array" ref="AI178">IF(INDEX(calc_types,1,AI$7)="INDEX",F178/F177-1,IF(INDEX(calc_types,1,AI$7)="CASH", F177/1200,F177/F178-1))</f>
        <v>3.43333574850746E-3</v>
      </c>
      <c r="AJ178" s="22" cm="1">
        <f t="array" ref="AJ178">IF(INDEX(calc_types,1,AJ$7)="INDEX",G178/G177-1,IF(INDEX(calc_types,1,AJ$7)="CASH", G177/1200,G177/G178-1))</f>
        <v>4.1166199307887119E-3</v>
      </c>
      <c r="AK178" s="22" cm="1">
        <f t="array" ref="AK178">IF(INDEX(calc_types,1,AK$7)="INDEX",H178/H177-1,IF(INDEX(calc_types,1,AK$7)="CASH", H177/1200,H177/H178-1))</f>
        <v>1.9149180915776221E-3</v>
      </c>
      <c r="AL178" s="22" cm="1">
        <f t="array" ref="AL178">IF(INDEX(calc_types,1,AL$7)="INDEX",I178/I177-1,IF(INDEX(calc_types,1,AL$7)="CASH", I177/1200,I177/I178-1))</f>
        <v>2.7135438002261481E-3</v>
      </c>
      <c r="AM178" s="22" cm="1">
        <f t="array" ref="AM178">IF(INDEX(calc_types,1,AM$7)="INDEX",J178/J177-1,IF(INDEX(calc_types,1,AM$7)="CASH", J177/1200,J177/J178-1))</f>
        <v>4.6601982090543892E-3</v>
      </c>
      <c r="AN178" s="22" cm="1">
        <f t="array" ref="AN178">IF(INDEX(calc_types,1,AN$7)="INDEX",K178/K177-1,IF(INDEX(calc_types,1,AN$7)="CASH", K177/1200,K177/K178-1))</f>
        <v>4.048779305161565E-3</v>
      </c>
      <c r="AO178" s="22" cm="1">
        <f t="array" ref="AO178">IF(INDEX(calc_types,1,AO$7)="INDEX",L178/L177-1,IF(INDEX(calc_types,1,AO$7)="CASH", L177/1200,L177/L178-1))</f>
        <v>7.2718147510391073E-3</v>
      </c>
      <c r="AP178" s="22" cm="1">
        <f t="array" ref="AP178">IF(INDEX(calc_types,1,AP$7)="INDEX",M178/M177-1,IF(INDEX(calc_types,1,AP$7)="CASH", M177/1200,M177/M178-1))</f>
        <v>1.1597069879605515E-2</v>
      </c>
      <c r="AQ178" s="22" cm="1">
        <f t="array" ref="AQ178">IF(INDEX(calc_types,1,AQ$7)="INDEX",N178/N177-1,IF(INDEX(calc_types,1,AQ$7)="CASH", N177/1200,N177/N178-1))</f>
        <v>7.7047754819552505E-3</v>
      </c>
      <c r="AR178" s="22" cm="1">
        <f t="array" ref="AR178">IF(INDEX(calc_types,1,AR$7)="INDEX",O178/O177-1,IF(INDEX(calc_types,1,AR$7)="CASH", O177/1200,O177/O178-1))</f>
        <v>1.2266187786509564E-2</v>
      </c>
      <c r="AS178" s="22" cm="1">
        <f t="array" ref="AS178">IF(INDEX(calc_types,1,AS$7)="INDEX",P178/P177-1,IF(INDEX(calc_types,1,AS$7)="CASH", P177/1200,P177/P178-1))</f>
        <v>7.7834640306662095E-4</v>
      </c>
      <c r="AT178" s="22" cm="1">
        <f t="array" ref="AT178">IF(INDEX(calc_types,1,AT$7)="INDEX",Q178/Q177-1,IF(INDEX(calc_types,1,AT$7)="CASH", Q177/1200,Q177/Q178-1))</f>
        <v>1.5652310020086713E-3</v>
      </c>
      <c r="AU178" s="22" cm="1">
        <f t="array" ref="AU178">IF(INDEX(calc_types,1,AU$7)="INDEX",R178/R177-1,IF(INDEX(calc_types,1,AU$7)="CASH", R177/1200,R177/R178-1))</f>
        <v>2.4818541801117089E-3</v>
      </c>
      <c r="AV178" s="22" cm="1">
        <f t="array" ref="AV178">IF(INDEX(calc_types,1,AV$7)="INDEX",S178/S177-1,IF(INDEX(calc_types,1,AV$7)="CASH", S177/1200,S177/S178-1))</f>
        <v>2.3195912564921928E-2</v>
      </c>
      <c r="AW178" s="22" cm="1">
        <f t="array" ref="AW178">IF(INDEX(calc_types,1,AW$7)="INDEX",T178/T177-1,IF(INDEX(calc_types,1,AW$7)="CASH", T177/1200,T177/T178-1))</f>
        <v>2.3884440393782125E-2</v>
      </c>
      <c r="AX178" s="22" cm="1">
        <f t="array" ref="AX178">IF(INDEX(calc_types,1,AX$7)="INDEX",U178/U177-1,IF(INDEX(calc_types,1,AX$7)="CASH", U177/1200,U177/U178-1))</f>
        <v>3.9230281388128674E-2</v>
      </c>
      <c r="AY178" s="22" cm="1">
        <f t="array" ref="AY178">IF(INDEX(calc_types,1,AY$7)="INDEX",V178/V177-1,IF(INDEX(calc_types,1,AY$7)="CASH", V177/1200,V177/V178-1))</f>
        <v>0.16644273882922045</v>
      </c>
      <c r="AZ178" s="22" cm="1">
        <f t="array" ref="AZ178">IF(INDEX(calc_types,1,AZ$7)="INDEX",W178/W177-1,IF(INDEX(calc_types,1,AZ$7)="CASH", W177/1200,W177/W178-1))</f>
        <v>3.441E-3</v>
      </c>
      <c r="BA178" s="22" cm="1">
        <f t="array" ref="BA178">IF(INDEX(calc_types,1,BA$7)="INDEX",X178/X177-1,IF(INDEX(calc_types,1,BA$7)="CASH", X177/1200,X177/X178-1))</f>
        <v>1.6168333333333332E-3</v>
      </c>
      <c r="BB178" s="22" cm="1">
        <f t="array" ref="BB178">IF(INDEX(calc_types,1,BB$7)="INDEX",Y178/Y177-1,IF(INDEX(calc_types,1,BB$7)="CASH", Y177/1200,Y177/Y178-1))</f>
        <v>3.3236666666666666E-3</v>
      </c>
      <c r="BC178" s="22" cm="1">
        <f t="array" ref="BC178">IF(INDEX(calc_types,1,BC$7)="INDEX",Z178/Z177-1,IF(INDEX(calc_types,1,BC$7)="CASH", Z177/1200,Z177/Z178-1))</f>
        <v>2.7708333333333334E-4</v>
      </c>
      <c r="BD178" s="22" cm="1">
        <f t="array" ref="BD178">IF(INDEX(calc_types,1,BD$7)="INDEX",AA178/AA177-1,IF(INDEX(calc_types,1,BD$7)="CASH", AA177/1200,AA177/AA178-1))</f>
        <v>0</v>
      </c>
      <c r="BE178" s="22" cm="1">
        <f t="array" ref="BE178">IF(INDEX(calc_types,1,BE$7)="INDEX",AB178/AB177-1,IF(INDEX(calc_types,1,BE$7)="CASH", AB177/1200,AB177/AB178-1))</f>
        <v>-1.6728195662205847E-2</v>
      </c>
      <c r="BF178" s="22" cm="1">
        <f t="array" ref="BF178">IF(INDEX(calc_types,1,BF$7)="INDEX",AC178/AC177-1,IF(INDEX(calc_types,1,BF$7)="CASH", AC177/1200,AC177/AC178-1))</f>
        <v>-2.1833486781533518E-2</v>
      </c>
      <c r="BG178" s="22" cm="1">
        <f t="array" ref="BG178">IF(INDEX(calc_types,1,BG$7)="INDEX",AD178/AD177-1,IF(INDEX(calc_types,1,BG$7)="CASH", AD177/1200,AD177/AD178-1))</f>
        <v>-3.9548022598870025E-2</v>
      </c>
      <c r="BH178" s="23">
        <f t="shared" si="68"/>
        <v>1.9314805162523763E-3</v>
      </c>
      <c r="BI178" s="23">
        <f t="shared" si="69"/>
        <v>2.1828858187102852E-3</v>
      </c>
      <c r="BJ178" s="23">
        <f t="shared" si="70"/>
        <v>3.1482911849368953E-3</v>
      </c>
      <c r="BK178" s="23">
        <f t="shared" si="71"/>
        <v>1.3367838175325011E-3</v>
      </c>
      <c r="BL178" s="23">
        <f t="shared" si="72"/>
        <v>1.4443934686500675E-3</v>
      </c>
      <c r="BM178" s="23">
        <f t="shared" si="73"/>
        <v>1.643344182080256E-3</v>
      </c>
      <c r="BN178" s="23">
        <f t="shared" si="74"/>
        <v>2.6327421056122828E-3</v>
      </c>
      <c r="BO178" s="23">
        <f t="shared" si="75"/>
        <v>4.4753414776565349E-3</v>
      </c>
      <c r="BP178" s="23">
        <f t="shared" si="76"/>
        <v>2.9703108036656088E-3</v>
      </c>
      <c r="BQ178" s="23">
        <f t="shared" si="77"/>
        <v>6.4226245656477101E-3</v>
      </c>
      <c r="BR178" s="23">
        <f t="shared" si="78"/>
        <v>1.0635958516346787E-2</v>
      </c>
      <c r="BS178" s="23">
        <f t="shared" si="79"/>
        <v>5.3219271423246449E-3</v>
      </c>
      <c r="BT178" s="23">
        <f t="shared" si="80"/>
        <v>9.125318544407018E-3</v>
      </c>
      <c r="BU178" s="23">
        <f t="shared" si="81"/>
        <v>7.7729150122265317E-4</v>
      </c>
      <c r="BV178" s="23">
        <f t="shared" si="82"/>
        <v>1.6256164096278157E-3</v>
      </c>
      <c r="BW178" s="23">
        <f t="shared" si="83"/>
        <v>2.6158687920556202E-3</v>
      </c>
      <c r="BX178" s="23">
        <f t="shared" si="84"/>
        <v>1.0627534604109245E-2</v>
      </c>
      <c r="BY178" s="23">
        <f t="shared" si="85"/>
        <v>1.6978373400985736E-2</v>
      </c>
      <c r="BZ178" s="23">
        <f t="shared" si="86"/>
        <v>3.4614665813571921E-2</v>
      </c>
      <c r="CA178" s="23">
        <f t="shared" si="87"/>
        <v>0.15371839420009736</v>
      </c>
      <c r="CB178" s="23">
        <f t="shared" si="88"/>
        <v>2.0015106481481477E-3</v>
      </c>
      <c r="CC178" s="23">
        <f t="shared" si="89"/>
        <v>1.231485648148148E-3</v>
      </c>
      <c r="CD178" s="23">
        <f t="shared" si="90"/>
        <v>2.0941986111111112E-3</v>
      </c>
      <c r="CE178" s="23">
        <f t="shared" si="91"/>
        <v>4.1558703703703699E-4</v>
      </c>
      <c r="CF178" s="23">
        <f t="shared" si="92"/>
        <v>0</v>
      </c>
      <c r="CG178" s="23">
        <f t="shared" si="93"/>
        <v>-1.6032705348128614E-2</v>
      </c>
      <c r="CH178" s="23">
        <f t="shared" si="94"/>
        <v>-2.1200821022767394E-2</v>
      </c>
      <c r="CI178" s="23">
        <f t="shared" si="95"/>
        <v>-3.5941751081617249E-2</v>
      </c>
    </row>
    <row r="179" spans="1:87" x14ac:dyDescent="0.2">
      <c r="A179" s="20">
        <v>171</v>
      </c>
      <c r="B179" s="21">
        <v>43799</v>
      </c>
      <c r="C179" s="20">
        <v>253.21899999999999</v>
      </c>
      <c r="D179" s="20">
        <v>1378.8150000000001</v>
      </c>
      <c r="E179" s="20">
        <v>2303.6689999999999</v>
      </c>
      <c r="F179" s="20">
        <v>2128.8710000000001</v>
      </c>
      <c r="G179" s="20">
        <v>2807.58</v>
      </c>
      <c r="H179" s="20">
        <v>148.26900000000001</v>
      </c>
      <c r="I179" s="20">
        <v>364.92500000000001</v>
      </c>
      <c r="J179" s="20">
        <v>483.25299999999999</v>
      </c>
      <c r="K179" s="20">
        <v>124.56100000000001</v>
      </c>
      <c r="L179" s="20">
        <v>728.85500000000002</v>
      </c>
      <c r="M179" s="20">
        <v>894.27</v>
      </c>
      <c r="N179" s="20">
        <v>341.91500000000002</v>
      </c>
      <c r="O179" s="20">
        <v>396.745</v>
      </c>
      <c r="P179" s="20">
        <v>102.9</v>
      </c>
      <c r="Q179" s="20">
        <v>191.92</v>
      </c>
      <c r="R179" s="20">
        <v>251.012</v>
      </c>
      <c r="S179" s="20">
        <v>13112.65</v>
      </c>
      <c r="T179" s="20">
        <v>5668.17</v>
      </c>
      <c r="U179" s="20">
        <v>9720.51</v>
      </c>
      <c r="V179" s="20">
        <v>50253.91</v>
      </c>
      <c r="W179" s="20">
        <v>3.8641700000000001</v>
      </c>
      <c r="X179" s="20">
        <v>1.8683000000000001</v>
      </c>
      <c r="Y179" s="20">
        <v>3.9106000000000001</v>
      </c>
      <c r="Z179" s="20">
        <v>0.12920000000000001</v>
      </c>
      <c r="AA179" s="20">
        <v>1</v>
      </c>
      <c r="AB179" s="20">
        <v>0.86219999999999997</v>
      </c>
      <c r="AC179" s="20">
        <v>0.75560000000000005</v>
      </c>
      <c r="AD179" s="20">
        <v>156.18</v>
      </c>
      <c r="AE179" s="21">
        <f t="shared" si="67"/>
        <v>43799</v>
      </c>
      <c r="AF179" s="22" cm="1">
        <f t="array" ref="AF179">IF(INDEX(calc_types,1,AF$7)="INDEX",C179/C178-1,IF(INDEX(calc_types,1,AF$7)="CASH", C178/1200,C178/C179-1))</f>
        <v>3.2607489817588764E-3</v>
      </c>
      <c r="AG179" s="22" cm="1">
        <f t="array" ref="AG179">IF(INDEX(calc_types,1,AG$7)="INDEX",D179/D178-1,IF(INDEX(calc_types,1,AG$7)="CASH", D178/1200,D178/D179-1))</f>
        <v>4.5820625620207611E-3</v>
      </c>
      <c r="AH179" s="22" cm="1">
        <f t="array" ref="AH179">IF(INDEX(calc_types,1,AH$7)="INDEX",E179/E178-1,IF(INDEX(calc_types,1,AH$7)="CASH", E178/1200,E178/E179-1))</f>
        <v>6.7977352536914282E-3</v>
      </c>
      <c r="AI179" s="22" cm="1">
        <f t="array" ref="AI179">IF(INDEX(calc_types,1,AI$7)="INDEX",F179/F178-1,IF(INDEX(calc_types,1,AI$7)="CASH", F178/1200,F178/F179-1))</f>
        <v>4.7062177102354941E-3</v>
      </c>
      <c r="AJ179" s="22" cm="1">
        <f t="array" ref="AJ179">IF(INDEX(calc_types,1,AJ$7)="INDEX",G179/G178-1,IF(INDEX(calc_types,1,AJ$7)="CASH", G178/1200,G178/G179-1))</f>
        <v>6.237959984588759E-3</v>
      </c>
      <c r="AK179" s="22" cm="1">
        <f t="array" ref="AK179">IF(INDEX(calc_types,1,AK$7)="INDEX",H179/H178-1,IF(INDEX(calc_types,1,AK$7)="CASH", H178/1200,H178/H179-1))</f>
        <v>1.3439589383401618E-3</v>
      </c>
      <c r="AL179" s="22" cm="1">
        <f t="array" ref="AL179">IF(INDEX(calc_types,1,AL$7)="INDEX",I179/I178-1,IF(INDEX(calc_types,1,AL$7)="CASH", I178/1200,I178/I179-1))</f>
        <v>5.6756178746319996E-4</v>
      </c>
      <c r="AM179" s="22" cm="1">
        <f t="array" ref="AM179">IF(INDEX(calc_types,1,AM$7)="INDEX",J179/J178-1,IF(INDEX(calc_types,1,AM$7)="CASH", J178/1200,J178/J179-1))</f>
        <v>-6.2040769057380984E-4</v>
      </c>
      <c r="AN179" s="22" cm="1">
        <f t="array" ref="AN179">IF(INDEX(calc_types,1,AN$7)="INDEX",K179/K178-1,IF(INDEX(calc_types,1,AN$7)="CASH", K178/1200,K178/K179-1))</f>
        <v>2.5675697429210498E-3</v>
      </c>
      <c r="AO179" s="22" cm="1">
        <f t="array" ref="AO179">IF(INDEX(calc_types,1,AO$7)="INDEX",L179/L178-1,IF(INDEX(calc_types,1,AO$7)="CASH", L178/1200,L178/L179-1))</f>
        <v>3.2098089117618134E-3</v>
      </c>
      <c r="AP179" s="22" cm="1">
        <f t="array" ref="AP179">IF(INDEX(calc_types,1,AP$7)="INDEX",M179/M178-1,IF(INDEX(calc_types,1,AP$7)="CASH", M178/1200,M178/M179-1))</f>
        <v>2.740444884988813E-3</v>
      </c>
      <c r="AQ179" s="22" cm="1">
        <f t="array" ref="AQ179">IF(INDEX(calc_types,1,AQ$7)="INDEX",N179/N178-1,IF(INDEX(calc_types,1,AQ$7)="CASH", N178/1200,N178/N179-1))</f>
        <v>3.5455684796614761E-3</v>
      </c>
      <c r="AR179" s="22" cm="1">
        <f t="array" ref="AR179">IF(INDEX(calc_types,1,AR$7)="INDEX",O179/O178-1,IF(INDEX(calc_types,1,AR$7)="CASH", O178/1200,O178/O179-1))</f>
        <v>2.6231529894593653E-3</v>
      </c>
      <c r="AS179" s="22" cm="1">
        <f t="array" ref="AS179">IF(INDEX(calc_types,1,AS$7)="INDEX",P179/P178-1,IF(INDEX(calc_types,1,AS$7)="CASH", P178/1200,P178/P179-1))</f>
        <v>3.6942699928066425E-4</v>
      </c>
      <c r="AT179" s="22" cm="1">
        <f t="array" ref="AT179">IF(INDEX(calc_types,1,AT$7)="INDEX",Q179/Q178-1,IF(INDEX(calc_types,1,AT$7)="CASH", Q178/1200,Q178/Q179-1))</f>
        <v>-2.3441773239918362E-4</v>
      </c>
      <c r="AU179" s="22" cm="1">
        <f t="array" ref="AU179">IF(INDEX(calc_types,1,AU$7)="INDEX",R179/R178-1,IF(INDEX(calc_types,1,AU$7)="CASH", R178/1200,R178/R179-1))</f>
        <v>-2.5154483498579516E-3</v>
      </c>
      <c r="AV179" s="22" cm="1">
        <f t="array" ref="AV179">IF(INDEX(calc_types,1,AV$7)="INDEX",S179/S178-1,IF(INDEX(calc_types,1,AV$7)="CASH", S178/1200,S178/S179-1))</f>
        <v>2.1054481815194759E-3</v>
      </c>
      <c r="AW179" s="22" cm="1">
        <f t="array" ref="AW179">IF(INDEX(calc_types,1,AW$7)="INDEX",T179/T178-1,IF(INDEX(calc_types,1,AW$7)="CASH", T178/1200,T178/T179-1))</f>
        <v>1.0826486566679616E-3</v>
      </c>
      <c r="AX179" s="22" cm="1">
        <f t="array" ref="AX179">IF(INDEX(calc_types,1,AX$7)="INDEX",U179/U178-1,IF(INDEX(calc_types,1,AX$7)="CASH", U178/1200,U178/U179-1))</f>
        <v>3.3548586276976877E-4</v>
      </c>
      <c r="AY179" s="22" cm="1">
        <f t="array" ref="AY179">IF(INDEX(calc_types,1,AY$7)="INDEX",V179/V178-1,IF(INDEX(calc_types,1,AY$7)="CASH", V178/1200,V178/V179-1))</f>
        <v>-4.1163419977432225E-2</v>
      </c>
      <c r="AZ179" s="22" cm="1">
        <f t="array" ref="AZ179">IF(INDEX(calc_types,1,AZ$7)="INDEX",W179/W178-1,IF(INDEX(calc_types,1,AZ$7)="CASH", W178/1200,W178/W179-1))</f>
        <v>3.3330249999999999E-3</v>
      </c>
      <c r="BA179" s="22" cm="1">
        <f t="array" ref="BA179">IF(INDEX(calc_types,1,BA$7)="INDEX",X179/X178-1,IF(INDEX(calc_types,1,BA$7)="CASH", X178/1200,X178/X179-1))</f>
        <v>1.6316666666666667E-3</v>
      </c>
      <c r="BB179" s="22" cm="1">
        <f t="array" ref="BB179">IF(INDEX(calc_types,1,BB$7)="INDEX",Y179/Y178-1,IF(INDEX(calc_types,1,BB$7)="CASH", Y178/1200,Y178/Y179-1))</f>
        <v>3.2990000000000003E-3</v>
      </c>
      <c r="BC179" s="22" cm="1">
        <f t="array" ref="BC179">IF(INDEX(calc_types,1,BC$7)="INDEX",Z179/Z178-1,IF(INDEX(calc_types,1,BC$7)="CASH", Z178/1200,Z178/Z179-1))</f>
        <v>2.7116666666666668E-4</v>
      </c>
      <c r="BD179" s="22" cm="1">
        <f t="array" ref="BD179">IF(INDEX(calc_types,1,BD$7)="INDEX",AA179/AA178-1,IF(INDEX(calc_types,1,BD$7)="CASH", AA178/1200,AA178/AA179-1))</f>
        <v>0</v>
      </c>
      <c r="BE179" s="22" cm="1">
        <f t="array" ref="BE179">IF(INDEX(calc_types,1,BE$7)="INDEX",AB179/AB178-1,IF(INDEX(calc_types,1,BE$7)="CASH", AB178/1200,AB178/AB179-1))</f>
        <v>5.3351890512642886E-3</v>
      </c>
      <c r="BF179" s="22" cm="1">
        <f t="array" ref="BF179">IF(INDEX(calc_types,1,BF$7)="INDEX",AC179/AC178-1,IF(INDEX(calc_types,1,BF$7)="CASH", AC178/1200,AC178/AC179-1))</f>
        <v>6.2202223398621914E-3</v>
      </c>
      <c r="BG179" s="22" cm="1">
        <f t="array" ref="BG179">IF(INDEX(calc_types,1,BG$7)="INDEX",AD179/AD178-1,IF(INDEX(calc_types,1,BG$7)="CASH", AD178/1200,AD178/AD179-1))</f>
        <v>-1.4022281982328022E-2</v>
      </c>
      <c r="BH179" s="23">
        <f t="shared" si="68"/>
        <v>1.8649782368757196E-3</v>
      </c>
      <c r="BI179" s="23">
        <f t="shared" si="69"/>
        <v>3.408794762320695E-3</v>
      </c>
      <c r="BJ179" s="23">
        <f t="shared" si="70"/>
        <v>5.6036050240341456E-3</v>
      </c>
      <c r="BK179" s="23">
        <f t="shared" si="71"/>
        <v>2.6096657792605352E-3</v>
      </c>
      <c r="BL179" s="23">
        <f t="shared" si="72"/>
        <v>3.5657335224501146E-3</v>
      </c>
      <c r="BM179" s="23">
        <f t="shared" si="73"/>
        <v>1.0723850288427957E-3</v>
      </c>
      <c r="BN179" s="23">
        <f t="shared" si="74"/>
        <v>4.867600928493347E-4</v>
      </c>
      <c r="BO179" s="23">
        <f t="shared" si="75"/>
        <v>-8.0526442197166375E-4</v>
      </c>
      <c r="BP179" s="23">
        <f t="shared" si="76"/>
        <v>1.4891012414250935E-3</v>
      </c>
      <c r="BQ179" s="23">
        <f t="shared" si="77"/>
        <v>2.3606187263704162E-3</v>
      </c>
      <c r="BR179" s="23">
        <f t="shared" si="78"/>
        <v>1.7793335217300853E-3</v>
      </c>
      <c r="BS179" s="23">
        <f t="shared" si="79"/>
        <v>1.1627201400308705E-3</v>
      </c>
      <c r="BT179" s="23">
        <f t="shared" si="80"/>
        <v>-5.1771625264318078E-4</v>
      </c>
      <c r="BU179" s="23">
        <f t="shared" si="81"/>
        <v>3.6837209743669652E-4</v>
      </c>
      <c r="BV179" s="23">
        <f t="shared" si="82"/>
        <v>-1.7403232478003917E-4</v>
      </c>
      <c r="BW179" s="23">
        <f t="shared" si="83"/>
        <v>-2.3814337379140403E-3</v>
      </c>
      <c r="BX179" s="23">
        <f t="shared" si="84"/>
        <v>-1.0462929779293207E-2</v>
      </c>
      <c r="BY179" s="23">
        <f t="shared" si="85"/>
        <v>-5.8234183361284275E-3</v>
      </c>
      <c r="BZ179" s="23">
        <f t="shared" si="86"/>
        <v>-4.2801297117869832E-3</v>
      </c>
      <c r="CA179" s="23">
        <f t="shared" si="87"/>
        <v>-5.3887764606555297E-2</v>
      </c>
      <c r="CB179" s="23">
        <f t="shared" si="88"/>
        <v>1.8935356481481474E-3</v>
      </c>
      <c r="CC179" s="23">
        <f t="shared" si="89"/>
        <v>1.2463189814814815E-3</v>
      </c>
      <c r="CD179" s="23">
        <f t="shared" si="90"/>
        <v>2.0695319444444448E-3</v>
      </c>
      <c r="CE179" s="23">
        <f t="shared" si="91"/>
        <v>4.0967037037037033E-4</v>
      </c>
      <c r="CF179" s="23">
        <f t="shared" si="92"/>
        <v>0</v>
      </c>
      <c r="CG179" s="23">
        <f t="shared" si="93"/>
        <v>6.0306793653415215E-3</v>
      </c>
      <c r="CH179" s="23">
        <f t="shared" si="94"/>
        <v>6.8528880986283153E-3</v>
      </c>
      <c r="CI179" s="23">
        <f t="shared" si="95"/>
        <v>-1.0416010465075246E-2</v>
      </c>
    </row>
    <row r="180" spans="1:87" x14ac:dyDescent="0.2">
      <c r="A180" s="20">
        <v>172</v>
      </c>
      <c r="B180" s="21">
        <v>43830</v>
      </c>
      <c r="C180" s="20">
        <v>254.17699999999999</v>
      </c>
      <c r="D180" s="20">
        <v>1383.2070000000001</v>
      </c>
      <c r="E180" s="20">
        <v>2303.4940000000001</v>
      </c>
      <c r="F180" s="20">
        <v>2137.1080000000002</v>
      </c>
      <c r="G180" s="20">
        <v>2813.1460000000002</v>
      </c>
      <c r="H180" s="20">
        <v>148.471</v>
      </c>
      <c r="I180" s="20">
        <v>364.93299999999999</v>
      </c>
      <c r="J180" s="20">
        <v>481.47800000000001</v>
      </c>
      <c r="K180" s="20">
        <v>125.027</v>
      </c>
      <c r="L180" s="20">
        <v>730.96699999999998</v>
      </c>
      <c r="M180" s="20">
        <v>895.77499999999998</v>
      </c>
      <c r="N180" s="20">
        <v>343.399</v>
      </c>
      <c r="O180" s="20">
        <v>398.483</v>
      </c>
      <c r="P180" s="20">
        <v>102.90900000000001</v>
      </c>
      <c r="Q180" s="20">
        <v>191.58199999999999</v>
      </c>
      <c r="R180" s="20">
        <v>249.31</v>
      </c>
      <c r="S180" s="20">
        <v>13116.21</v>
      </c>
      <c r="T180" s="20">
        <v>5791.41</v>
      </c>
      <c r="U180" s="20">
        <v>9931.3799999999992</v>
      </c>
      <c r="V180" s="20">
        <v>50339.48</v>
      </c>
      <c r="W180" s="20">
        <v>3.6875100000000001</v>
      </c>
      <c r="X180" s="20">
        <v>1.9650000000000001</v>
      </c>
      <c r="Y180" s="20">
        <v>3.7732999999999999</v>
      </c>
      <c r="Z180" s="20">
        <v>0.46970000000000001</v>
      </c>
      <c r="AA180" s="20">
        <v>1</v>
      </c>
      <c r="AB180" s="20">
        <v>0.85140000000000005</v>
      </c>
      <c r="AC180" s="20">
        <v>0.74209999999999998</v>
      </c>
      <c r="AD180" s="20">
        <v>156.71</v>
      </c>
      <c r="AE180" s="21">
        <f t="shared" si="67"/>
        <v>43830</v>
      </c>
      <c r="AF180" s="22" cm="1">
        <f t="array" ref="AF180">IF(INDEX(calc_types,1,AF$7)="INDEX",C180/C179-1,IF(INDEX(calc_types,1,AF$7)="CASH", C179/1200,C179/C180-1))</f>
        <v>3.7832864042588454E-3</v>
      </c>
      <c r="AG180" s="22" cm="1">
        <f t="array" ref="AG180">IF(INDEX(calc_types,1,AG$7)="INDEX",D180/D179-1,IF(INDEX(calc_types,1,AG$7)="CASH", D179/1200,D179/D180-1))</f>
        <v>3.1853439366413827E-3</v>
      </c>
      <c r="AH180" s="22" cm="1">
        <f t="array" ref="AH180">IF(INDEX(calc_types,1,AH$7)="INDEX",E180/E179-1,IF(INDEX(calc_types,1,AH$7)="CASH", E179/1200,E179/E180-1))</f>
        <v>-7.5965774596786773E-5</v>
      </c>
      <c r="AI180" s="22" cm="1">
        <f t="array" ref="AI180">IF(INDEX(calc_types,1,AI$7)="INDEX",F180/F179-1,IF(INDEX(calc_types,1,AI$7)="CASH", F179/1200,F179/F180-1))</f>
        <v>3.869187000997254E-3</v>
      </c>
      <c r="AJ180" s="22" cm="1">
        <f t="array" ref="AJ180">IF(INDEX(calc_types,1,AJ$7)="INDEX",G180/G179-1,IF(INDEX(calc_types,1,AJ$7)="CASH", G179/1200,G179/G180-1))</f>
        <v>1.982490258514602E-3</v>
      </c>
      <c r="AK180" s="22" cm="1">
        <f t="array" ref="AK180">IF(INDEX(calc_types,1,AK$7)="INDEX",H180/H179-1,IF(INDEX(calc_types,1,AK$7)="CASH", H179/1200,H179/H180-1))</f>
        <v>1.3623886314737543E-3</v>
      </c>
      <c r="AL180" s="22" cm="1">
        <f t="array" ref="AL180">IF(INDEX(calc_types,1,AL$7)="INDEX",I180/I179-1,IF(INDEX(calc_types,1,AL$7)="CASH", I179/1200,I179/I180-1))</f>
        <v>2.1922312803956956E-5</v>
      </c>
      <c r="AM180" s="22" cm="1">
        <f t="array" ref="AM180">IF(INDEX(calc_types,1,AM$7)="INDEX",J180/J179-1,IF(INDEX(calc_types,1,AM$7)="CASH", J179/1200,J179/J180-1))</f>
        <v>-3.6730242750691033E-3</v>
      </c>
      <c r="AN180" s="22" cm="1">
        <f t="array" ref="AN180">IF(INDEX(calc_types,1,AN$7)="INDEX",K180/K179-1,IF(INDEX(calc_types,1,AN$7)="CASH", K179/1200,K179/K180-1))</f>
        <v>3.7411388797456979E-3</v>
      </c>
      <c r="AO180" s="22" cm="1">
        <f t="array" ref="AO180">IF(INDEX(calc_types,1,AO$7)="INDEX",L180/L179-1,IF(INDEX(calc_types,1,AO$7)="CASH", L179/1200,L179/L180-1))</f>
        <v>2.8976957007909032E-3</v>
      </c>
      <c r="AP180" s="22" cm="1">
        <f t="array" ref="AP180">IF(INDEX(calc_types,1,AP$7)="INDEX",M180/M179-1,IF(INDEX(calc_types,1,AP$7)="CASH", M179/1200,M179/M180-1))</f>
        <v>1.6829369206168288E-3</v>
      </c>
      <c r="AQ180" s="22" cm="1">
        <f t="array" ref="AQ180">IF(INDEX(calc_types,1,AQ$7)="INDEX",N180/N179-1,IF(INDEX(calc_types,1,AQ$7)="CASH", N179/1200,N179/N180-1))</f>
        <v>4.3402600061417385E-3</v>
      </c>
      <c r="AR180" s="22" cm="1">
        <f t="array" ref="AR180">IF(INDEX(calc_types,1,AR$7)="INDEX",O180/O179-1,IF(INDEX(calc_types,1,AR$7)="CASH", O179/1200,O179/O180-1))</f>
        <v>4.3806475191874306E-3</v>
      </c>
      <c r="AS180" s="22" cm="1">
        <f t="array" ref="AS180">IF(INDEX(calc_types,1,AS$7)="INDEX",P180/P179-1,IF(INDEX(calc_types,1,AS$7)="CASH", P179/1200,P179/P180-1))</f>
        <v>8.7463556851297142E-5</v>
      </c>
      <c r="AT180" s="22" cm="1">
        <f t="array" ref="AT180">IF(INDEX(calc_types,1,AT$7)="INDEX",Q180/Q179-1,IF(INDEX(calc_types,1,AT$7)="CASH", Q179/1200,Q179/Q180-1))</f>
        <v>-1.7611504793664245E-3</v>
      </c>
      <c r="AU180" s="22" cm="1">
        <f t="array" ref="AU180">IF(INDEX(calc_types,1,AU$7)="INDEX",R180/R179-1,IF(INDEX(calc_types,1,AU$7)="CASH", R179/1200,R179/R180-1))</f>
        <v>-6.7805523241916132E-3</v>
      </c>
      <c r="AV180" s="22" cm="1">
        <f t="array" ref="AV180">IF(INDEX(calc_types,1,AV$7)="INDEX",S180/S179-1,IF(INDEX(calc_types,1,AV$7)="CASH", S179/1200,S179/S180-1))</f>
        <v>2.714935577476929E-4</v>
      </c>
      <c r="AW180" s="22" cm="1">
        <f t="array" ref="AW180">IF(INDEX(calc_types,1,AW$7)="INDEX",T180/T179-1,IF(INDEX(calc_types,1,AW$7)="CASH", T179/1200,T179/T180-1))</f>
        <v>2.1742467145480671E-2</v>
      </c>
      <c r="AX180" s="22" cm="1">
        <f t="array" ref="AX180">IF(INDEX(calc_types,1,AX$7)="INDEX",U180/U179-1,IF(INDEX(calc_types,1,AX$7)="CASH", U179/1200,U179/U180-1))</f>
        <v>2.1693306215414543E-2</v>
      </c>
      <c r="AY180" s="22" cm="1">
        <f t="array" ref="AY180">IF(INDEX(calc_types,1,AY$7)="INDEX",V180/V179-1,IF(INDEX(calc_types,1,AY$7)="CASH", V179/1200,V179/V180-1))</f>
        <v>1.7027530793125578E-3</v>
      </c>
      <c r="AZ180" s="22" cm="1">
        <f t="array" ref="AZ180">IF(INDEX(calc_types,1,AZ$7)="INDEX",W180/W179-1,IF(INDEX(calc_types,1,AZ$7)="CASH", W179/1200,W179/W180-1))</f>
        <v>3.2201416666666669E-3</v>
      </c>
      <c r="BA180" s="22" cm="1">
        <f t="array" ref="BA180">IF(INDEX(calc_types,1,BA$7)="INDEX",X180/X179-1,IF(INDEX(calc_types,1,BA$7)="CASH", X179/1200,X179/X180-1))</f>
        <v>1.5569166666666667E-3</v>
      </c>
      <c r="BB180" s="22" cm="1">
        <f t="array" ref="BB180">IF(INDEX(calc_types,1,BB$7)="INDEX",Y180/Y179-1,IF(INDEX(calc_types,1,BB$7)="CASH", Y179/1200,Y179/Y180-1))</f>
        <v>3.2588333333333332E-3</v>
      </c>
      <c r="BC180" s="22" cm="1">
        <f t="array" ref="BC180">IF(INDEX(calc_types,1,BC$7)="INDEX",Z180/Z179-1,IF(INDEX(calc_types,1,BC$7)="CASH", Z179/1200,Z179/Z180-1))</f>
        <v>1.0766666666666668E-4</v>
      </c>
      <c r="BD180" s="22" cm="1">
        <f t="array" ref="BD180">IF(INDEX(calc_types,1,BD$7)="INDEX",AA180/AA179-1,IF(INDEX(calc_types,1,BD$7)="CASH", AA179/1200,AA179/AA180-1))</f>
        <v>0</v>
      </c>
      <c r="BE180" s="22" cm="1">
        <f t="array" ref="BE180">IF(INDEX(calc_types,1,BE$7)="INDEX",AB180/AB179-1,IF(INDEX(calc_types,1,BE$7)="CASH", AB179/1200,AB179/AB180-1))</f>
        <v>1.2684989429175397E-2</v>
      </c>
      <c r="BF180" s="22" cm="1">
        <f t="array" ref="BF180">IF(INDEX(calc_types,1,BF$7)="INDEX",AC180/AC179-1,IF(INDEX(calc_types,1,BF$7)="CASH", AC179/1200,AC179/AC180-1))</f>
        <v>1.819161838027239E-2</v>
      </c>
      <c r="BG180" s="22" cm="1">
        <f t="array" ref="BG180">IF(INDEX(calc_types,1,BG$7)="INDEX",AD180/AD179-1,IF(INDEX(calc_types,1,BG$7)="CASH", AD179/1200,AD179/AD180-1))</f>
        <v>-3.3820432646289866E-3</v>
      </c>
      <c r="BH180" s="23">
        <f t="shared" si="68"/>
        <v>2.3875156593756884E-3</v>
      </c>
      <c r="BI180" s="23">
        <f t="shared" si="69"/>
        <v>2.0120761369413166E-3</v>
      </c>
      <c r="BJ180" s="23">
        <f t="shared" si="70"/>
        <v>-1.270096004254069E-3</v>
      </c>
      <c r="BK180" s="23">
        <f t="shared" si="71"/>
        <v>1.7726350700222951E-3</v>
      </c>
      <c r="BL180" s="23">
        <f t="shared" si="72"/>
        <v>-6.8973620362404236E-4</v>
      </c>
      <c r="BM180" s="23">
        <f t="shared" si="73"/>
        <v>1.0908147219763882E-3</v>
      </c>
      <c r="BN180" s="23">
        <f t="shared" si="74"/>
        <v>-5.8879381809908332E-5</v>
      </c>
      <c r="BO180" s="23">
        <f t="shared" si="75"/>
        <v>-3.8578810064669572E-3</v>
      </c>
      <c r="BP180" s="23">
        <f t="shared" si="76"/>
        <v>2.6626703782497417E-3</v>
      </c>
      <c r="BQ180" s="23">
        <f t="shared" si="77"/>
        <v>2.048505515399506E-3</v>
      </c>
      <c r="BR180" s="23">
        <f t="shared" si="78"/>
        <v>7.2182555735810102E-4</v>
      </c>
      <c r="BS180" s="23">
        <f t="shared" si="79"/>
        <v>1.9574116665111328E-3</v>
      </c>
      <c r="BT180" s="23">
        <f t="shared" si="80"/>
        <v>1.2397782770848845E-3</v>
      </c>
      <c r="BU180" s="23">
        <f t="shared" si="81"/>
        <v>8.6408655007329398E-5</v>
      </c>
      <c r="BV180" s="23">
        <f t="shared" si="82"/>
        <v>-1.7007650717472801E-3</v>
      </c>
      <c r="BW180" s="23">
        <f t="shared" si="83"/>
        <v>-6.6465377122477019E-3</v>
      </c>
      <c r="BX180" s="23">
        <f t="shared" si="84"/>
        <v>-1.229688440306499E-2</v>
      </c>
      <c r="BY180" s="23">
        <f t="shared" si="85"/>
        <v>1.4836400152684281E-2</v>
      </c>
      <c r="BZ180" s="23">
        <f t="shared" si="86"/>
        <v>1.707769064085779E-2</v>
      </c>
      <c r="CA180" s="23">
        <f t="shared" si="87"/>
        <v>-1.1021591549810516E-2</v>
      </c>
      <c r="CB180" s="23">
        <f t="shared" si="88"/>
        <v>1.7806523148148144E-3</v>
      </c>
      <c r="CC180" s="23">
        <f t="shared" si="89"/>
        <v>1.1715689814814816E-3</v>
      </c>
      <c r="CD180" s="23">
        <f t="shared" si="90"/>
        <v>2.0293652777777778E-3</v>
      </c>
      <c r="CE180" s="23">
        <f t="shared" si="91"/>
        <v>2.4617037037037037E-4</v>
      </c>
      <c r="CF180" s="23">
        <f t="shared" si="92"/>
        <v>0</v>
      </c>
      <c r="CG180" s="23">
        <f t="shared" si="93"/>
        <v>1.338047974325263E-2</v>
      </c>
      <c r="CH180" s="23">
        <f t="shared" si="94"/>
        <v>1.8824284139038513E-2</v>
      </c>
      <c r="CI180" s="23">
        <f t="shared" si="95"/>
        <v>2.24228252623789E-4</v>
      </c>
    </row>
    <row r="181" spans="1:87" x14ac:dyDescent="0.2">
      <c r="A181" s="20">
        <v>173</v>
      </c>
      <c r="B181" s="21">
        <v>43861</v>
      </c>
      <c r="C181" s="20">
        <v>254.875</v>
      </c>
      <c r="D181" s="20">
        <v>1386.0989999999999</v>
      </c>
      <c r="E181" s="20">
        <v>2305.4949999999999</v>
      </c>
      <c r="F181" s="20">
        <v>2145.5889999999999</v>
      </c>
      <c r="G181" s="20">
        <v>2824.4189999999999</v>
      </c>
      <c r="H181" s="20">
        <v>148.733</v>
      </c>
      <c r="I181" s="20">
        <v>365.93700000000001</v>
      </c>
      <c r="J181" s="20">
        <v>483.77600000000001</v>
      </c>
      <c r="K181" s="20">
        <v>125.41500000000001</v>
      </c>
      <c r="L181" s="20">
        <v>733.44399999999996</v>
      </c>
      <c r="M181" s="20">
        <v>897.73</v>
      </c>
      <c r="N181" s="20">
        <v>344.80399999999997</v>
      </c>
      <c r="O181" s="20">
        <v>399.988</v>
      </c>
      <c r="P181" s="20">
        <v>102.959</v>
      </c>
      <c r="Q181" s="20">
        <v>191.483</v>
      </c>
      <c r="R181" s="20">
        <v>248.749</v>
      </c>
      <c r="S181" s="20">
        <v>13303.1</v>
      </c>
      <c r="T181" s="20">
        <v>5947.81</v>
      </c>
      <c r="U181" s="20">
        <v>10223.540000000001</v>
      </c>
      <c r="V181" s="20">
        <v>53322.85</v>
      </c>
      <c r="W181" s="20">
        <v>3.6687699999999999</v>
      </c>
      <c r="X181" s="20">
        <v>1.9673</v>
      </c>
      <c r="Y181" s="20">
        <v>3.7616999999999998</v>
      </c>
      <c r="Z181" s="20">
        <v>0.58930000000000005</v>
      </c>
      <c r="AA181" s="20">
        <v>1</v>
      </c>
      <c r="AB181" s="20">
        <v>0.84379999999999999</v>
      </c>
      <c r="AC181" s="20">
        <v>0.73070000000000002</v>
      </c>
      <c r="AD181" s="20">
        <v>154.78</v>
      </c>
      <c r="AE181" s="21">
        <f t="shared" si="67"/>
        <v>43861</v>
      </c>
      <c r="AF181" s="22" cm="1">
        <f t="array" ref="AF181">IF(INDEX(calc_types,1,AF$7)="INDEX",C181/C180-1,IF(INDEX(calc_types,1,AF$7)="CASH", C180/1200,C180/C181-1))</f>
        <v>2.7461178627492533E-3</v>
      </c>
      <c r="AG181" s="22" cm="1">
        <f t="array" ref="AG181">IF(INDEX(calc_types,1,AG$7)="INDEX",D181/D180-1,IF(INDEX(calc_types,1,AG$7)="CASH", D180/1200,D180/D181-1))</f>
        <v>2.0907933519711541E-3</v>
      </c>
      <c r="AH181" s="22" cm="1">
        <f t="array" ref="AH181">IF(INDEX(calc_types,1,AH$7)="INDEX",E181/E180-1,IF(INDEX(calc_types,1,AH$7)="CASH", E180/1200,E180/E181-1))</f>
        <v>8.6868036122500492E-4</v>
      </c>
      <c r="AI181" s="22" cm="1">
        <f t="array" ref="AI181">IF(INDEX(calc_types,1,AI$7)="INDEX",F181/F180-1,IF(INDEX(calc_types,1,AI$7)="CASH", F180/1200,F180/F181-1))</f>
        <v>3.9684470789496107E-3</v>
      </c>
      <c r="AJ181" s="22" cm="1">
        <f t="array" ref="AJ181">IF(INDEX(calc_types,1,AJ$7)="INDEX",G181/G180-1,IF(INDEX(calc_types,1,AJ$7)="CASH", G180/1200,G180/G181-1))</f>
        <v>4.0072573552882851E-3</v>
      </c>
      <c r="AK181" s="22" cm="1">
        <f t="array" ref="AK181">IF(INDEX(calc_types,1,AK$7)="INDEX",H181/H180-1,IF(INDEX(calc_types,1,AK$7)="CASH", H180/1200,H180/H181-1))</f>
        <v>1.7646543769489487E-3</v>
      </c>
      <c r="AL181" s="22" cm="1">
        <f t="array" ref="AL181">IF(INDEX(calc_types,1,AL$7)="INDEX",I181/I180-1,IF(INDEX(calc_types,1,AL$7)="CASH", I180/1200,I180/I181-1))</f>
        <v>2.7511899444556676E-3</v>
      </c>
      <c r="AM181" s="22" cm="1">
        <f t="array" ref="AM181">IF(INDEX(calc_types,1,AM$7)="INDEX",J181/J180-1,IF(INDEX(calc_types,1,AM$7)="CASH", J180/1200,J180/J181-1))</f>
        <v>4.7728037418117708E-3</v>
      </c>
      <c r="AN181" s="22" cm="1">
        <f t="array" ref="AN181">IF(INDEX(calc_types,1,AN$7)="INDEX",K181/K180-1,IF(INDEX(calc_types,1,AN$7)="CASH", K180/1200,K180/K181-1))</f>
        <v>3.1033296807889688E-3</v>
      </c>
      <c r="AO181" s="22" cm="1">
        <f t="array" ref="AO181">IF(INDEX(calc_types,1,AO$7)="INDEX",L181/L180-1,IF(INDEX(calc_types,1,AO$7)="CASH", L180/1200,L180/L181-1))</f>
        <v>3.3886618684564329E-3</v>
      </c>
      <c r="AP181" s="22" cm="1">
        <f t="array" ref="AP181">IF(INDEX(calc_types,1,AP$7)="INDEX",M181/M180-1,IF(INDEX(calc_types,1,AP$7)="CASH", M180/1200,M180/M181-1))</f>
        <v>2.1824676955708444E-3</v>
      </c>
      <c r="AQ181" s="22" cm="1">
        <f t="array" ref="AQ181">IF(INDEX(calc_types,1,AQ$7)="INDEX",N181/N180-1,IF(INDEX(calc_types,1,AQ$7)="CASH", N180/1200,N180/N181-1))</f>
        <v>4.0914504701528021E-3</v>
      </c>
      <c r="AR181" s="22" cm="1">
        <f t="array" ref="AR181">IF(INDEX(calc_types,1,AR$7)="INDEX",O181/O180-1,IF(INDEX(calc_types,1,AR$7)="CASH", O180/1200,O180/O181-1))</f>
        <v>3.7768236035162772E-3</v>
      </c>
      <c r="AS181" s="22" cm="1">
        <f t="array" ref="AS181">IF(INDEX(calc_types,1,AS$7)="INDEX",P181/P180-1,IF(INDEX(calc_types,1,AS$7)="CASH", P180/1200,P180/P181-1))</f>
        <v>4.8586615359202945E-4</v>
      </c>
      <c r="AT181" s="22" cm="1">
        <f t="array" ref="AT181">IF(INDEX(calc_types,1,AT$7)="INDEX",Q181/Q180-1,IF(INDEX(calc_types,1,AT$7)="CASH", Q180/1200,Q180/Q181-1))</f>
        <v>-5.1675000782946956E-4</v>
      </c>
      <c r="AU181" s="22" cm="1">
        <f t="array" ref="AU181">IF(INDEX(calc_types,1,AU$7)="INDEX",R181/R180-1,IF(INDEX(calc_types,1,AU$7)="CASH", R180/1200,R180/R181-1))</f>
        <v>-2.2502105812041151E-3</v>
      </c>
      <c r="AV181" s="22" cm="1">
        <f t="array" ref="AV181">IF(INDEX(calc_types,1,AV$7)="INDEX",S181/S180-1,IF(INDEX(calc_types,1,AV$7)="CASH", S180/1200,S180/S181-1))</f>
        <v>1.424878070723179E-2</v>
      </c>
      <c r="AW181" s="22" cm="1">
        <f t="array" ref="AW181">IF(INDEX(calc_types,1,AW$7)="INDEX",T181/T180-1,IF(INDEX(calc_types,1,AW$7)="CASH", T180/1200,T180/T181-1))</f>
        <v>2.7005513337857279E-2</v>
      </c>
      <c r="AX181" s="22" cm="1">
        <f t="array" ref="AX181">IF(INDEX(calc_types,1,AX$7)="INDEX",U181/U180-1,IF(INDEX(calc_types,1,AX$7)="CASH", U180/1200,U180/U181-1))</f>
        <v>2.9417865392322273E-2</v>
      </c>
      <c r="AY181" s="22" cm="1">
        <f t="array" ref="AY181">IF(INDEX(calc_types,1,AY$7)="INDEX",V181/V180-1,IF(INDEX(calc_types,1,AY$7)="CASH", V180/1200,V180/V181-1))</f>
        <v>5.9265014259185733E-2</v>
      </c>
      <c r="AZ181" s="22" cm="1">
        <f t="array" ref="AZ181">IF(INDEX(calc_types,1,AZ$7)="INDEX",W181/W180-1,IF(INDEX(calc_types,1,AZ$7)="CASH", W180/1200,W180/W181-1))</f>
        <v>3.0729250000000002E-3</v>
      </c>
      <c r="BA181" s="22" cm="1">
        <f t="array" ref="BA181">IF(INDEX(calc_types,1,BA$7)="INDEX",X181/X180-1,IF(INDEX(calc_types,1,BA$7)="CASH", X180/1200,X180/X181-1))</f>
        <v>1.6375000000000001E-3</v>
      </c>
      <c r="BB181" s="22" cm="1">
        <f t="array" ref="BB181">IF(INDEX(calc_types,1,BB$7)="INDEX",Y181/Y180-1,IF(INDEX(calc_types,1,BB$7)="CASH", Y180/1200,Y180/Y181-1))</f>
        <v>3.1444166666666665E-3</v>
      </c>
      <c r="BC181" s="22" cm="1">
        <f t="array" ref="BC181">IF(INDEX(calc_types,1,BC$7)="INDEX",Z181/Z180-1,IF(INDEX(calc_types,1,BC$7)="CASH", Z180/1200,Z180/Z181-1))</f>
        <v>3.9141666666666665E-4</v>
      </c>
      <c r="BD181" s="22" cm="1">
        <f t="array" ref="BD181">IF(INDEX(calc_types,1,BD$7)="INDEX",AA181/AA180-1,IF(INDEX(calc_types,1,BD$7)="CASH", AA180/1200,AA180/AA181-1))</f>
        <v>0</v>
      </c>
      <c r="BE181" s="22" cm="1">
        <f t="array" ref="BE181">IF(INDEX(calc_types,1,BE$7)="INDEX",AB181/AB180-1,IF(INDEX(calc_types,1,BE$7)="CASH", AB180/1200,AB180/AB181-1))</f>
        <v>9.006873666745685E-3</v>
      </c>
      <c r="BF181" s="22" cm="1">
        <f t="array" ref="BF181">IF(INDEX(calc_types,1,BF$7)="INDEX",AC181/AC180-1,IF(INDEX(calc_types,1,BF$7)="CASH", AC180/1200,AC180/AC181-1))</f>
        <v>1.5601478034761085E-2</v>
      </c>
      <c r="BG181" s="22" cm="1">
        <f t="array" ref="BG181">IF(INDEX(calc_types,1,BG$7)="INDEX",AD181/AD180-1,IF(INDEX(calc_types,1,BG$7)="CASH", AD180/1200,AD180/AD181-1))</f>
        <v>1.2469311280527196E-2</v>
      </c>
      <c r="BH181" s="23">
        <f t="shared" si="68"/>
        <v>1.3503471178660964E-3</v>
      </c>
      <c r="BI181" s="23">
        <f t="shared" si="69"/>
        <v>9.17525552271088E-4</v>
      </c>
      <c r="BJ181" s="23">
        <f t="shared" si="70"/>
        <v>-3.2544986843227727E-4</v>
      </c>
      <c r="BK181" s="23">
        <f t="shared" si="71"/>
        <v>1.8718951479746518E-3</v>
      </c>
      <c r="BL181" s="23">
        <f t="shared" si="72"/>
        <v>1.3350308931496407E-3</v>
      </c>
      <c r="BM181" s="23">
        <f t="shared" si="73"/>
        <v>1.4930804674515826E-3</v>
      </c>
      <c r="BN181" s="23">
        <f t="shared" si="74"/>
        <v>2.6703882498418023E-3</v>
      </c>
      <c r="BO181" s="23">
        <f t="shared" si="75"/>
        <v>4.5879470104139165E-3</v>
      </c>
      <c r="BP181" s="23">
        <f t="shared" si="76"/>
        <v>2.0248611792930125E-3</v>
      </c>
      <c r="BQ181" s="23">
        <f t="shared" si="77"/>
        <v>2.5394716830650357E-3</v>
      </c>
      <c r="BR181" s="23">
        <f t="shared" si="78"/>
        <v>1.2213563323121167E-3</v>
      </c>
      <c r="BS181" s="23">
        <f t="shared" si="79"/>
        <v>1.7086021305221964E-3</v>
      </c>
      <c r="BT181" s="23">
        <f t="shared" si="80"/>
        <v>6.3595436141373118E-4</v>
      </c>
      <c r="BU181" s="23">
        <f t="shared" si="81"/>
        <v>4.8481125174806172E-4</v>
      </c>
      <c r="BV181" s="23">
        <f t="shared" si="82"/>
        <v>-4.5636460021032514E-4</v>
      </c>
      <c r="BW181" s="23">
        <f t="shared" si="83"/>
        <v>-2.1161959692602038E-3</v>
      </c>
      <c r="BX181" s="23">
        <f t="shared" si="84"/>
        <v>1.6804027464191063E-3</v>
      </c>
      <c r="BY181" s="23">
        <f t="shared" si="85"/>
        <v>2.009944634506089E-2</v>
      </c>
      <c r="BZ181" s="23">
        <f t="shared" si="86"/>
        <v>2.480224981776552E-2</v>
      </c>
      <c r="CA181" s="23">
        <f t="shared" si="87"/>
        <v>4.6540669630062662E-2</v>
      </c>
      <c r="CB181" s="23">
        <f t="shared" si="88"/>
        <v>1.6334356481481477E-3</v>
      </c>
      <c r="CC181" s="23">
        <f t="shared" si="89"/>
        <v>1.2521523148148149E-3</v>
      </c>
      <c r="CD181" s="23">
        <f t="shared" si="90"/>
        <v>1.914948611111111E-3</v>
      </c>
      <c r="CE181" s="23">
        <f t="shared" si="91"/>
        <v>5.2992037037037035E-4</v>
      </c>
      <c r="CF181" s="23">
        <f t="shared" si="92"/>
        <v>0</v>
      </c>
      <c r="CG181" s="23">
        <f t="shared" si="93"/>
        <v>9.702363980822918E-3</v>
      </c>
      <c r="CH181" s="23">
        <f t="shared" si="94"/>
        <v>1.6234143793527209E-2</v>
      </c>
      <c r="CI181" s="23">
        <f t="shared" si="95"/>
        <v>1.6075582797779972E-2</v>
      </c>
    </row>
    <row r="182" spans="1:87" x14ac:dyDescent="0.2">
      <c r="A182" s="20">
        <v>174</v>
      </c>
      <c r="B182" s="21">
        <v>43890</v>
      </c>
      <c r="C182" s="20">
        <v>255.57</v>
      </c>
      <c r="D182" s="20">
        <v>1393.37</v>
      </c>
      <c r="E182" s="20">
        <v>2333.5500000000002</v>
      </c>
      <c r="F182" s="20">
        <v>2154.902</v>
      </c>
      <c r="G182" s="20">
        <v>2849.7280000000001</v>
      </c>
      <c r="H182" s="20">
        <v>148.952</v>
      </c>
      <c r="I182" s="20">
        <v>366.97199999999998</v>
      </c>
      <c r="J182" s="20">
        <v>487.36500000000001</v>
      </c>
      <c r="K182" s="20">
        <v>125.79900000000001</v>
      </c>
      <c r="L182" s="20">
        <v>738.26400000000001</v>
      </c>
      <c r="M182" s="20">
        <v>908.75699999999995</v>
      </c>
      <c r="N182" s="20">
        <v>346.52</v>
      </c>
      <c r="O182" s="20">
        <v>403.28800000000001</v>
      </c>
      <c r="P182" s="20">
        <v>103.00700000000001</v>
      </c>
      <c r="Q182" s="20">
        <v>191.71299999999999</v>
      </c>
      <c r="R182" s="20">
        <v>249.74299999999999</v>
      </c>
      <c r="S182" s="20">
        <v>13197.73</v>
      </c>
      <c r="T182" s="20">
        <v>6138.41</v>
      </c>
      <c r="U182" s="20">
        <v>10910.55</v>
      </c>
      <c r="V182" s="20">
        <v>58850.27</v>
      </c>
      <c r="W182" s="20">
        <v>3.6672699999999998</v>
      </c>
      <c r="X182" s="20">
        <v>1.9320999999999999</v>
      </c>
      <c r="Y182" s="20">
        <v>3.6143999999999998</v>
      </c>
      <c r="Z182" s="20">
        <v>0.55179999999999996</v>
      </c>
      <c r="AA182" s="20">
        <v>1</v>
      </c>
      <c r="AB182" s="20">
        <v>0.84660000000000002</v>
      </c>
      <c r="AC182" s="20">
        <v>0.74170000000000003</v>
      </c>
      <c r="AD182" s="20">
        <v>156.05000000000001</v>
      </c>
      <c r="AE182" s="21">
        <f t="shared" si="67"/>
        <v>43890</v>
      </c>
      <c r="AF182" s="22" cm="1">
        <f t="array" ref="AF182">IF(INDEX(calc_types,1,AF$7)="INDEX",C182/C181-1,IF(INDEX(calc_types,1,AF$7)="CASH", C181/1200,C181/C182-1))</f>
        <v>2.7268268759195191E-3</v>
      </c>
      <c r="AG182" s="22" cm="1">
        <f t="array" ref="AG182">IF(INDEX(calc_types,1,AG$7)="INDEX",D182/D181-1,IF(INDEX(calc_types,1,AG$7)="CASH", D181/1200,D181/D182-1))</f>
        <v>5.2456570562420257E-3</v>
      </c>
      <c r="AH182" s="22" cm="1">
        <f t="array" ref="AH182">IF(INDEX(calc_types,1,AH$7)="INDEX",E182/E181-1,IF(INDEX(calc_types,1,AH$7)="CASH", E181/1200,E181/E182-1))</f>
        <v>1.2168753347979733E-2</v>
      </c>
      <c r="AI182" s="22" cm="1">
        <f t="array" ref="AI182">IF(INDEX(calc_types,1,AI$7)="INDEX",F182/F181-1,IF(INDEX(calc_types,1,AI$7)="CASH", F181/1200,F181/F182-1))</f>
        <v>4.3405330657455554E-3</v>
      </c>
      <c r="AJ182" s="22" cm="1">
        <f t="array" ref="AJ182">IF(INDEX(calc_types,1,AJ$7)="INDEX",G182/G181-1,IF(INDEX(calc_types,1,AJ$7)="CASH", G181/1200,G181/G182-1))</f>
        <v>8.9607809606153666E-3</v>
      </c>
      <c r="AK182" s="22" cm="1">
        <f t="array" ref="AK182">IF(INDEX(calc_types,1,AK$7)="INDEX",H182/H181-1,IF(INDEX(calc_types,1,AK$7)="CASH", H181/1200,H181/H182-1))</f>
        <v>1.4724371860985741E-3</v>
      </c>
      <c r="AL182" s="22" cm="1">
        <f t="array" ref="AL182">IF(INDEX(calc_types,1,AL$7)="INDEX",I182/I181-1,IF(INDEX(calc_types,1,AL$7)="CASH", I181/1200,I181/I182-1))</f>
        <v>2.8283557005712723E-3</v>
      </c>
      <c r="AM182" s="22" cm="1">
        <f t="array" ref="AM182">IF(INDEX(calc_types,1,AM$7)="INDEX",J182/J181-1,IF(INDEX(calc_types,1,AM$7)="CASH", J181/1200,J181/J182-1))</f>
        <v>7.418722714644721E-3</v>
      </c>
      <c r="AN182" s="22" cm="1">
        <f t="array" ref="AN182">IF(INDEX(calc_types,1,AN$7)="INDEX",K182/K181-1,IF(INDEX(calc_types,1,AN$7)="CASH", K181/1200,K181/K182-1))</f>
        <v>3.0618347087669751E-3</v>
      </c>
      <c r="AO182" s="22" cm="1">
        <f t="array" ref="AO182">IF(INDEX(calc_types,1,AO$7)="INDEX",L182/L181-1,IF(INDEX(calc_types,1,AO$7)="CASH", L181/1200,L181/L182-1))</f>
        <v>6.5717355380916498E-3</v>
      </c>
      <c r="AP182" s="22" cm="1">
        <f t="array" ref="AP182">IF(INDEX(calc_types,1,AP$7)="INDEX",M182/M181-1,IF(INDEX(calc_types,1,AP$7)="CASH", M181/1200,M181/M182-1))</f>
        <v>1.2283203190268654E-2</v>
      </c>
      <c r="AQ182" s="22" cm="1">
        <f t="array" ref="AQ182">IF(INDEX(calc_types,1,AQ$7)="INDEX",N182/N181-1,IF(INDEX(calc_types,1,AQ$7)="CASH", N181/1200,N181/N182-1))</f>
        <v>4.9767404090439449E-3</v>
      </c>
      <c r="AR182" s="22" cm="1">
        <f t="array" ref="AR182">IF(INDEX(calc_types,1,AR$7)="INDEX",O182/O181-1,IF(INDEX(calc_types,1,AR$7)="CASH", O181/1200,O181/O182-1))</f>
        <v>8.2502475074253123E-3</v>
      </c>
      <c r="AS182" s="22" cm="1">
        <f t="array" ref="AS182">IF(INDEX(calc_types,1,AS$7)="INDEX",P182/P181-1,IF(INDEX(calc_types,1,AS$7)="CASH", P181/1200,P181/P182-1))</f>
        <v>4.6620499422100892E-4</v>
      </c>
      <c r="AT182" s="22" cm="1">
        <f t="array" ref="AT182">IF(INDEX(calc_types,1,AT$7)="INDEX",Q182/Q181-1,IF(INDEX(calc_types,1,AT$7)="CASH", Q181/1200,Q181/Q182-1))</f>
        <v>1.2011510160170324E-3</v>
      </c>
      <c r="AU182" s="22" cm="1">
        <f t="array" ref="AU182">IF(INDEX(calc_types,1,AU$7)="INDEX",R182/R181-1,IF(INDEX(calc_types,1,AU$7)="CASH", R181/1200,R181/R182-1))</f>
        <v>3.9959959638029563E-3</v>
      </c>
      <c r="AV182" s="22" cm="1">
        <f t="array" ref="AV182">IF(INDEX(calc_types,1,AV$7)="INDEX",S182/S181-1,IF(INDEX(calc_types,1,AV$7)="CASH", S181/1200,S181/S182-1))</f>
        <v>-7.9207102104021931E-3</v>
      </c>
      <c r="AW182" s="22" cm="1">
        <f t="array" ref="AW182">IF(INDEX(calc_types,1,AW$7)="INDEX",T182/T181-1,IF(INDEX(calc_types,1,AW$7)="CASH", T181/1200,T181/T182-1))</f>
        <v>3.2045408309949286E-2</v>
      </c>
      <c r="AX182" s="22" cm="1">
        <f t="array" ref="AX182">IF(INDEX(calc_types,1,AX$7)="INDEX",U182/U181-1,IF(INDEX(calc_types,1,AX$7)="CASH", U181/1200,U181/U182-1))</f>
        <v>6.7198837193378935E-2</v>
      </c>
      <c r="AY182" s="22" cm="1">
        <f t="array" ref="AY182">IF(INDEX(calc_types,1,AY$7)="INDEX",V182/V181-1,IF(INDEX(calc_types,1,AY$7)="CASH", V181/1200,V181/V182-1))</f>
        <v>0.10365950057058093</v>
      </c>
      <c r="AZ182" s="22" cm="1">
        <f t="array" ref="AZ182">IF(INDEX(calc_types,1,AZ$7)="INDEX",W182/W181-1,IF(INDEX(calc_types,1,AZ$7)="CASH", W181/1200,W181/W182-1))</f>
        <v>3.0573083333333331E-3</v>
      </c>
      <c r="BA182" s="22" cm="1">
        <f t="array" ref="BA182">IF(INDEX(calc_types,1,BA$7)="INDEX",X182/X181-1,IF(INDEX(calc_types,1,BA$7)="CASH", X181/1200,X181/X182-1))</f>
        <v>1.6394166666666666E-3</v>
      </c>
      <c r="BB182" s="22" cm="1">
        <f t="array" ref="BB182">IF(INDEX(calc_types,1,BB$7)="INDEX",Y182/Y181-1,IF(INDEX(calc_types,1,BB$7)="CASH", Y181/1200,Y181/Y182-1))</f>
        <v>3.1347499999999999E-3</v>
      </c>
      <c r="BC182" s="22" cm="1">
        <f t="array" ref="BC182">IF(INDEX(calc_types,1,BC$7)="INDEX",Z182/Z181-1,IF(INDEX(calc_types,1,BC$7)="CASH", Z181/1200,Z181/Z182-1))</f>
        <v>4.9108333333333339E-4</v>
      </c>
      <c r="BD182" s="22" cm="1">
        <f t="array" ref="BD182">IF(INDEX(calc_types,1,BD$7)="INDEX",AA182/AA181-1,IF(INDEX(calc_types,1,BD$7)="CASH", AA181/1200,AA181/AA182-1))</f>
        <v>0</v>
      </c>
      <c r="BE182" s="22" cm="1">
        <f t="array" ref="BE182">IF(INDEX(calc_types,1,BE$7)="INDEX",AB182/AB181-1,IF(INDEX(calc_types,1,BE$7)="CASH", AB181/1200,AB181/AB182-1))</f>
        <v>-3.307347035199637E-3</v>
      </c>
      <c r="BF182" s="22" cm="1">
        <f t="array" ref="BF182">IF(INDEX(calc_types,1,BF$7)="INDEX",AC182/AC181-1,IF(INDEX(calc_types,1,BF$7)="CASH", AC181/1200,AC181/AC182-1))</f>
        <v>-1.4830794121612478E-2</v>
      </c>
      <c r="BG182" s="22" cm="1">
        <f t="array" ref="BG182">IF(INDEX(calc_types,1,BG$7)="INDEX",AD182/AD181-1,IF(INDEX(calc_types,1,BG$7)="CASH", AD181/1200,AD181/AD182-1))</f>
        <v>-8.1384171739827815E-3</v>
      </c>
      <c r="BH182" s="23">
        <f t="shared" si="68"/>
        <v>1.3310561310363623E-3</v>
      </c>
      <c r="BI182" s="23">
        <f t="shared" si="69"/>
        <v>4.0723892565419596E-3</v>
      </c>
      <c r="BJ182" s="23">
        <f t="shared" si="70"/>
        <v>1.097462311832245E-2</v>
      </c>
      <c r="BK182" s="23">
        <f t="shared" si="71"/>
        <v>2.2439811347705965E-3</v>
      </c>
      <c r="BL182" s="23">
        <f t="shared" si="72"/>
        <v>6.2885544984767217E-3</v>
      </c>
      <c r="BM182" s="23">
        <f t="shared" si="73"/>
        <v>1.200863276601208E-3</v>
      </c>
      <c r="BN182" s="23">
        <f t="shared" si="74"/>
        <v>2.747554005957407E-3</v>
      </c>
      <c r="BO182" s="23">
        <f t="shared" si="75"/>
        <v>7.2338659832468667E-3</v>
      </c>
      <c r="BP182" s="23">
        <f t="shared" si="76"/>
        <v>1.9833662072710188E-3</v>
      </c>
      <c r="BQ182" s="23">
        <f t="shared" si="77"/>
        <v>5.7225453527002526E-3</v>
      </c>
      <c r="BR182" s="23">
        <f t="shared" si="78"/>
        <v>1.1322091827009927E-2</v>
      </c>
      <c r="BS182" s="23">
        <f t="shared" si="79"/>
        <v>2.5938920694133392E-3</v>
      </c>
      <c r="BT182" s="23">
        <f t="shared" si="80"/>
        <v>5.1093782653227667E-3</v>
      </c>
      <c r="BU182" s="23">
        <f t="shared" si="81"/>
        <v>4.6515009237704119E-4</v>
      </c>
      <c r="BV182" s="23">
        <f t="shared" si="82"/>
        <v>1.2615364236361769E-3</v>
      </c>
      <c r="BW182" s="23">
        <f t="shared" si="83"/>
        <v>4.1300105757468676E-3</v>
      </c>
      <c r="BX182" s="23">
        <f t="shared" si="84"/>
        <v>-2.0489088171214878E-2</v>
      </c>
      <c r="BY182" s="23">
        <f t="shared" si="85"/>
        <v>2.5139341317152897E-2</v>
      </c>
      <c r="BZ182" s="23">
        <f t="shared" si="86"/>
        <v>6.2583221618822182E-2</v>
      </c>
      <c r="CA182" s="23">
        <f t="shared" si="87"/>
        <v>9.093515594145786E-2</v>
      </c>
      <c r="CB182" s="23">
        <f t="shared" si="88"/>
        <v>1.6178189814814805E-3</v>
      </c>
      <c r="CC182" s="23">
        <f t="shared" si="89"/>
        <v>1.2540689814814815E-3</v>
      </c>
      <c r="CD182" s="23">
        <f t="shared" si="90"/>
        <v>1.9052819444444445E-3</v>
      </c>
      <c r="CE182" s="23">
        <f t="shared" si="91"/>
        <v>6.2958703703703709E-4</v>
      </c>
      <c r="CF182" s="23">
        <f t="shared" si="92"/>
        <v>0</v>
      </c>
      <c r="CG182" s="23">
        <f t="shared" si="93"/>
        <v>-2.6118567211224041E-3</v>
      </c>
      <c r="CH182" s="23">
        <f t="shared" si="94"/>
        <v>-1.4198128362846354E-2</v>
      </c>
      <c r="CI182" s="23">
        <f t="shared" si="95"/>
        <v>-4.5321456567300059E-3</v>
      </c>
    </row>
    <row r="183" spans="1:87" x14ac:dyDescent="0.2">
      <c r="A183" s="20">
        <v>175</v>
      </c>
      <c r="B183" s="21">
        <v>43921</v>
      </c>
      <c r="C183" s="20">
        <v>256.178</v>
      </c>
      <c r="D183" s="20">
        <v>1387.2560000000001</v>
      </c>
      <c r="E183" s="20">
        <v>2304.2840000000001</v>
      </c>
      <c r="F183" s="20">
        <v>2143.873</v>
      </c>
      <c r="G183" s="20">
        <v>2810.43</v>
      </c>
      <c r="H183" s="20">
        <v>148.96100000000001</v>
      </c>
      <c r="I183" s="20">
        <v>363.642</v>
      </c>
      <c r="J183" s="20">
        <v>478.58</v>
      </c>
      <c r="K183" s="20">
        <v>125.732</v>
      </c>
      <c r="L183" s="20">
        <v>728.70399999999995</v>
      </c>
      <c r="M183" s="20">
        <v>887.35400000000004</v>
      </c>
      <c r="N183" s="20">
        <v>342.06700000000001</v>
      </c>
      <c r="O183" s="20">
        <v>393.733</v>
      </c>
      <c r="P183" s="20">
        <v>103.06399999999999</v>
      </c>
      <c r="Q183" s="20">
        <v>191.53100000000001</v>
      </c>
      <c r="R183" s="20">
        <v>248.43100000000001</v>
      </c>
      <c r="S183" s="20">
        <v>12536.04</v>
      </c>
      <c r="T183" s="20">
        <v>5569.73</v>
      </c>
      <c r="U183" s="20">
        <v>10176.450000000001</v>
      </c>
      <c r="V183" s="20">
        <v>51063.72</v>
      </c>
      <c r="W183" s="20">
        <v>3.6648399999999999</v>
      </c>
      <c r="X183" s="20">
        <v>1.9451000000000001</v>
      </c>
      <c r="Y183" s="20">
        <v>3.7576999999999998</v>
      </c>
      <c r="Z183" s="20">
        <v>0.59009999999999996</v>
      </c>
      <c r="AA183" s="20">
        <v>1</v>
      </c>
      <c r="AB183" s="20">
        <v>0.86560000000000004</v>
      </c>
      <c r="AC183" s="20">
        <v>0.75600000000000001</v>
      </c>
      <c r="AD183" s="20">
        <v>158.72</v>
      </c>
      <c r="AE183" s="21">
        <f t="shared" si="67"/>
        <v>43921</v>
      </c>
      <c r="AF183" s="22" cm="1">
        <f t="array" ref="AF183">IF(INDEX(calc_types,1,AF$7)="INDEX",C183/C182-1,IF(INDEX(calc_types,1,AF$7)="CASH", C182/1200,C182/C183-1))</f>
        <v>2.378995969793074E-3</v>
      </c>
      <c r="AG183" s="22" cm="1">
        <f t="array" ref="AG183">IF(INDEX(calc_types,1,AG$7)="INDEX",D183/D182-1,IF(INDEX(calc_types,1,AG$7)="CASH", D182/1200,D182/D183-1))</f>
        <v>-4.3879228058590902E-3</v>
      </c>
      <c r="AH183" s="22" cm="1">
        <f t="array" ref="AH183">IF(INDEX(calc_types,1,AH$7)="INDEX",E183/E182-1,IF(INDEX(calc_types,1,AH$7)="CASH", E182/1200,E182/E183-1))</f>
        <v>-1.2541406869362115E-2</v>
      </c>
      <c r="AI183" s="22" cm="1">
        <f t="array" ref="AI183">IF(INDEX(calc_types,1,AI$7)="INDEX",F183/F182-1,IF(INDEX(calc_types,1,AI$7)="CASH", F182/1200,F182/F183-1))</f>
        <v>-5.1180981780145629E-3</v>
      </c>
      <c r="AJ183" s="22" cm="1">
        <f t="array" ref="AJ183">IF(INDEX(calc_types,1,AJ$7)="INDEX",G183/G182-1,IF(INDEX(calc_types,1,AJ$7)="CASH", G182/1200,G182/G183-1))</f>
        <v>-1.3790088036472303E-2</v>
      </c>
      <c r="AK183" s="22" cm="1">
        <f t="array" ref="AK183">IF(INDEX(calc_types,1,AK$7)="INDEX",H183/H182-1,IF(INDEX(calc_types,1,AK$7)="CASH", H182/1200,H182/H183-1))</f>
        <v>6.0422149417371784E-5</v>
      </c>
      <c r="AL183" s="22" cm="1">
        <f t="array" ref="AL183">IF(INDEX(calc_types,1,AL$7)="INDEX",I183/I182-1,IF(INDEX(calc_types,1,AL$7)="CASH", I182/1200,I182/I183-1))</f>
        <v>-9.0742617965402506E-3</v>
      </c>
      <c r="AM183" s="22" cm="1">
        <f t="array" ref="AM183">IF(INDEX(calc_types,1,AM$7)="INDEX",J183/J182-1,IF(INDEX(calc_types,1,AM$7)="CASH", J182/1200,J182/J183-1))</f>
        <v>-1.8025504498681788E-2</v>
      </c>
      <c r="AN183" s="22" cm="1">
        <f t="array" ref="AN183">IF(INDEX(calc_types,1,AN$7)="INDEX",K183/K182-1,IF(INDEX(calc_types,1,AN$7)="CASH", K182/1200,K182/K183-1))</f>
        <v>-5.3259564861407593E-4</v>
      </c>
      <c r="AO183" s="22" cm="1">
        <f t="array" ref="AO183">IF(INDEX(calc_types,1,AO$7)="INDEX",L183/L182-1,IF(INDEX(calc_types,1,AO$7)="CASH", L182/1200,L182/L183-1))</f>
        <v>-1.2949297270353211E-2</v>
      </c>
      <c r="AP183" s="22" cm="1">
        <f t="array" ref="AP183">IF(INDEX(calc_types,1,AP$7)="INDEX",M183/M182-1,IF(INDEX(calc_types,1,AP$7)="CASH", M182/1200,M182/M183-1))</f>
        <v>-2.3551950631466867E-2</v>
      </c>
      <c r="AQ183" s="22" cm="1">
        <f t="array" ref="AQ183">IF(INDEX(calc_types,1,AQ$7)="INDEX",N183/N182-1,IF(INDEX(calc_types,1,AQ$7)="CASH", N182/1200,N182/N183-1))</f>
        <v>-1.2850629112316714E-2</v>
      </c>
      <c r="AR183" s="22" cm="1">
        <f t="array" ref="AR183">IF(INDEX(calc_types,1,AR$7)="INDEX",O183/O182-1,IF(INDEX(calc_types,1,AR$7)="CASH", O182/1200,O182/O183-1))</f>
        <v>-2.3692745630913947E-2</v>
      </c>
      <c r="AS183" s="22" cm="1">
        <f t="array" ref="AS183">IF(INDEX(calc_types,1,AS$7)="INDEX",P183/P182-1,IF(INDEX(calc_types,1,AS$7)="CASH", P182/1200,P182/P183-1))</f>
        <v>5.5336045123133282E-4</v>
      </c>
      <c r="AT183" s="22" cm="1">
        <f t="array" ref="AT183">IF(INDEX(calc_types,1,AT$7)="INDEX",Q183/Q182-1,IF(INDEX(calc_types,1,AT$7)="CASH", Q182/1200,Q182/Q183-1))</f>
        <v>-9.4933572579836145E-4</v>
      </c>
      <c r="AU183" s="22" cm="1">
        <f t="array" ref="AU183">IF(INDEX(calc_types,1,AU$7)="INDEX",R183/R182-1,IF(INDEX(calc_types,1,AU$7)="CASH", R182/1200,R182/R183-1))</f>
        <v>-5.2534004957095481E-3</v>
      </c>
      <c r="AV183" s="22" cm="1">
        <f t="array" ref="AV183">IF(INDEX(calc_types,1,AV$7)="INDEX",S183/S182-1,IF(INDEX(calc_types,1,AV$7)="CASH", S182/1200,S182/S183-1))</f>
        <v>-5.0136652287931183E-2</v>
      </c>
      <c r="AW183" s="22" cm="1">
        <f t="array" ref="AW183">IF(INDEX(calc_types,1,AW$7)="INDEX",T183/T182-1,IF(INDEX(calc_types,1,AW$7)="CASH", T182/1200,T182/T183-1))</f>
        <v>-9.2642883091875627E-2</v>
      </c>
      <c r="AX183" s="22" cm="1">
        <f t="array" ref="AX183">IF(INDEX(calc_types,1,AX$7)="INDEX",U183/U182-1,IF(INDEX(calc_types,1,AX$7)="CASH", U182/1200,U182/U183-1))</f>
        <v>-6.7283500831763599E-2</v>
      </c>
      <c r="AY183" s="22" cm="1">
        <f t="array" ref="AY183">IF(INDEX(calc_types,1,AY$7)="INDEX",V183/V182-1,IF(INDEX(calc_types,1,AY$7)="CASH", V182/1200,V182/V183-1))</f>
        <v>-0.13231120265038709</v>
      </c>
      <c r="AZ183" s="22" cm="1">
        <f t="array" ref="AZ183">IF(INDEX(calc_types,1,AZ$7)="INDEX",W183/W182-1,IF(INDEX(calc_types,1,AZ$7)="CASH", W182/1200,W182/W183-1))</f>
        <v>3.0560583333333331E-3</v>
      </c>
      <c r="BA183" s="22" cm="1">
        <f t="array" ref="BA183">IF(INDEX(calc_types,1,BA$7)="INDEX",X183/X182-1,IF(INDEX(calc_types,1,BA$7)="CASH", X182/1200,X182/X183-1))</f>
        <v>1.6100833333333334E-3</v>
      </c>
      <c r="BB183" s="22" cm="1">
        <f t="array" ref="BB183">IF(INDEX(calc_types,1,BB$7)="INDEX",Y183/Y182-1,IF(INDEX(calc_types,1,BB$7)="CASH", Y182/1200,Y182/Y183-1))</f>
        <v>3.0119999999999999E-3</v>
      </c>
      <c r="BC183" s="22" cm="1">
        <f t="array" ref="BC183">IF(INDEX(calc_types,1,BC$7)="INDEX",Z183/Z182-1,IF(INDEX(calc_types,1,BC$7)="CASH", Z182/1200,Z182/Z183-1))</f>
        <v>4.5983333333333331E-4</v>
      </c>
      <c r="BD183" s="22" cm="1">
        <f t="array" ref="BD183">IF(INDEX(calc_types,1,BD$7)="INDEX",AA183/AA182-1,IF(INDEX(calc_types,1,BD$7)="CASH", AA182/1200,AA182/AA183-1))</f>
        <v>0</v>
      </c>
      <c r="BE183" s="22" cm="1">
        <f t="array" ref="BE183">IF(INDEX(calc_types,1,BE$7)="INDEX",AB183/AB182-1,IF(INDEX(calc_types,1,BE$7)="CASH", AB182/1200,AB182/AB183-1))</f>
        <v>-2.1950092421441747E-2</v>
      </c>
      <c r="BF183" s="22" cm="1">
        <f t="array" ref="BF183">IF(INDEX(calc_types,1,BF$7)="INDEX",AC183/AC182-1,IF(INDEX(calc_types,1,BF$7)="CASH", AC182/1200,AC182/AC183-1))</f>
        <v>-1.8915343915343885E-2</v>
      </c>
      <c r="BG183" s="22" cm="1">
        <f t="array" ref="BG183">IF(INDEX(calc_types,1,BG$7)="INDEX",AD183/AD182-1,IF(INDEX(calc_types,1,BG$7)="CASH", AD182/1200,AD182/AD183-1))</f>
        <v>-1.6822076612903136E-2</v>
      </c>
      <c r="BH183" s="23">
        <f t="shared" si="68"/>
        <v>9.8322522490991719E-4</v>
      </c>
      <c r="BI183" s="23">
        <f t="shared" si="69"/>
        <v>-5.5611906055591563E-3</v>
      </c>
      <c r="BJ183" s="23">
        <f t="shared" si="70"/>
        <v>-1.3735537099019398E-2</v>
      </c>
      <c r="BK183" s="23">
        <f t="shared" si="71"/>
        <v>-7.2146501089895218E-3</v>
      </c>
      <c r="BL183" s="23">
        <f t="shared" si="72"/>
        <v>-1.6462314498610946E-2</v>
      </c>
      <c r="BM183" s="23">
        <f t="shared" si="73"/>
        <v>-2.111517600799942E-4</v>
      </c>
      <c r="BN183" s="23">
        <f t="shared" si="74"/>
        <v>-9.1550634911541154E-3</v>
      </c>
      <c r="BO183" s="23">
        <f t="shared" si="75"/>
        <v>-1.8210361230079641E-2</v>
      </c>
      <c r="BP183" s="23">
        <f t="shared" si="76"/>
        <v>-1.6110641501100322E-3</v>
      </c>
      <c r="BQ183" s="23">
        <f t="shared" si="77"/>
        <v>-1.3798487455744607E-2</v>
      </c>
      <c r="BR183" s="23">
        <f t="shared" si="78"/>
        <v>-2.4513061994725596E-2</v>
      </c>
      <c r="BS183" s="23">
        <f t="shared" si="79"/>
        <v>-1.5233477451947319E-2</v>
      </c>
      <c r="BT183" s="23">
        <f t="shared" si="80"/>
        <v>-2.6833614873016495E-2</v>
      </c>
      <c r="BU183" s="23">
        <f t="shared" si="81"/>
        <v>5.5230554938736503E-4</v>
      </c>
      <c r="BV183" s="23">
        <f t="shared" si="82"/>
        <v>-8.8895031817921703E-4</v>
      </c>
      <c r="BW183" s="23">
        <f t="shared" si="83"/>
        <v>-5.1193858837656368E-3</v>
      </c>
      <c r="BX183" s="23">
        <f t="shared" si="84"/>
        <v>-6.2705030248743868E-2</v>
      </c>
      <c r="BY183" s="23">
        <f t="shared" si="85"/>
        <v>-9.9548950084672017E-2</v>
      </c>
      <c r="BZ183" s="23">
        <f t="shared" si="86"/>
        <v>-7.1899116406320351E-2</v>
      </c>
      <c r="CA183" s="23">
        <f t="shared" si="87"/>
        <v>-0.14503554727951018</v>
      </c>
      <c r="CB183" s="23">
        <f t="shared" si="88"/>
        <v>1.6165689814814806E-3</v>
      </c>
      <c r="CC183" s="23">
        <f t="shared" si="89"/>
        <v>1.2247356481481482E-3</v>
      </c>
      <c r="CD183" s="23">
        <f t="shared" si="90"/>
        <v>1.7825319444444445E-3</v>
      </c>
      <c r="CE183" s="23">
        <f t="shared" si="91"/>
        <v>5.9833703703703696E-4</v>
      </c>
      <c r="CF183" s="23">
        <f t="shared" si="92"/>
        <v>0</v>
      </c>
      <c r="CG183" s="23">
        <f t="shared" si="93"/>
        <v>-2.1254602107364514E-2</v>
      </c>
      <c r="CH183" s="23">
        <f t="shared" si="94"/>
        <v>-1.8282678156577761E-2</v>
      </c>
      <c r="CI183" s="23">
        <f t="shared" si="95"/>
        <v>-1.321580509565036E-2</v>
      </c>
    </row>
    <row r="184" spans="1:87" x14ac:dyDescent="0.2">
      <c r="A184" s="20">
        <v>176</v>
      </c>
      <c r="B184" s="21">
        <v>43951</v>
      </c>
      <c r="C184" s="20">
        <v>256.98500000000001</v>
      </c>
      <c r="D184" s="20">
        <v>1390.1030000000001</v>
      </c>
      <c r="E184" s="20">
        <v>2305.3829999999998</v>
      </c>
      <c r="F184" s="20">
        <v>2152.25</v>
      </c>
      <c r="G184" s="20">
        <v>2824.857</v>
      </c>
      <c r="H184" s="20">
        <v>149.27799999999999</v>
      </c>
      <c r="I184" s="20">
        <v>364.37799999999999</v>
      </c>
      <c r="J184" s="20">
        <v>479.56200000000001</v>
      </c>
      <c r="K184" s="20">
        <v>126.17400000000001</v>
      </c>
      <c r="L184" s="20">
        <v>730.66800000000001</v>
      </c>
      <c r="M184" s="20">
        <v>888.81500000000005</v>
      </c>
      <c r="N184" s="20">
        <v>343.678</v>
      </c>
      <c r="O184" s="20">
        <v>395.52</v>
      </c>
      <c r="P184" s="20">
        <v>103.16800000000001</v>
      </c>
      <c r="Q184" s="20">
        <v>191.71100000000001</v>
      </c>
      <c r="R184" s="20">
        <v>248.07499999999999</v>
      </c>
      <c r="S184" s="20">
        <v>13848.8</v>
      </c>
      <c r="T184" s="20">
        <v>5881.51</v>
      </c>
      <c r="U184" s="20">
        <v>10378.82</v>
      </c>
      <c r="V184" s="20">
        <v>59284.92</v>
      </c>
      <c r="W184" s="20">
        <v>3.6480899999999998</v>
      </c>
      <c r="X184" s="20">
        <v>1.9530000000000001</v>
      </c>
      <c r="Y184" s="20">
        <v>3.7338</v>
      </c>
      <c r="Z184" s="20">
        <v>0.60229999999999995</v>
      </c>
      <c r="AA184" s="20">
        <v>1</v>
      </c>
      <c r="AB184" s="20">
        <v>0.85240000000000005</v>
      </c>
      <c r="AC184" s="20">
        <v>0.73509999999999998</v>
      </c>
      <c r="AD184" s="20">
        <v>156.59</v>
      </c>
      <c r="AE184" s="21">
        <f t="shared" si="67"/>
        <v>43951</v>
      </c>
      <c r="AF184" s="22" cm="1">
        <f t="array" ref="AF184">IF(INDEX(calc_types,1,AF$7)="INDEX",C184/C183-1,IF(INDEX(calc_types,1,AF$7)="CASH", C183/1200,C183/C184-1))</f>
        <v>3.1501534089579675E-3</v>
      </c>
      <c r="AG184" s="22" cm="1">
        <f t="array" ref="AG184">IF(INDEX(calc_types,1,AG$7)="INDEX",D184/D183-1,IF(INDEX(calc_types,1,AG$7)="CASH", D183/1200,D183/D184-1))</f>
        <v>2.0522527925630474E-3</v>
      </c>
      <c r="AH184" s="22" cm="1">
        <f t="array" ref="AH184">IF(INDEX(calc_types,1,AH$7)="INDEX",E184/E183-1,IF(INDEX(calc_types,1,AH$7)="CASH", E183/1200,E183/E184-1))</f>
        <v>4.7693773857715449E-4</v>
      </c>
      <c r="AI184" s="22" cm="1">
        <f t="array" ref="AI184">IF(INDEX(calc_types,1,AI$7)="INDEX",F184/F183-1,IF(INDEX(calc_types,1,AI$7)="CASH", F183/1200,F183/F184-1))</f>
        <v>3.9074142917980836E-3</v>
      </c>
      <c r="AJ184" s="22" cm="1">
        <f t="array" ref="AJ184">IF(INDEX(calc_types,1,AJ$7)="INDEX",G184/G183-1,IF(INDEX(calc_types,1,AJ$7)="CASH", G183/1200,G183/G184-1))</f>
        <v>5.1333781663305267E-3</v>
      </c>
      <c r="AK184" s="22" cm="1">
        <f t="array" ref="AK184">IF(INDEX(calc_types,1,AK$7)="INDEX",H184/H183-1,IF(INDEX(calc_types,1,AK$7)="CASH", H183/1200,H183/H184-1))</f>
        <v>2.1280737911264502E-3</v>
      </c>
      <c r="AL184" s="22" cm="1">
        <f t="array" ref="AL184">IF(INDEX(calc_types,1,AL$7)="INDEX",I184/I183-1,IF(INDEX(calc_types,1,AL$7)="CASH", I183/1200,I183/I184-1))</f>
        <v>2.0239686284861946E-3</v>
      </c>
      <c r="AM184" s="22" cm="1">
        <f t="array" ref="AM184">IF(INDEX(calc_types,1,AM$7)="INDEX",J184/J183-1,IF(INDEX(calc_types,1,AM$7)="CASH", J183/1200,J183/J184-1))</f>
        <v>2.0519035479962255E-3</v>
      </c>
      <c r="AN184" s="22" cm="1">
        <f t="array" ref="AN184">IF(INDEX(calc_types,1,AN$7)="INDEX",K184/K183-1,IF(INDEX(calc_types,1,AN$7)="CASH", K183/1200,K183/K184-1))</f>
        <v>3.5154137371553595E-3</v>
      </c>
      <c r="AO184" s="22" cm="1">
        <f t="array" ref="AO184">IF(INDEX(calc_types,1,AO$7)="INDEX",L184/L183-1,IF(INDEX(calc_types,1,AO$7)="CASH", L183/1200,L183/L184-1))</f>
        <v>2.6951958545582411E-3</v>
      </c>
      <c r="AP184" s="22" cm="1">
        <f t="array" ref="AP184">IF(INDEX(calc_types,1,AP$7)="INDEX",M184/M183-1,IF(INDEX(calc_types,1,AP$7)="CASH", M183/1200,M183/M184-1))</f>
        <v>1.6464680386858443E-3</v>
      </c>
      <c r="AQ184" s="22" cm="1">
        <f t="array" ref="AQ184">IF(INDEX(calc_types,1,AQ$7)="INDEX",N184/N183-1,IF(INDEX(calc_types,1,AQ$7)="CASH", N183/1200,N183/N184-1))</f>
        <v>4.7096036741340885E-3</v>
      </c>
      <c r="AR184" s="22" cm="1">
        <f t="array" ref="AR184">IF(INDEX(calc_types,1,AR$7)="INDEX",O184/O183-1,IF(INDEX(calc_types,1,AR$7)="CASH", O183/1200,O183/O184-1))</f>
        <v>4.5386086510401658E-3</v>
      </c>
      <c r="AS184" s="22" cm="1">
        <f t="array" ref="AS184">IF(INDEX(calc_types,1,AS$7)="INDEX",P184/P183-1,IF(INDEX(calc_types,1,AS$7)="CASH", P183/1200,P183/P184-1))</f>
        <v>1.0090817356207538E-3</v>
      </c>
      <c r="AT184" s="22" cm="1">
        <f t="array" ref="AT184">IF(INDEX(calc_types,1,AT$7)="INDEX",Q184/Q183-1,IF(INDEX(calc_types,1,AT$7)="CASH", Q183/1200,Q183/Q184-1))</f>
        <v>9.3979564665769288E-4</v>
      </c>
      <c r="AU184" s="22" cm="1">
        <f t="array" ref="AU184">IF(INDEX(calc_types,1,AU$7)="INDEX",R184/R183-1,IF(INDEX(calc_types,1,AU$7)="CASH", R183/1200,R183/R184-1))</f>
        <v>-1.4329934669989886E-3</v>
      </c>
      <c r="AV184" s="22" cm="1">
        <f t="array" ref="AV184">IF(INDEX(calc_types,1,AV$7)="INDEX",S184/S183-1,IF(INDEX(calc_types,1,AV$7)="CASH", S183/1200,S183/S184-1))</f>
        <v>0.10471887454092355</v>
      </c>
      <c r="AW184" s="22" cm="1">
        <f t="array" ref="AW184">IF(INDEX(calc_types,1,AW$7)="INDEX",T184/T183-1,IF(INDEX(calc_types,1,AW$7)="CASH", T183/1200,T183/T184-1))</f>
        <v>5.5977578805435968E-2</v>
      </c>
      <c r="AX184" s="22" cm="1">
        <f t="array" ref="AX184">IF(INDEX(calc_types,1,AX$7)="INDEX",U184/U183-1,IF(INDEX(calc_types,1,AX$7)="CASH", U183/1200,U183/U184-1))</f>
        <v>1.9886109596175316E-2</v>
      </c>
      <c r="AY184" s="22" cm="1">
        <f t="array" ref="AY184">IF(INDEX(calc_types,1,AY$7)="INDEX",V184/V183-1,IF(INDEX(calc_types,1,AY$7)="CASH", V183/1200,V183/V184-1))</f>
        <v>0.16099884614751914</v>
      </c>
      <c r="AZ184" s="22" cm="1">
        <f t="array" ref="AZ184">IF(INDEX(calc_types,1,AZ$7)="INDEX",W184/W183-1,IF(INDEX(calc_types,1,AZ$7)="CASH", W183/1200,W183/W184-1))</f>
        <v>3.0540333333333334E-3</v>
      </c>
      <c r="BA184" s="22" cm="1">
        <f t="array" ref="BA184">IF(INDEX(calc_types,1,BA$7)="INDEX",X184/X183-1,IF(INDEX(calc_types,1,BA$7)="CASH", X183/1200,X183/X184-1))</f>
        <v>1.6209166666666668E-3</v>
      </c>
      <c r="BB184" s="22" cm="1">
        <f t="array" ref="BB184">IF(INDEX(calc_types,1,BB$7)="INDEX",Y184/Y183-1,IF(INDEX(calc_types,1,BB$7)="CASH", Y183/1200,Y183/Y184-1))</f>
        <v>3.1314166666666665E-3</v>
      </c>
      <c r="BC184" s="22" cm="1">
        <f t="array" ref="BC184">IF(INDEX(calc_types,1,BC$7)="INDEX",Z184/Z183-1,IF(INDEX(calc_types,1,BC$7)="CASH", Z183/1200,Z183/Z184-1))</f>
        <v>4.9175E-4</v>
      </c>
      <c r="BD184" s="22" cm="1">
        <f t="array" ref="BD184">IF(INDEX(calc_types,1,BD$7)="INDEX",AA184/AA183-1,IF(INDEX(calc_types,1,BD$7)="CASH", AA183/1200,AA183/AA184-1))</f>
        <v>0</v>
      </c>
      <c r="BE184" s="22" cm="1">
        <f t="array" ref="BE184">IF(INDEX(calc_types,1,BE$7)="INDEX",AB184/AB183-1,IF(INDEX(calc_types,1,BE$7)="CASH", AB183/1200,AB183/AB184-1))</f>
        <v>1.5485687470671028E-2</v>
      </c>
      <c r="BF184" s="22" cm="1">
        <f t="array" ref="BF184">IF(INDEX(calc_types,1,BF$7)="INDEX",AC184/AC183-1,IF(INDEX(calc_types,1,BF$7)="CASH", AC183/1200,AC183/AC184-1))</f>
        <v>2.8431505917562383E-2</v>
      </c>
      <c r="BG184" s="22" cm="1">
        <f t="array" ref="BG184">IF(INDEX(calc_types,1,BG$7)="INDEX",AD184/AD183-1,IF(INDEX(calc_types,1,BG$7)="CASH", AD183/1200,AD183/AD184-1))</f>
        <v>1.3602401175043077E-2</v>
      </c>
      <c r="BH184" s="23">
        <f t="shared" si="68"/>
        <v>1.7543826640748106E-3</v>
      </c>
      <c r="BI184" s="23">
        <f t="shared" si="69"/>
        <v>8.7898499286298126E-4</v>
      </c>
      <c r="BJ184" s="23">
        <f t="shared" si="70"/>
        <v>-7.1719249108012769E-4</v>
      </c>
      <c r="BK184" s="23">
        <f t="shared" si="71"/>
        <v>1.8108623608231247E-3</v>
      </c>
      <c r="BL184" s="23">
        <f t="shared" si="72"/>
        <v>2.4611517041918823E-3</v>
      </c>
      <c r="BM184" s="23">
        <f t="shared" si="73"/>
        <v>1.8564998816290841E-3</v>
      </c>
      <c r="BN184" s="23">
        <f t="shared" si="74"/>
        <v>1.9431669338723294E-3</v>
      </c>
      <c r="BO184" s="23">
        <f t="shared" si="75"/>
        <v>1.8670468165983716E-3</v>
      </c>
      <c r="BP184" s="23">
        <f t="shared" si="76"/>
        <v>2.4369452356594033E-3</v>
      </c>
      <c r="BQ184" s="23">
        <f t="shared" si="77"/>
        <v>1.8460056691668441E-3</v>
      </c>
      <c r="BR184" s="23">
        <f t="shared" si="78"/>
        <v>6.8535667542711661E-4</v>
      </c>
      <c r="BS184" s="23">
        <f t="shared" si="79"/>
        <v>2.3267553345034829E-3</v>
      </c>
      <c r="BT184" s="23">
        <f t="shared" si="80"/>
        <v>1.3977394089376197E-3</v>
      </c>
      <c r="BU184" s="23">
        <f t="shared" si="81"/>
        <v>1.0080268337767861E-3</v>
      </c>
      <c r="BV184" s="23">
        <f t="shared" si="82"/>
        <v>1.0001810542768373E-3</v>
      </c>
      <c r="BW184" s="23">
        <f t="shared" si="83"/>
        <v>-1.2989788550550774E-3</v>
      </c>
      <c r="BX184" s="23">
        <f t="shared" si="84"/>
        <v>9.2150496580110861E-2</v>
      </c>
      <c r="BY184" s="23">
        <f t="shared" si="85"/>
        <v>4.9071511812639579E-2</v>
      </c>
      <c r="BZ184" s="23">
        <f t="shared" si="86"/>
        <v>1.5270494021618564E-2</v>
      </c>
      <c r="CA184" s="23">
        <f t="shared" si="87"/>
        <v>0.14827450151839605</v>
      </c>
      <c r="CB184" s="23">
        <f t="shared" si="88"/>
        <v>1.6145439814814809E-3</v>
      </c>
      <c r="CC184" s="23">
        <f t="shared" si="89"/>
        <v>1.2355689814814816E-3</v>
      </c>
      <c r="CD184" s="23">
        <f t="shared" si="90"/>
        <v>1.901948611111111E-3</v>
      </c>
      <c r="CE184" s="23">
        <f t="shared" si="91"/>
        <v>6.302537037037037E-4</v>
      </c>
      <c r="CF184" s="23">
        <f t="shared" si="92"/>
        <v>0</v>
      </c>
      <c r="CG184" s="23">
        <f t="shared" si="93"/>
        <v>1.6181177784748261E-2</v>
      </c>
      <c r="CH184" s="23">
        <f t="shared" si="94"/>
        <v>2.9064171676328507E-2</v>
      </c>
      <c r="CI184" s="23">
        <f t="shared" si="95"/>
        <v>1.7208672692295854E-2</v>
      </c>
    </row>
    <row r="185" spans="1:87" x14ac:dyDescent="0.2">
      <c r="A185" s="20">
        <v>177</v>
      </c>
      <c r="B185" s="21">
        <v>43982</v>
      </c>
      <c r="C185" s="20">
        <v>257.72199999999998</v>
      </c>
      <c r="D185" s="20">
        <v>1391.7809999999999</v>
      </c>
      <c r="E185" s="20">
        <v>2302.8220000000001</v>
      </c>
      <c r="F185" s="20">
        <v>2159.1790000000001</v>
      </c>
      <c r="G185" s="20">
        <v>2832.0709999999999</v>
      </c>
      <c r="H185" s="20">
        <v>149.601</v>
      </c>
      <c r="I185" s="20">
        <v>365.89400000000001</v>
      </c>
      <c r="J185" s="20">
        <v>482.72399999999999</v>
      </c>
      <c r="K185" s="20">
        <v>126.751</v>
      </c>
      <c r="L185" s="20">
        <v>736.47799999999995</v>
      </c>
      <c r="M185" s="20">
        <v>898.02300000000002</v>
      </c>
      <c r="N185" s="20">
        <v>347.05</v>
      </c>
      <c r="O185" s="20">
        <v>400.98899999999998</v>
      </c>
      <c r="P185" s="20">
        <v>103.254</v>
      </c>
      <c r="Q185" s="20">
        <v>192.02699999999999</v>
      </c>
      <c r="R185" s="20">
        <v>248.619</v>
      </c>
      <c r="S185" s="20">
        <v>14572.86</v>
      </c>
      <c r="T185" s="20">
        <v>6050.54</v>
      </c>
      <c r="U185" s="20">
        <v>10409.280000000001</v>
      </c>
      <c r="V185" s="20">
        <v>66329.5</v>
      </c>
      <c r="W185" s="20">
        <v>3.61998</v>
      </c>
      <c r="X185" s="20">
        <v>2.0387</v>
      </c>
      <c r="Y185" s="20">
        <v>3.7326000000000001</v>
      </c>
      <c r="Z185" s="20">
        <v>0.63349999999999995</v>
      </c>
      <c r="AA185" s="20">
        <v>1</v>
      </c>
      <c r="AB185" s="20">
        <v>0.85770000000000002</v>
      </c>
      <c r="AC185" s="20">
        <v>0.74319999999999997</v>
      </c>
      <c r="AD185" s="20">
        <v>159.27000000000001</v>
      </c>
      <c r="AE185" s="21">
        <f t="shared" si="67"/>
        <v>43982</v>
      </c>
      <c r="AF185" s="22" cm="1">
        <f t="array" ref="AF185">IF(INDEX(calc_types,1,AF$7)="INDEX",C185/C184-1,IF(INDEX(calc_types,1,AF$7)="CASH", C184/1200,C184/C185-1))</f>
        <v>2.8678716656613812E-3</v>
      </c>
      <c r="AG185" s="22" cm="1">
        <f t="array" ref="AG185">IF(INDEX(calc_types,1,AG$7)="INDEX",D185/D184-1,IF(INDEX(calc_types,1,AG$7)="CASH", D184/1200,D184/D185-1))</f>
        <v>1.2071047972703752E-3</v>
      </c>
      <c r="AH185" s="22" cm="1">
        <f t="array" ref="AH185">IF(INDEX(calc_types,1,AH$7)="INDEX",E185/E184-1,IF(INDEX(calc_types,1,AH$7)="CASH", E184/1200,E184/E185-1))</f>
        <v>-1.1108783226039254E-3</v>
      </c>
      <c r="AI185" s="22" cm="1">
        <f t="array" ref="AI185">IF(INDEX(calc_types,1,AI$7)="INDEX",F185/F184-1,IF(INDEX(calc_types,1,AI$7)="CASH", F184/1200,F184/F185-1))</f>
        <v>3.2194215356022848E-3</v>
      </c>
      <c r="AJ185" s="22" cm="1">
        <f t="array" ref="AJ185">IF(INDEX(calc_types,1,AJ$7)="INDEX",G185/G184-1,IF(INDEX(calc_types,1,AJ$7)="CASH", G184/1200,G184/G185-1))</f>
        <v>2.5537575884371222E-3</v>
      </c>
      <c r="AK185" s="22" cm="1">
        <f t="array" ref="AK185">IF(INDEX(calc_types,1,AK$7)="INDEX",H185/H184-1,IF(INDEX(calc_types,1,AK$7)="CASH", H184/1200,H184/H185-1))</f>
        <v>2.1637481745468978E-3</v>
      </c>
      <c r="AL185" s="22" cm="1">
        <f t="array" ref="AL185">IF(INDEX(calc_types,1,AL$7)="INDEX",I185/I184-1,IF(INDEX(calc_types,1,AL$7)="CASH", I184/1200,I184/I185-1))</f>
        <v>4.1605146304113383E-3</v>
      </c>
      <c r="AM185" s="22" cm="1">
        <f t="array" ref="AM185">IF(INDEX(calc_types,1,AM$7)="INDEX",J185/J184-1,IF(INDEX(calc_types,1,AM$7)="CASH", J184/1200,J184/J185-1))</f>
        <v>6.5935165838828524E-3</v>
      </c>
      <c r="AN185" s="22" cm="1">
        <f t="array" ref="AN185">IF(INDEX(calc_types,1,AN$7)="INDEX",K185/K184-1,IF(INDEX(calc_types,1,AN$7)="CASH", K184/1200,K184/K185-1))</f>
        <v>4.5730499151963588E-3</v>
      </c>
      <c r="AO185" s="22" cm="1">
        <f t="array" ref="AO185">IF(INDEX(calc_types,1,AO$7)="INDEX",L185/L184-1,IF(INDEX(calc_types,1,AO$7)="CASH", L184/1200,L184/L185-1))</f>
        <v>7.9516278254965211E-3</v>
      </c>
      <c r="AP185" s="22" cm="1">
        <f t="array" ref="AP185">IF(INDEX(calc_types,1,AP$7)="INDEX",M185/M184-1,IF(INDEX(calc_types,1,AP$7)="CASH", M184/1200,M184/M185-1))</f>
        <v>1.0359861163459216E-2</v>
      </c>
      <c r="AQ185" s="22" cm="1">
        <f t="array" ref="AQ185">IF(INDEX(calc_types,1,AQ$7)="INDEX",N185/N184-1,IF(INDEX(calc_types,1,AQ$7)="CASH", N184/1200,N184/N185-1))</f>
        <v>9.8115096107402877E-3</v>
      </c>
      <c r="AR185" s="22" cm="1">
        <f t="array" ref="AR185">IF(INDEX(calc_types,1,AR$7)="INDEX",O185/O184-1,IF(INDEX(calc_types,1,AR$7)="CASH", O184/1200,O184/O185-1))</f>
        <v>1.3827366504854277E-2</v>
      </c>
      <c r="AS185" s="22" cm="1">
        <f t="array" ref="AS185">IF(INDEX(calc_types,1,AS$7)="INDEX",P185/P184-1,IF(INDEX(calc_types,1,AS$7)="CASH", P184/1200,P184/P185-1))</f>
        <v>8.3359181141440253E-4</v>
      </c>
      <c r="AT185" s="22" cm="1">
        <f t="array" ref="AT185">IF(INDEX(calc_types,1,AT$7)="INDEX",Q185/Q184-1,IF(INDEX(calc_types,1,AT$7)="CASH", Q184/1200,Q184/Q185-1))</f>
        <v>1.648314389888883E-3</v>
      </c>
      <c r="AU185" s="22" cm="1">
        <f t="array" ref="AU185">IF(INDEX(calc_types,1,AU$7)="INDEX",R185/R184-1,IF(INDEX(calc_types,1,AU$7)="CASH", R184/1200,R184/R185-1))</f>
        <v>2.192885216164564E-3</v>
      </c>
      <c r="AV185" s="22" cm="1">
        <f t="array" ref="AV185">IF(INDEX(calc_types,1,AV$7)="INDEX",S185/S184-1,IF(INDEX(calc_types,1,AV$7)="CASH", S184/1200,S184/S185-1))</f>
        <v>5.2283230315984142E-2</v>
      </c>
      <c r="AW185" s="22" cm="1">
        <f t="array" ref="AW185">IF(INDEX(calc_types,1,AW$7)="INDEX",T185/T184-1,IF(INDEX(calc_types,1,AW$7)="CASH", T184/1200,T184/T185-1))</f>
        <v>2.8739218329986604E-2</v>
      </c>
      <c r="AX185" s="22" cm="1">
        <f t="array" ref="AX185">IF(INDEX(calc_types,1,AX$7)="INDEX",U185/U184-1,IF(INDEX(calc_types,1,AX$7)="CASH", U184/1200,U184/U185-1))</f>
        <v>2.9348230338324122E-3</v>
      </c>
      <c r="AY185" s="22" cm="1">
        <f t="array" ref="AY185">IF(INDEX(calc_types,1,AY$7)="INDEX",V185/V184-1,IF(INDEX(calc_types,1,AY$7)="CASH", V184/1200,V184/V185-1))</f>
        <v>0.11882583294368954</v>
      </c>
      <c r="AZ185" s="22" cm="1">
        <f t="array" ref="AZ185">IF(INDEX(calc_types,1,AZ$7)="INDEX",W185/W184-1,IF(INDEX(calc_types,1,AZ$7)="CASH", W184/1200,W184/W185-1))</f>
        <v>3.0400749999999997E-3</v>
      </c>
      <c r="BA185" s="22" cm="1">
        <f t="array" ref="BA185">IF(INDEX(calc_types,1,BA$7)="INDEX",X185/X184-1,IF(INDEX(calc_types,1,BA$7)="CASH", X184/1200,X184/X185-1))</f>
        <v>1.6275E-3</v>
      </c>
      <c r="BB185" s="22" cm="1">
        <f t="array" ref="BB185">IF(INDEX(calc_types,1,BB$7)="INDEX",Y185/Y184-1,IF(INDEX(calc_types,1,BB$7)="CASH", Y184/1200,Y184/Y185-1))</f>
        <v>3.1115000000000001E-3</v>
      </c>
      <c r="BC185" s="22" cm="1">
        <f t="array" ref="BC185">IF(INDEX(calc_types,1,BC$7)="INDEX",Z185/Z184-1,IF(INDEX(calc_types,1,BC$7)="CASH", Z184/1200,Z184/Z185-1))</f>
        <v>5.0191666666666657E-4</v>
      </c>
      <c r="BD185" s="22" cm="1">
        <f t="array" ref="BD185">IF(INDEX(calc_types,1,BD$7)="INDEX",AA185/AA184-1,IF(INDEX(calc_types,1,BD$7)="CASH", AA184/1200,AA184/AA185-1))</f>
        <v>0</v>
      </c>
      <c r="BE185" s="22" cm="1">
        <f t="array" ref="BE185">IF(INDEX(calc_types,1,BE$7)="INDEX",AB185/AB184-1,IF(INDEX(calc_types,1,BE$7)="CASH", AB184/1200,AB184/AB185-1))</f>
        <v>-6.1793167774280011E-3</v>
      </c>
      <c r="BF185" s="22" cm="1">
        <f t="array" ref="BF185">IF(INDEX(calc_types,1,BF$7)="INDEX",AC185/AC184-1,IF(INDEX(calc_types,1,BF$7)="CASH", AC184/1200,AC184/AC185-1))</f>
        <v>-1.0898815931108752E-2</v>
      </c>
      <c r="BG185" s="22" cm="1">
        <f t="array" ref="BG185">IF(INDEX(calc_types,1,BG$7)="INDEX",AD185/AD184-1,IF(INDEX(calc_types,1,BG$7)="CASH", AD184/1200,AD184/AD185-1))</f>
        <v>-1.682677214792494E-2</v>
      </c>
      <c r="BH185" s="23">
        <f t="shared" si="68"/>
        <v>1.4721009207782243E-3</v>
      </c>
      <c r="BI185" s="23">
        <f t="shared" si="69"/>
        <v>3.3836997570309106E-5</v>
      </c>
      <c r="BJ185" s="23">
        <f t="shared" si="70"/>
        <v>-2.3050085522612076E-3</v>
      </c>
      <c r="BK185" s="23">
        <f t="shared" si="71"/>
        <v>1.1228696046273259E-3</v>
      </c>
      <c r="BL185" s="23">
        <f t="shared" si="72"/>
        <v>-1.184688737015222E-4</v>
      </c>
      <c r="BM185" s="23">
        <f t="shared" si="73"/>
        <v>1.8921742650495317E-3</v>
      </c>
      <c r="BN185" s="23">
        <f t="shared" si="74"/>
        <v>4.0797129357974726E-3</v>
      </c>
      <c r="BO185" s="23">
        <f t="shared" si="75"/>
        <v>6.4086598524849981E-3</v>
      </c>
      <c r="BP185" s="23">
        <f t="shared" si="76"/>
        <v>3.4945814137004026E-3</v>
      </c>
      <c r="BQ185" s="23">
        <f t="shared" si="77"/>
        <v>7.1024376401051239E-3</v>
      </c>
      <c r="BR185" s="23">
        <f t="shared" si="78"/>
        <v>9.3987498002004888E-3</v>
      </c>
      <c r="BS185" s="23">
        <f t="shared" si="79"/>
        <v>7.428661271109682E-3</v>
      </c>
      <c r="BT185" s="23">
        <f t="shared" si="80"/>
        <v>1.0686497262751731E-2</v>
      </c>
      <c r="BU185" s="23">
        <f t="shared" si="81"/>
        <v>8.3253690957043474E-4</v>
      </c>
      <c r="BV185" s="23">
        <f t="shared" si="82"/>
        <v>1.7086997975080274E-3</v>
      </c>
      <c r="BW185" s="23">
        <f t="shared" si="83"/>
        <v>2.3268998281084754E-3</v>
      </c>
      <c r="BX185" s="23">
        <f t="shared" si="84"/>
        <v>3.9714852355171457E-2</v>
      </c>
      <c r="BY185" s="23">
        <f t="shared" si="85"/>
        <v>2.1833151337190215E-2</v>
      </c>
      <c r="BZ185" s="23">
        <f t="shared" si="86"/>
        <v>-1.6807925407243398E-3</v>
      </c>
      <c r="CA185" s="23">
        <f t="shared" si="87"/>
        <v>0.10610148831456646</v>
      </c>
      <c r="CB185" s="23">
        <f t="shared" si="88"/>
        <v>1.6005856481481472E-3</v>
      </c>
      <c r="CC185" s="23">
        <f t="shared" si="89"/>
        <v>1.2421523148148149E-3</v>
      </c>
      <c r="CD185" s="23">
        <f t="shared" si="90"/>
        <v>1.8820319444444447E-3</v>
      </c>
      <c r="CE185" s="23">
        <f t="shared" si="91"/>
        <v>6.4042037037037028E-4</v>
      </c>
      <c r="CF185" s="23">
        <f t="shared" si="92"/>
        <v>0</v>
      </c>
      <c r="CG185" s="23">
        <f t="shared" si="93"/>
        <v>-5.4838264633507681E-3</v>
      </c>
      <c r="CH185" s="23">
        <f t="shared" si="94"/>
        <v>-1.0266150172342628E-2</v>
      </c>
      <c r="CI185" s="23">
        <f t="shared" si="95"/>
        <v>-1.3220500630672163E-2</v>
      </c>
    </row>
    <row r="186" spans="1:87" x14ac:dyDescent="0.2">
      <c r="A186" s="20">
        <v>178</v>
      </c>
      <c r="B186" s="21">
        <v>44012</v>
      </c>
      <c r="C186" s="20">
        <v>258.334</v>
      </c>
      <c r="D186" s="20">
        <v>1392.6030000000001</v>
      </c>
      <c r="E186" s="20">
        <v>2303.9259999999999</v>
      </c>
      <c r="F186" s="20">
        <v>2162.4450000000002</v>
      </c>
      <c r="G186" s="20">
        <v>2835.0189999999998</v>
      </c>
      <c r="H186" s="20">
        <v>149.85499999999999</v>
      </c>
      <c r="I186" s="20">
        <v>366.63099999999997</v>
      </c>
      <c r="J186" s="20">
        <v>484.17500000000001</v>
      </c>
      <c r="K186" s="20">
        <v>127.166</v>
      </c>
      <c r="L186" s="20">
        <v>739.57799999999997</v>
      </c>
      <c r="M186" s="20">
        <v>902.23800000000006</v>
      </c>
      <c r="N186" s="20">
        <v>348.76</v>
      </c>
      <c r="O186" s="20">
        <v>403.161</v>
      </c>
      <c r="P186" s="20">
        <v>103.304</v>
      </c>
      <c r="Q186" s="20">
        <v>192.214</v>
      </c>
      <c r="R186" s="20">
        <v>249.024</v>
      </c>
      <c r="S186" s="20">
        <v>14429.18</v>
      </c>
      <c r="T186" s="20">
        <v>6328.09</v>
      </c>
      <c r="U186" s="20">
        <v>10497.12</v>
      </c>
      <c r="V186" s="20">
        <v>70062.320000000007</v>
      </c>
      <c r="W186" s="20">
        <v>3.6519699999999999</v>
      </c>
      <c r="X186" s="20">
        <v>2.1926999999999999</v>
      </c>
      <c r="Y186" s="20">
        <v>3.7336</v>
      </c>
      <c r="Z186" s="20">
        <v>0.82179999999999997</v>
      </c>
      <c r="AA186" s="20">
        <v>1</v>
      </c>
      <c r="AB186" s="20">
        <v>0.87549999999999994</v>
      </c>
      <c r="AC186" s="20">
        <v>0.75409999999999999</v>
      </c>
      <c r="AD186" s="20">
        <v>162.55000000000001</v>
      </c>
      <c r="AE186" s="21">
        <f t="shared" si="67"/>
        <v>44012</v>
      </c>
      <c r="AF186" s="22" cm="1">
        <f t="array" ref="AF186">IF(INDEX(calc_types,1,AF$7)="INDEX",C186/C185-1,IF(INDEX(calc_types,1,AF$7)="CASH", C185/1200,C185/C186-1))</f>
        <v>2.374651756543944E-3</v>
      </c>
      <c r="AG186" s="22" cm="1">
        <f t="array" ref="AG186">IF(INDEX(calc_types,1,AG$7)="INDEX",D186/D185-1,IF(INDEX(calc_types,1,AG$7)="CASH", D185/1200,D185/D186-1))</f>
        <v>5.9061016065031779E-4</v>
      </c>
      <c r="AH186" s="22" cm="1">
        <f t="array" ref="AH186">IF(INDEX(calc_types,1,AH$7)="INDEX",E186/E185-1,IF(INDEX(calc_types,1,AH$7)="CASH", E185/1200,E185/E186-1))</f>
        <v>4.7941178258659178E-4</v>
      </c>
      <c r="AI186" s="22" cm="1">
        <f t="array" ref="AI186">IF(INDEX(calc_types,1,AI$7)="INDEX",F186/F185-1,IF(INDEX(calc_types,1,AI$7)="CASH", F185/1200,F185/F186-1))</f>
        <v>1.5126119696422524E-3</v>
      </c>
      <c r="AJ186" s="22" cm="1">
        <f t="array" ref="AJ186">IF(INDEX(calc_types,1,AJ$7)="INDEX",G186/G185-1,IF(INDEX(calc_types,1,AJ$7)="CASH", G185/1200,G185/G186-1))</f>
        <v>1.0409343551061045E-3</v>
      </c>
      <c r="AK186" s="22" cm="1">
        <f t="array" ref="AK186">IF(INDEX(calc_types,1,AK$7)="INDEX",H186/H185-1,IF(INDEX(calc_types,1,AK$7)="CASH", H185/1200,H185/H186-1))</f>
        <v>1.6978496133046583E-3</v>
      </c>
      <c r="AL186" s="22" cm="1">
        <f t="array" ref="AL186">IF(INDEX(calc_types,1,AL$7)="INDEX",I186/I185-1,IF(INDEX(calc_types,1,AL$7)="CASH", I185/1200,I185/I186-1))</f>
        <v>2.0142445626327721E-3</v>
      </c>
      <c r="AM186" s="22" cm="1">
        <f t="array" ref="AM186">IF(INDEX(calc_types,1,AM$7)="INDEX",J186/J185-1,IF(INDEX(calc_types,1,AM$7)="CASH", J185/1200,J185/J186-1))</f>
        <v>3.0058584201324567E-3</v>
      </c>
      <c r="AN186" s="22" cm="1">
        <f t="array" ref="AN186">IF(INDEX(calc_types,1,AN$7)="INDEX",K186/K185-1,IF(INDEX(calc_types,1,AN$7)="CASH", K185/1200,K185/K186-1))</f>
        <v>3.2741359042531837E-3</v>
      </c>
      <c r="AO186" s="22" cm="1">
        <f t="array" ref="AO186">IF(INDEX(calc_types,1,AO$7)="INDEX",L186/L185-1,IF(INDEX(calc_types,1,AO$7)="CASH", L185/1200,L185/L186-1))</f>
        <v>4.2092228145307331E-3</v>
      </c>
      <c r="AP186" s="22" cm="1">
        <f t="array" ref="AP186">IF(INDEX(calc_types,1,AP$7)="INDEX",M186/M185-1,IF(INDEX(calc_types,1,AP$7)="CASH", M185/1200,M185/M186-1))</f>
        <v>4.6936437040032697E-3</v>
      </c>
      <c r="AQ186" s="22" cm="1">
        <f t="array" ref="AQ186">IF(INDEX(calc_types,1,AQ$7)="INDEX",N186/N185-1,IF(INDEX(calc_types,1,AQ$7)="CASH", N185/1200,N185/N186-1))</f>
        <v>4.9272439129808276E-3</v>
      </c>
      <c r="AR186" s="22" cm="1">
        <f t="array" ref="AR186">IF(INDEX(calc_types,1,AR$7)="INDEX",O186/O185-1,IF(INDEX(calc_types,1,AR$7)="CASH", O185/1200,O185/O186-1))</f>
        <v>5.4166074381092333E-3</v>
      </c>
      <c r="AS186" s="22" cm="1">
        <f t="array" ref="AS186">IF(INDEX(calc_types,1,AS$7)="INDEX",P186/P185-1,IF(INDEX(calc_types,1,AS$7)="CASH", P185/1200,P185/P186-1))</f>
        <v>4.8424274120129063E-4</v>
      </c>
      <c r="AT186" s="22" cm="1">
        <f t="array" ref="AT186">IF(INDEX(calc_types,1,AT$7)="INDEX",Q186/Q185-1,IF(INDEX(calc_types,1,AT$7)="CASH", Q185/1200,Q185/Q186-1))</f>
        <v>9.7382138970036891E-4</v>
      </c>
      <c r="AU186" s="22" cm="1">
        <f t="array" ref="AU186">IF(INDEX(calc_types,1,AU$7)="INDEX",R186/R185-1,IF(INDEX(calc_types,1,AU$7)="CASH", R185/1200,R185/R186-1))</f>
        <v>1.6289985882012026E-3</v>
      </c>
      <c r="AV186" s="22" cm="1">
        <f t="array" ref="AV186">IF(INDEX(calc_types,1,AV$7)="INDEX",S186/S185-1,IF(INDEX(calc_types,1,AV$7)="CASH", S185/1200,S185/S186-1))</f>
        <v>-9.8594236134842417E-3</v>
      </c>
      <c r="AW186" s="22" cm="1">
        <f t="array" ref="AW186">IF(INDEX(calc_types,1,AW$7)="INDEX",T186/T185-1,IF(INDEX(calc_types,1,AW$7)="CASH", T185/1200,T185/T186-1))</f>
        <v>4.5871938702991777E-2</v>
      </c>
      <c r="AX186" s="22" cm="1">
        <f t="array" ref="AX186">IF(INDEX(calc_types,1,AX$7)="INDEX",U186/U185-1,IF(INDEX(calc_types,1,AX$7)="CASH", U185/1200,U185/U186-1))</f>
        <v>8.4386239970488663E-3</v>
      </c>
      <c r="AY186" s="22" cm="1">
        <f t="array" ref="AY186">IF(INDEX(calc_types,1,AY$7)="INDEX",V186/V185-1,IF(INDEX(calc_types,1,AY$7)="CASH", V185/1200,V185/V186-1))</f>
        <v>5.6276920525558216E-2</v>
      </c>
      <c r="AZ186" s="22" cm="1">
        <f t="array" ref="AZ186">IF(INDEX(calc_types,1,AZ$7)="INDEX",W186/W185-1,IF(INDEX(calc_types,1,AZ$7)="CASH", W185/1200,W185/W186-1))</f>
        <v>3.0166500000000001E-3</v>
      </c>
      <c r="BA186" s="22" cm="1">
        <f t="array" ref="BA186">IF(INDEX(calc_types,1,BA$7)="INDEX",X186/X185-1,IF(INDEX(calc_types,1,BA$7)="CASH", X185/1200,X185/X186-1))</f>
        <v>1.6989166666666667E-3</v>
      </c>
      <c r="BB186" s="22" cm="1">
        <f t="array" ref="BB186">IF(INDEX(calc_types,1,BB$7)="INDEX",Y186/Y185-1,IF(INDEX(calc_types,1,BB$7)="CASH", Y185/1200,Y185/Y186-1))</f>
        <v>3.1105E-3</v>
      </c>
      <c r="BC186" s="22" cm="1">
        <f t="array" ref="BC186">IF(INDEX(calc_types,1,BC$7)="INDEX",Z186/Z185-1,IF(INDEX(calc_types,1,BC$7)="CASH", Z185/1200,Z185/Z186-1))</f>
        <v>5.2791666666666666E-4</v>
      </c>
      <c r="BD186" s="22" cm="1">
        <f t="array" ref="BD186">IF(INDEX(calc_types,1,BD$7)="INDEX",AA186/AA185-1,IF(INDEX(calc_types,1,BD$7)="CASH", AA185/1200,AA185/AA186-1))</f>
        <v>0</v>
      </c>
      <c r="BE186" s="22" cm="1">
        <f t="array" ref="BE186">IF(INDEX(calc_types,1,BE$7)="INDEX",AB186/AB185-1,IF(INDEX(calc_types,1,BE$7)="CASH", AB185/1200,AB185/AB186-1))</f>
        <v>-2.0331239291833114E-2</v>
      </c>
      <c r="BF186" s="22" cm="1">
        <f t="array" ref="BF186">IF(INDEX(calc_types,1,BF$7)="INDEX",AC186/AC185-1,IF(INDEX(calc_types,1,BF$7)="CASH", AC185/1200,AC185/AC186-1))</f>
        <v>-1.4454316403660017E-2</v>
      </c>
      <c r="BG186" s="22" cm="1">
        <f t="array" ref="BG186">IF(INDEX(calc_types,1,BG$7)="INDEX",AD186/AD185-1,IF(INDEX(calc_types,1,BG$7)="CASH", AD185/1200,AD185/AD186-1))</f>
        <v>-2.0178406644109526E-2</v>
      </c>
      <c r="BH186" s="23">
        <f t="shared" si="68"/>
        <v>9.7888101166078716E-4</v>
      </c>
      <c r="BI186" s="23">
        <f t="shared" si="69"/>
        <v>-5.8265763904974833E-4</v>
      </c>
      <c r="BJ186" s="23">
        <f t="shared" si="70"/>
        <v>-7.147184470706904E-4</v>
      </c>
      <c r="BK186" s="23">
        <f t="shared" si="71"/>
        <v>-5.8393996133270648E-4</v>
      </c>
      <c r="BL186" s="23">
        <f t="shared" si="72"/>
        <v>-1.6312921070325398E-3</v>
      </c>
      <c r="BM186" s="23">
        <f t="shared" si="73"/>
        <v>1.4262757038072922E-3</v>
      </c>
      <c r="BN186" s="23">
        <f t="shared" si="74"/>
        <v>1.9334428680189068E-3</v>
      </c>
      <c r="BO186" s="23">
        <f t="shared" si="75"/>
        <v>2.8210016887346028E-3</v>
      </c>
      <c r="BP186" s="23">
        <f t="shared" si="76"/>
        <v>2.1956674027572274E-3</v>
      </c>
      <c r="BQ186" s="23">
        <f t="shared" si="77"/>
        <v>3.3600326291393359E-3</v>
      </c>
      <c r="BR186" s="23">
        <f t="shared" si="78"/>
        <v>3.7325323407445422E-3</v>
      </c>
      <c r="BS186" s="23">
        <f t="shared" si="79"/>
        <v>2.544395573350222E-3</v>
      </c>
      <c r="BT186" s="23">
        <f t="shared" si="80"/>
        <v>2.2757381960066872E-3</v>
      </c>
      <c r="BU186" s="23">
        <f t="shared" si="81"/>
        <v>4.831878393573229E-4</v>
      </c>
      <c r="BV186" s="23">
        <f t="shared" si="82"/>
        <v>1.0342067973195133E-3</v>
      </c>
      <c r="BW186" s="23">
        <f t="shared" si="83"/>
        <v>1.7630132001451137E-3</v>
      </c>
      <c r="BX186" s="23">
        <f t="shared" si="84"/>
        <v>-2.2427801574296927E-2</v>
      </c>
      <c r="BY186" s="23">
        <f t="shared" si="85"/>
        <v>3.8965871710195388E-2</v>
      </c>
      <c r="BZ186" s="23">
        <f t="shared" si="86"/>
        <v>3.8230084224921143E-3</v>
      </c>
      <c r="CA186" s="23">
        <f t="shared" si="87"/>
        <v>4.3552575896435144E-2</v>
      </c>
      <c r="CB186" s="23">
        <f t="shared" si="88"/>
        <v>1.5771606481481475E-3</v>
      </c>
      <c r="CC186" s="23">
        <f t="shared" si="89"/>
        <v>1.3135689814814816E-3</v>
      </c>
      <c r="CD186" s="23">
        <f t="shared" si="90"/>
        <v>1.8810319444444445E-3</v>
      </c>
      <c r="CE186" s="23">
        <f t="shared" si="91"/>
        <v>6.6642037037037037E-4</v>
      </c>
      <c r="CF186" s="23">
        <f t="shared" si="92"/>
        <v>0</v>
      </c>
      <c r="CG186" s="23">
        <f t="shared" si="93"/>
        <v>-1.9635748977755881E-2</v>
      </c>
      <c r="CH186" s="23">
        <f t="shared" si="94"/>
        <v>-1.3821650644893893E-2</v>
      </c>
      <c r="CI186" s="23">
        <f t="shared" si="95"/>
        <v>-1.6572135126856749E-2</v>
      </c>
    </row>
    <row r="187" spans="1:87" x14ac:dyDescent="0.2">
      <c r="A187" s="20">
        <v>179</v>
      </c>
      <c r="B187" s="21">
        <v>44043</v>
      </c>
      <c r="C187" s="20">
        <v>259.18900000000002</v>
      </c>
      <c r="D187" s="20">
        <v>1394.7750000000001</v>
      </c>
      <c r="E187" s="20">
        <v>2295.4929999999999</v>
      </c>
      <c r="F187" s="20">
        <v>2165.663</v>
      </c>
      <c r="G187" s="20">
        <v>2823.44</v>
      </c>
      <c r="H187" s="20">
        <v>150.09800000000001</v>
      </c>
      <c r="I187" s="20">
        <v>365.81700000000001</v>
      </c>
      <c r="J187" s="20">
        <v>479.89800000000002</v>
      </c>
      <c r="K187" s="20">
        <v>127.557</v>
      </c>
      <c r="L187" s="20">
        <v>738.88499999999999</v>
      </c>
      <c r="M187" s="20">
        <v>896.26599999999996</v>
      </c>
      <c r="N187" s="20">
        <v>348.589</v>
      </c>
      <c r="O187" s="20">
        <v>400.56900000000002</v>
      </c>
      <c r="P187" s="20">
        <v>103.377</v>
      </c>
      <c r="Q187" s="20">
        <v>192.066</v>
      </c>
      <c r="R187" s="20">
        <v>248.43100000000001</v>
      </c>
      <c r="S187" s="20">
        <v>14417.2</v>
      </c>
      <c r="T187" s="20">
        <v>6358.01</v>
      </c>
      <c r="U187" s="20">
        <v>10868.05</v>
      </c>
      <c r="V187" s="20">
        <v>64362.02</v>
      </c>
      <c r="W187" s="20">
        <v>3.6567699999999999</v>
      </c>
      <c r="X187" s="20">
        <v>2.2181999999999999</v>
      </c>
      <c r="Y187" s="20">
        <v>3.7345000000000002</v>
      </c>
      <c r="Z187" s="20">
        <v>0.8589</v>
      </c>
      <c r="AA187" s="20">
        <v>1</v>
      </c>
      <c r="AB187" s="20">
        <v>0.86750000000000005</v>
      </c>
      <c r="AC187" s="20">
        <v>0.74170000000000003</v>
      </c>
      <c r="AD187" s="20">
        <v>157.4</v>
      </c>
      <c r="AE187" s="21">
        <f t="shared" si="67"/>
        <v>44043</v>
      </c>
      <c r="AF187" s="22" cm="1">
        <f t="array" ref="AF187">IF(INDEX(calc_types,1,AF$7)="INDEX",C187/C186-1,IF(INDEX(calc_types,1,AF$7)="CASH", C186/1200,C186/C187-1))</f>
        <v>3.3096688782738859E-3</v>
      </c>
      <c r="AG187" s="22" cm="1">
        <f t="array" ref="AG187">IF(INDEX(calc_types,1,AG$7)="INDEX",D187/D186-1,IF(INDEX(calc_types,1,AG$7)="CASH", D186/1200,D186/D187-1))</f>
        <v>1.5596691950254815E-3</v>
      </c>
      <c r="AH187" s="22" cm="1">
        <f t="array" ref="AH187">IF(INDEX(calc_types,1,AH$7)="INDEX",E187/E186-1,IF(INDEX(calc_types,1,AH$7)="CASH", E186/1200,E186/E187-1))</f>
        <v>-3.6602738108776345E-3</v>
      </c>
      <c r="AI187" s="22" cm="1">
        <f t="array" ref="AI187">IF(INDEX(calc_types,1,AI$7)="INDEX",F187/F186-1,IF(INDEX(calc_types,1,AI$7)="CASH", F186/1200,F186/F187-1))</f>
        <v>1.4881303339506768E-3</v>
      </c>
      <c r="AJ187" s="22" cm="1">
        <f t="array" ref="AJ187">IF(INDEX(calc_types,1,AJ$7)="INDEX",G187/G186-1,IF(INDEX(calc_types,1,AJ$7)="CASH", G186/1200,G186/G187-1))</f>
        <v>-4.0842759783972227E-3</v>
      </c>
      <c r="AK187" s="22" cm="1">
        <f t="array" ref="AK187">IF(INDEX(calc_types,1,AK$7)="INDEX",H187/H186-1,IF(INDEX(calc_types,1,AK$7)="CASH", H186/1200,H186/H187-1))</f>
        <v>1.6215675152648767E-3</v>
      </c>
      <c r="AL187" s="22" cm="1">
        <f t="array" ref="AL187">IF(INDEX(calc_types,1,AL$7)="INDEX",I187/I186-1,IF(INDEX(calc_types,1,AL$7)="CASH", I186/1200,I186/I187-1))</f>
        <v>-2.2202159664620469E-3</v>
      </c>
      <c r="AM187" s="22" cm="1">
        <f t="array" ref="AM187">IF(INDEX(calc_types,1,AM$7)="INDEX",J187/J186-1,IF(INDEX(calc_types,1,AM$7)="CASH", J186/1200,J186/J187-1))</f>
        <v>-8.8335828987452514E-3</v>
      </c>
      <c r="AN187" s="22" cm="1">
        <f t="array" ref="AN187">IF(INDEX(calc_types,1,AN$7)="INDEX",K187/K186-1,IF(INDEX(calc_types,1,AN$7)="CASH", K186/1200,K186/K187-1))</f>
        <v>3.074721230517552E-3</v>
      </c>
      <c r="AO187" s="22" cm="1">
        <f t="array" ref="AO187">IF(INDEX(calc_types,1,AO$7)="INDEX",L187/L186-1,IF(INDEX(calc_types,1,AO$7)="CASH", L186/1200,L186/L187-1))</f>
        <v>-9.3702084161506605E-4</v>
      </c>
      <c r="AP187" s="22" cm="1">
        <f t="array" ref="AP187">IF(INDEX(calc_types,1,AP$7)="INDEX",M187/M186-1,IF(INDEX(calc_types,1,AP$7)="CASH", M186/1200,M186/M187-1))</f>
        <v>-6.6190960699948898E-3</v>
      </c>
      <c r="AQ187" s="22" cm="1">
        <f t="array" ref="AQ187">IF(INDEX(calc_types,1,AQ$7)="INDEX",N187/N186-1,IF(INDEX(calc_types,1,AQ$7)="CASH", N186/1200,N186/N187-1))</f>
        <v>-4.903085216194647E-4</v>
      </c>
      <c r="AR187" s="22" cm="1">
        <f t="array" ref="AR187">IF(INDEX(calc_types,1,AR$7)="INDEX",O187/O186-1,IF(INDEX(calc_types,1,AR$7)="CASH", O186/1200,O186/O187-1))</f>
        <v>-6.4291932999471779E-3</v>
      </c>
      <c r="AS187" s="22" cm="1">
        <f t="array" ref="AS187">IF(INDEX(calc_types,1,AS$7)="INDEX",P187/P186-1,IF(INDEX(calc_types,1,AS$7)="CASH", P186/1200,P186/P187-1))</f>
        <v>7.0665221095023156E-4</v>
      </c>
      <c r="AT187" s="22" cm="1">
        <f t="array" ref="AT187">IF(INDEX(calc_types,1,AT$7)="INDEX",Q187/Q186-1,IF(INDEX(calc_types,1,AT$7)="CASH", Q186/1200,Q186/Q187-1))</f>
        <v>-7.6997513188425959E-4</v>
      </c>
      <c r="AU187" s="22" cm="1">
        <f t="array" ref="AU187">IF(INDEX(calc_types,1,AU$7)="INDEX",R187/R186-1,IF(INDEX(calc_types,1,AU$7)="CASH", R186/1200,R186/R187-1))</f>
        <v>-2.3812965818554854E-3</v>
      </c>
      <c r="AV187" s="22" cm="1">
        <f t="array" ref="AV187">IF(INDEX(calc_types,1,AV$7)="INDEX",S187/S186-1,IF(INDEX(calc_types,1,AV$7)="CASH", S186/1200,S186/S187-1))</f>
        <v>-8.302620107309977E-4</v>
      </c>
      <c r="AW187" s="22" cm="1">
        <f t="array" ref="AW187">IF(INDEX(calc_types,1,AW$7)="INDEX",T187/T186-1,IF(INDEX(calc_types,1,AW$7)="CASH", T186/1200,T186/T187-1))</f>
        <v>4.7281249160489036E-3</v>
      </c>
      <c r="AX187" s="22" cm="1">
        <f t="array" ref="AX187">IF(INDEX(calc_types,1,AX$7)="INDEX",U187/U186-1,IF(INDEX(calc_types,1,AX$7)="CASH", U186/1200,U186/U187-1))</f>
        <v>3.5336358925114553E-2</v>
      </c>
      <c r="AY187" s="22" cm="1">
        <f t="array" ref="AY187">IF(INDEX(calc_types,1,AY$7)="INDEX",V187/V186-1,IF(INDEX(calc_types,1,AY$7)="CASH", V186/1200,V186/V187-1))</f>
        <v>-8.1360423120444891E-2</v>
      </c>
      <c r="AZ187" s="22" cm="1">
        <f t="array" ref="AZ187">IF(INDEX(calc_types,1,AZ$7)="INDEX",W187/W186-1,IF(INDEX(calc_types,1,AZ$7)="CASH", W186/1200,W186/W187-1))</f>
        <v>3.0433083333333334E-3</v>
      </c>
      <c r="BA187" s="22" cm="1">
        <f t="array" ref="BA187">IF(INDEX(calc_types,1,BA$7)="INDEX",X187/X186-1,IF(INDEX(calc_types,1,BA$7)="CASH", X186/1200,X186/X187-1))</f>
        <v>1.8272499999999999E-3</v>
      </c>
      <c r="BB187" s="22" cm="1">
        <f t="array" ref="BB187">IF(INDEX(calc_types,1,BB$7)="INDEX",Y187/Y186-1,IF(INDEX(calc_types,1,BB$7)="CASH", Y186/1200,Y186/Y187-1))</f>
        <v>3.1113333333333336E-3</v>
      </c>
      <c r="BC187" s="22" cm="1">
        <f t="array" ref="BC187">IF(INDEX(calc_types,1,BC$7)="INDEX",Z187/Z186-1,IF(INDEX(calc_types,1,BC$7)="CASH", Z186/1200,Z186/Z187-1))</f>
        <v>6.848333333333333E-4</v>
      </c>
      <c r="BD187" s="22" cm="1">
        <f t="array" ref="BD187">IF(INDEX(calc_types,1,BD$7)="INDEX",AA187/AA186-1,IF(INDEX(calc_types,1,BD$7)="CASH", AA186/1200,AA186/AA187-1))</f>
        <v>0</v>
      </c>
      <c r="BE187" s="22" cm="1">
        <f t="array" ref="BE187">IF(INDEX(calc_types,1,BE$7)="INDEX",AB187/AB186-1,IF(INDEX(calc_types,1,BE$7)="CASH", AB186/1200,AB186/AB187-1))</f>
        <v>9.221902017291006E-3</v>
      </c>
      <c r="BF187" s="22" cm="1">
        <f t="array" ref="BF187">IF(INDEX(calc_types,1,BF$7)="INDEX",AC187/AC186-1,IF(INDEX(calc_types,1,BF$7)="CASH", AC186/1200,AC186/AC187-1))</f>
        <v>1.671834973709041E-2</v>
      </c>
      <c r="BG187" s="22" cm="1">
        <f t="array" ref="BG187">IF(INDEX(calc_types,1,BG$7)="INDEX",AD187/AD186-1,IF(INDEX(calc_types,1,BG$7)="CASH", AD186/1200,AD186/AD187-1))</f>
        <v>3.2719186785260534E-2</v>
      </c>
      <c r="BH187" s="23">
        <f t="shared" si="68"/>
        <v>1.913898133390729E-3</v>
      </c>
      <c r="BI187" s="23">
        <f t="shared" si="69"/>
        <v>3.8640139532541539E-4</v>
      </c>
      <c r="BJ187" s="23">
        <f t="shared" si="70"/>
        <v>-4.8544040405349171E-3</v>
      </c>
      <c r="BK187" s="23">
        <f t="shared" si="71"/>
        <v>-6.0842159702428206E-4</v>
      </c>
      <c r="BL187" s="23">
        <f t="shared" si="72"/>
        <v>-6.7565024405358675E-3</v>
      </c>
      <c r="BM187" s="23">
        <f t="shared" si="73"/>
        <v>1.3499936057675107E-3</v>
      </c>
      <c r="BN187" s="23">
        <f t="shared" si="74"/>
        <v>-2.3010176610759121E-3</v>
      </c>
      <c r="BO187" s="23">
        <f t="shared" si="75"/>
        <v>-9.0184396301431057E-3</v>
      </c>
      <c r="BP187" s="23">
        <f t="shared" si="76"/>
        <v>1.9962527290215957E-3</v>
      </c>
      <c r="BQ187" s="23">
        <f t="shared" si="77"/>
        <v>-1.786211027006463E-3</v>
      </c>
      <c r="BR187" s="23">
        <f t="shared" si="78"/>
        <v>-7.5802074332536173E-3</v>
      </c>
      <c r="BS187" s="23">
        <f t="shared" si="79"/>
        <v>-2.8731568612500704E-3</v>
      </c>
      <c r="BT187" s="23">
        <f t="shared" si="80"/>
        <v>-9.5700625420497235E-3</v>
      </c>
      <c r="BU187" s="23">
        <f t="shared" si="81"/>
        <v>7.0559730910626378E-4</v>
      </c>
      <c r="BV187" s="23">
        <f t="shared" si="82"/>
        <v>-7.0958972426511517E-4</v>
      </c>
      <c r="BW187" s="23">
        <f t="shared" si="83"/>
        <v>-2.2472819699115741E-3</v>
      </c>
      <c r="BX187" s="23">
        <f t="shared" si="84"/>
        <v>-1.3398639971543681E-2</v>
      </c>
      <c r="BY187" s="23">
        <f t="shared" si="85"/>
        <v>-2.1779420767474855E-3</v>
      </c>
      <c r="BZ187" s="23">
        <f t="shared" si="86"/>
        <v>3.07207433505578E-2</v>
      </c>
      <c r="CA187" s="23">
        <f t="shared" si="87"/>
        <v>-9.4084767749567963E-2</v>
      </c>
      <c r="CB187" s="23">
        <f t="shared" si="88"/>
        <v>1.6038189814814809E-3</v>
      </c>
      <c r="CC187" s="23">
        <f t="shared" si="89"/>
        <v>1.4419023148148147E-3</v>
      </c>
      <c r="CD187" s="23">
        <f t="shared" si="90"/>
        <v>1.8818652777777781E-3</v>
      </c>
      <c r="CE187" s="23">
        <f t="shared" si="91"/>
        <v>8.2333703703703701E-4</v>
      </c>
      <c r="CF187" s="23">
        <f t="shared" si="92"/>
        <v>0</v>
      </c>
      <c r="CG187" s="23">
        <f t="shared" si="93"/>
        <v>9.917392331368239E-3</v>
      </c>
      <c r="CH187" s="23">
        <f t="shared" si="94"/>
        <v>1.7351015495856534E-2</v>
      </c>
      <c r="CI187" s="23">
        <f t="shared" si="95"/>
        <v>3.6325458302513311E-2</v>
      </c>
    </row>
    <row r="188" spans="1:87" x14ac:dyDescent="0.2">
      <c r="A188" s="20">
        <v>180</v>
      </c>
      <c r="B188" s="21">
        <v>44074</v>
      </c>
      <c r="C188" s="20">
        <v>260.02800000000002</v>
      </c>
      <c r="D188" s="20">
        <v>1398.1980000000001</v>
      </c>
      <c r="E188" s="20">
        <v>2298.1469999999999</v>
      </c>
      <c r="F188" s="20">
        <v>2172.6559999999999</v>
      </c>
      <c r="G188" s="20">
        <v>2830.1170000000002</v>
      </c>
      <c r="H188" s="20">
        <v>150.36600000000001</v>
      </c>
      <c r="I188" s="20">
        <v>366.04500000000002</v>
      </c>
      <c r="J188" s="20">
        <v>479.00099999999998</v>
      </c>
      <c r="K188" s="20">
        <v>127.968</v>
      </c>
      <c r="L188" s="20">
        <v>741.34</v>
      </c>
      <c r="M188" s="20">
        <v>898.53899999999999</v>
      </c>
      <c r="N188" s="20">
        <v>350.13600000000002</v>
      </c>
      <c r="O188" s="20">
        <v>402.33</v>
      </c>
      <c r="P188" s="20">
        <v>103.386</v>
      </c>
      <c r="Q188" s="20">
        <v>191.54300000000001</v>
      </c>
      <c r="R188" s="20">
        <v>246.964</v>
      </c>
      <c r="S188" s="20">
        <v>14805.46</v>
      </c>
      <c r="T188" s="20">
        <v>6420.16</v>
      </c>
      <c r="U188" s="20">
        <v>10824.26</v>
      </c>
      <c r="V188" s="20">
        <v>66311.929999999993</v>
      </c>
      <c r="W188" s="20">
        <v>3.7080799999999998</v>
      </c>
      <c r="X188" s="20">
        <v>2.3224999999999998</v>
      </c>
      <c r="Y188" s="20">
        <v>3.7389999999999999</v>
      </c>
      <c r="Z188" s="20">
        <v>0.85450000000000004</v>
      </c>
      <c r="AA188" s="20">
        <v>1</v>
      </c>
      <c r="AB188" s="20">
        <v>0.86080000000000001</v>
      </c>
      <c r="AC188" s="20">
        <v>0.73799999999999999</v>
      </c>
      <c r="AD188" s="20">
        <v>159.74</v>
      </c>
      <c r="AE188" s="21">
        <f t="shared" si="67"/>
        <v>44074</v>
      </c>
      <c r="AF188" s="22" cm="1">
        <f t="array" ref="AF188">IF(INDEX(calc_types,1,AF$7)="INDEX",C188/C187-1,IF(INDEX(calc_types,1,AF$7)="CASH", C187/1200,C187/C188-1))</f>
        <v>3.2370200895870394E-3</v>
      </c>
      <c r="AG188" s="22" cm="1">
        <f t="array" ref="AG188">IF(INDEX(calc_types,1,AG$7)="INDEX",D188/D187-1,IF(INDEX(calc_types,1,AG$7)="CASH", D187/1200,D187/D188-1))</f>
        <v>2.4541592730009665E-3</v>
      </c>
      <c r="AH188" s="22" cm="1">
        <f t="array" ref="AH188">IF(INDEX(calc_types,1,AH$7)="INDEX",E188/E187-1,IF(INDEX(calc_types,1,AH$7)="CASH", E187/1200,E187/E188-1))</f>
        <v>1.1561786509477479E-3</v>
      </c>
      <c r="AI188" s="22" cm="1">
        <f t="array" ref="AI188">IF(INDEX(calc_types,1,AI$7)="INDEX",F188/F187-1,IF(INDEX(calc_types,1,AI$7)="CASH", F187/1200,F187/F188-1))</f>
        <v>3.2290342495577828E-3</v>
      </c>
      <c r="AJ188" s="22" cm="1">
        <f t="array" ref="AJ188">IF(INDEX(calc_types,1,AJ$7)="INDEX",G188/G187-1,IF(INDEX(calc_types,1,AJ$7)="CASH", G187/1200,G187/G188-1))</f>
        <v>2.3648457201144168E-3</v>
      </c>
      <c r="AK188" s="22" cm="1">
        <f t="array" ref="AK188">IF(INDEX(calc_types,1,AK$7)="INDEX",H188/H187-1,IF(INDEX(calc_types,1,AK$7)="CASH", H187/1200,H187/H188-1))</f>
        <v>1.7855001399085246E-3</v>
      </c>
      <c r="AL188" s="22" cm="1">
        <f t="array" ref="AL188">IF(INDEX(calc_types,1,AL$7)="INDEX",I188/I187-1,IF(INDEX(calc_types,1,AL$7)="CASH", I187/1200,I187/I188-1))</f>
        <v>6.2326245089749932E-4</v>
      </c>
      <c r="AM188" s="22" cm="1">
        <f t="array" ref="AM188">IF(INDEX(calc_types,1,AM$7)="INDEX",J188/J187-1,IF(INDEX(calc_types,1,AM$7)="CASH", J187/1200,J187/J188-1))</f>
        <v>-1.8691471937787307E-3</v>
      </c>
      <c r="AN188" s="22" cm="1">
        <f t="array" ref="AN188">IF(INDEX(calc_types,1,AN$7)="INDEX",K188/K187-1,IF(INDEX(calc_types,1,AN$7)="CASH", K187/1200,K187/K188-1))</f>
        <v>3.2220889484702031E-3</v>
      </c>
      <c r="AO188" s="22" cm="1">
        <f t="array" ref="AO188">IF(INDEX(calc_types,1,AO$7)="INDEX",L188/L187-1,IF(INDEX(calc_types,1,AO$7)="CASH", L187/1200,L187/L188-1))</f>
        <v>3.3225738782083347E-3</v>
      </c>
      <c r="AP188" s="22" cm="1">
        <f t="array" ref="AP188">IF(INDEX(calc_types,1,AP$7)="INDEX",M188/M187-1,IF(INDEX(calc_types,1,AP$7)="CASH", M187/1200,M187/M188-1))</f>
        <v>2.5360774591471902E-3</v>
      </c>
      <c r="AQ188" s="22" cm="1">
        <f t="array" ref="AQ188">IF(INDEX(calc_types,1,AQ$7)="INDEX",N188/N187-1,IF(INDEX(calc_types,1,AQ$7)="CASH", N187/1200,N187/N188-1))</f>
        <v>4.4378910407385508E-3</v>
      </c>
      <c r="AR188" s="22" cm="1">
        <f t="array" ref="AR188">IF(INDEX(calc_types,1,AR$7)="INDEX",O188/O187-1,IF(INDEX(calc_types,1,AR$7)="CASH", O187/1200,O187/O188-1))</f>
        <v>4.3962463395819107E-3</v>
      </c>
      <c r="AS188" s="22" cm="1">
        <f t="array" ref="AS188">IF(INDEX(calc_types,1,AS$7)="INDEX",P188/P187-1,IF(INDEX(calc_types,1,AS$7)="CASH", P187/1200,P187/P188-1))</f>
        <v>8.7059984329229678E-5</v>
      </c>
      <c r="AT188" s="22" cm="1">
        <f t="array" ref="AT188">IF(INDEX(calc_types,1,AT$7)="INDEX",Q188/Q187-1,IF(INDEX(calc_types,1,AT$7)="CASH", Q187/1200,Q187/Q188-1))</f>
        <v>-2.7230222944195637E-3</v>
      </c>
      <c r="AU188" s="22" cm="1">
        <f t="array" ref="AU188">IF(INDEX(calc_types,1,AU$7)="INDEX",R188/R187-1,IF(INDEX(calc_types,1,AU$7)="CASH", R187/1200,R187/R188-1))</f>
        <v>-5.9050601575488804E-3</v>
      </c>
      <c r="AV188" s="22" cm="1">
        <f t="array" ref="AV188">IF(INDEX(calc_types,1,AV$7)="INDEX",S188/S187-1,IF(INDEX(calc_types,1,AV$7)="CASH", S187/1200,S187/S188-1))</f>
        <v>2.6930333213106561E-2</v>
      </c>
      <c r="AW188" s="22" cm="1">
        <f t="array" ref="AW188">IF(INDEX(calc_types,1,AW$7)="INDEX",T188/T187-1,IF(INDEX(calc_types,1,AW$7)="CASH", T187/1200,T187/T188-1))</f>
        <v>9.7750711307469373E-3</v>
      </c>
      <c r="AX188" s="22" cm="1">
        <f t="array" ref="AX188">IF(INDEX(calc_types,1,AX$7)="INDEX",U188/U187-1,IF(INDEX(calc_types,1,AX$7)="CASH", U187/1200,U187/U188-1))</f>
        <v>-4.0292416762895966E-3</v>
      </c>
      <c r="AY188" s="22" cm="1">
        <f t="array" ref="AY188">IF(INDEX(calc_types,1,AY$7)="INDEX",V188/V187-1,IF(INDEX(calc_types,1,AY$7)="CASH", V187/1200,V187/V188-1))</f>
        <v>3.0295972686997574E-2</v>
      </c>
      <c r="AZ188" s="22" cm="1">
        <f t="array" ref="AZ188">IF(INDEX(calc_types,1,AZ$7)="INDEX",W188/W187-1,IF(INDEX(calc_types,1,AZ$7)="CASH", W187/1200,W187/W188-1))</f>
        <v>3.047308333333333E-3</v>
      </c>
      <c r="BA188" s="22" cm="1">
        <f t="array" ref="BA188">IF(INDEX(calc_types,1,BA$7)="INDEX",X188/X187-1,IF(INDEX(calc_types,1,BA$7)="CASH", X187/1200,X187/X188-1))</f>
        <v>1.8484999999999999E-3</v>
      </c>
      <c r="BB188" s="22" cm="1">
        <f t="array" ref="BB188">IF(INDEX(calc_types,1,BB$7)="INDEX",Y188/Y187-1,IF(INDEX(calc_types,1,BB$7)="CASH", Y187/1200,Y187/Y188-1))</f>
        <v>3.1120833333333335E-3</v>
      </c>
      <c r="BC188" s="22" cm="1">
        <f t="array" ref="BC188">IF(INDEX(calc_types,1,BC$7)="INDEX",Z188/Z187-1,IF(INDEX(calc_types,1,BC$7)="CASH", Z187/1200,Z187/Z188-1))</f>
        <v>7.1575000000000002E-4</v>
      </c>
      <c r="BD188" s="22" cm="1">
        <f t="array" ref="BD188">IF(INDEX(calc_types,1,BD$7)="INDEX",AA188/AA187-1,IF(INDEX(calc_types,1,BD$7)="CASH", AA187/1200,AA187/AA188-1))</f>
        <v>0</v>
      </c>
      <c r="BE188" s="22" cm="1">
        <f t="array" ref="BE188">IF(INDEX(calc_types,1,BE$7)="INDEX",AB188/AB187-1,IF(INDEX(calc_types,1,BE$7)="CASH", AB187/1200,AB187/AB188-1))</f>
        <v>7.7834572490707021E-3</v>
      </c>
      <c r="BF188" s="22" cm="1">
        <f t="array" ref="BF188">IF(INDEX(calc_types,1,BF$7)="INDEX",AC188/AC187-1,IF(INDEX(calc_types,1,BF$7)="CASH", AC187/1200,AC187/AC188-1))</f>
        <v>5.0135501355013101E-3</v>
      </c>
      <c r="BG188" s="22" cm="1">
        <f t="array" ref="BG188">IF(INDEX(calc_types,1,BG$7)="INDEX",AD188/AD187-1,IF(INDEX(calc_types,1,BG$7)="CASH", AD187/1200,AD187/AD188-1))</f>
        <v>-1.4648804306998886E-2</v>
      </c>
      <c r="BH188" s="23">
        <f t="shared" si="68"/>
        <v>1.8412493447038825E-3</v>
      </c>
      <c r="BI188" s="23">
        <f t="shared" si="69"/>
        <v>1.2808914733009004E-3</v>
      </c>
      <c r="BJ188" s="23">
        <f t="shared" si="70"/>
        <v>-3.795157870953433E-5</v>
      </c>
      <c r="BK188" s="23">
        <f t="shared" si="71"/>
        <v>1.1324823185828239E-3</v>
      </c>
      <c r="BL188" s="23">
        <f t="shared" si="72"/>
        <v>-3.0738074202422755E-4</v>
      </c>
      <c r="BM188" s="23">
        <f t="shared" si="73"/>
        <v>1.5139262304111585E-3</v>
      </c>
      <c r="BN188" s="23">
        <f t="shared" si="74"/>
        <v>5.4246075628363406E-4</v>
      </c>
      <c r="BO188" s="23">
        <f t="shared" si="75"/>
        <v>-2.0540039251765846E-3</v>
      </c>
      <c r="BP188" s="23">
        <f t="shared" si="76"/>
        <v>2.1436204469742468E-3</v>
      </c>
      <c r="BQ188" s="23">
        <f t="shared" si="77"/>
        <v>2.4733836928169375E-3</v>
      </c>
      <c r="BR188" s="23">
        <f t="shared" si="78"/>
        <v>1.5749660958884624E-3</v>
      </c>
      <c r="BS188" s="23">
        <f t="shared" si="79"/>
        <v>2.0550427011079451E-3</v>
      </c>
      <c r="BT188" s="23">
        <f t="shared" si="80"/>
        <v>1.2553770974793647E-3</v>
      </c>
      <c r="BU188" s="23">
        <f t="shared" si="81"/>
        <v>8.6005082485261935E-5</v>
      </c>
      <c r="BV188" s="23">
        <f t="shared" si="82"/>
        <v>-2.662636886800419E-3</v>
      </c>
      <c r="BW188" s="23">
        <f t="shared" si="83"/>
        <v>-5.771045545604969E-3</v>
      </c>
      <c r="BX188" s="23">
        <f t="shared" si="84"/>
        <v>1.4361955252293878E-2</v>
      </c>
      <c r="BY188" s="23">
        <f t="shared" si="85"/>
        <v>2.8690041379505482E-3</v>
      </c>
      <c r="BZ188" s="23">
        <f t="shared" si="86"/>
        <v>-8.6448572508463495E-3</v>
      </c>
      <c r="CA188" s="23">
        <f t="shared" si="87"/>
        <v>1.7571628057874503E-2</v>
      </c>
      <c r="CB188" s="23">
        <f t="shared" si="88"/>
        <v>1.6078189814814805E-3</v>
      </c>
      <c r="CC188" s="23">
        <f t="shared" si="89"/>
        <v>1.4631523148148147E-3</v>
      </c>
      <c r="CD188" s="23">
        <f t="shared" si="90"/>
        <v>1.882615277777778E-3</v>
      </c>
      <c r="CE188" s="23">
        <f t="shared" si="91"/>
        <v>8.5425370370370373E-4</v>
      </c>
      <c r="CF188" s="23">
        <f t="shared" si="92"/>
        <v>0</v>
      </c>
      <c r="CG188" s="23">
        <f t="shared" si="93"/>
        <v>8.4789475631479351E-3</v>
      </c>
      <c r="CH188" s="23">
        <f t="shared" si="94"/>
        <v>5.646215894267434E-3</v>
      </c>
      <c r="CI188" s="23">
        <f t="shared" si="95"/>
        <v>-1.104253278974611E-2</v>
      </c>
    </row>
    <row r="189" spans="1:87" x14ac:dyDescent="0.2">
      <c r="A189" s="20">
        <v>181</v>
      </c>
      <c r="B189" s="21">
        <v>44104</v>
      </c>
      <c r="C189" s="20">
        <v>260.54700000000003</v>
      </c>
      <c r="D189" s="20">
        <v>1390.771</v>
      </c>
      <c r="E189" s="20">
        <v>2259.3209999999999</v>
      </c>
      <c r="F189" s="20">
        <v>2158.6570000000002</v>
      </c>
      <c r="G189" s="20">
        <v>2780.453</v>
      </c>
      <c r="H189" s="20">
        <v>150.57599999999999</v>
      </c>
      <c r="I189" s="20">
        <v>365.12400000000002</v>
      </c>
      <c r="J189" s="20">
        <v>474.69799999999998</v>
      </c>
      <c r="K189" s="20">
        <v>128.31399999999999</v>
      </c>
      <c r="L189" s="20">
        <v>739.47299999999996</v>
      </c>
      <c r="M189" s="20">
        <v>890.56600000000003</v>
      </c>
      <c r="N189" s="20">
        <v>349.25099999999998</v>
      </c>
      <c r="O189" s="20">
        <v>398.19900000000001</v>
      </c>
      <c r="P189" s="20">
        <v>103.43</v>
      </c>
      <c r="Q189" s="20">
        <v>191.208</v>
      </c>
      <c r="R189" s="20">
        <v>245.72200000000001</v>
      </c>
      <c r="S189" s="20">
        <v>14749.64</v>
      </c>
      <c r="T189" s="20">
        <v>6269.02</v>
      </c>
      <c r="U189" s="20">
        <v>10606</v>
      </c>
      <c r="V189" s="20">
        <v>66753.72</v>
      </c>
      <c r="W189" s="20">
        <v>3.9125200000000002</v>
      </c>
      <c r="X189" s="20">
        <v>2.4405000000000001</v>
      </c>
      <c r="Y189" s="20">
        <v>3.7349999999999999</v>
      </c>
      <c r="Z189" s="20">
        <v>1.0707</v>
      </c>
      <c r="AA189" s="20">
        <v>1</v>
      </c>
      <c r="AB189" s="20">
        <v>0.88260000000000005</v>
      </c>
      <c r="AC189" s="20">
        <v>0.75390000000000001</v>
      </c>
      <c r="AD189" s="20">
        <v>157.41</v>
      </c>
      <c r="AE189" s="21">
        <f t="shared" si="67"/>
        <v>44104</v>
      </c>
      <c r="AF189" s="22" cm="1">
        <f t="array" ref="AF189">IF(INDEX(calc_types,1,AF$7)="INDEX",C189/C188-1,IF(INDEX(calc_types,1,AF$7)="CASH", C188/1200,C188/C189-1))</f>
        <v>1.995938898887939E-3</v>
      </c>
      <c r="AG189" s="22" cm="1">
        <f t="array" ref="AG189">IF(INDEX(calc_types,1,AG$7)="INDEX",D189/D188-1,IF(INDEX(calc_types,1,AG$7)="CASH", D188/1200,D188/D189-1))</f>
        <v>-5.3118370931728442E-3</v>
      </c>
      <c r="AH189" s="22" cm="1">
        <f t="array" ref="AH189">IF(INDEX(calc_types,1,AH$7)="INDEX",E189/E188-1,IF(INDEX(calc_types,1,AH$7)="CASH", E188/1200,E188/E189-1))</f>
        <v>-1.6894480640272325E-2</v>
      </c>
      <c r="AI189" s="22" cm="1">
        <f t="array" ref="AI189">IF(INDEX(calc_types,1,AI$7)="INDEX",F189/F188-1,IF(INDEX(calc_types,1,AI$7)="CASH", F188/1200,F188/F189-1))</f>
        <v>-6.4432657539894578E-3</v>
      </c>
      <c r="AJ189" s="22" cm="1">
        <f t="array" ref="AJ189">IF(INDEX(calc_types,1,AJ$7)="INDEX",G189/G188-1,IF(INDEX(calc_types,1,AJ$7)="CASH", G188/1200,G188/G189-1))</f>
        <v>-1.7548391108918926E-2</v>
      </c>
      <c r="AK189" s="22" cm="1">
        <f t="array" ref="AK189">IF(INDEX(calc_types,1,AK$7)="INDEX",H189/H188-1,IF(INDEX(calc_types,1,AK$7)="CASH", H188/1200,H188/H189-1))</f>
        <v>1.3965923147518655E-3</v>
      </c>
      <c r="AL189" s="22" cm="1">
        <f t="array" ref="AL189">IF(INDEX(calc_types,1,AL$7)="INDEX",I189/I188-1,IF(INDEX(calc_types,1,AL$7)="CASH", I188/1200,I188/I189-1))</f>
        <v>-2.5160840880219526E-3</v>
      </c>
      <c r="AM189" s="22" cm="1">
        <f t="array" ref="AM189">IF(INDEX(calc_types,1,AM$7)="INDEX",J189/J188-1,IF(INDEX(calc_types,1,AM$7)="CASH", J188/1200,J188/J189-1))</f>
        <v>-8.9832797843846235E-3</v>
      </c>
      <c r="AN189" s="22" cm="1">
        <f t="array" ref="AN189">IF(INDEX(calc_types,1,AN$7)="INDEX",K189/K188-1,IF(INDEX(calc_types,1,AN$7)="CASH", K188/1200,K188/K189-1))</f>
        <v>2.7038009502373672E-3</v>
      </c>
      <c r="AO189" s="22" cm="1">
        <f t="array" ref="AO189">IF(INDEX(calc_types,1,AO$7)="INDEX",L189/L188-1,IF(INDEX(calc_types,1,AO$7)="CASH", L188/1200,L188/L189-1))</f>
        <v>-2.5184126042032684E-3</v>
      </c>
      <c r="AP189" s="22" cm="1">
        <f t="array" ref="AP189">IF(INDEX(calc_types,1,AP$7)="INDEX",M189/M188-1,IF(INDEX(calc_types,1,AP$7)="CASH", M188/1200,M188/M189-1))</f>
        <v>-8.8732932015193056E-3</v>
      </c>
      <c r="AQ189" s="22" cm="1">
        <f t="array" ref="AQ189">IF(INDEX(calc_types,1,AQ$7)="INDEX",N189/N188-1,IF(INDEX(calc_types,1,AQ$7)="CASH", N188/1200,N188/N189-1))</f>
        <v>-2.5275892795943999E-3</v>
      </c>
      <c r="AR189" s="22" cm="1">
        <f t="array" ref="AR189">IF(INDEX(calc_types,1,AR$7)="INDEX",O189/O188-1,IF(INDEX(calc_types,1,AR$7)="CASH", O188/1200,O188/O189-1))</f>
        <v>-1.0267690701662779E-2</v>
      </c>
      <c r="AS189" s="22" cm="1">
        <f t="array" ref="AS189">IF(INDEX(calc_types,1,AS$7)="INDEX",P189/P188-1,IF(INDEX(calc_types,1,AS$7)="CASH", P188/1200,P188/P189-1))</f>
        <v>4.255895382354602E-4</v>
      </c>
      <c r="AT189" s="22" cm="1">
        <f t="array" ref="AT189">IF(INDEX(calc_types,1,AT$7)="INDEX",Q189/Q188-1,IF(INDEX(calc_types,1,AT$7)="CASH", Q188/1200,Q188/Q189-1))</f>
        <v>-1.7489545428441833E-3</v>
      </c>
      <c r="AU189" s="22" cm="1">
        <f t="array" ref="AU189">IF(INDEX(calc_types,1,AU$7)="INDEX",R189/R188-1,IF(INDEX(calc_types,1,AU$7)="CASH", R188/1200,R188/R189-1))</f>
        <v>-5.029073063280487E-3</v>
      </c>
      <c r="AV189" s="22" cm="1">
        <f t="array" ref="AV189">IF(INDEX(calc_types,1,AV$7)="INDEX",S189/S188-1,IF(INDEX(calc_types,1,AV$7)="CASH", S188/1200,S188/S189-1))</f>
        <v>-3.7702307121831868E-3</v>
      </c>
      <c r="AW189" s="22" cm="1">
        <f t="array" ref="AW189">IF(INDEX(calc_types,1,AW$7)="INDEX",T189/T188-1,IF(INDEX(calc_types,1,AW$7)="CASH", T188/1200,T188/T189-1))</f>
        <v>-2.3541469371479717E-2</v>
      </c>
      <c r="AX189" s="22" cm="1">
        <f t="array" ref="AX189">IF(INDEX(calc_types,1,AX$7)="INDEX",U189/U188-1,IF(INDEX(calc_types,1,AX$7)="CASH", U188/1200,U188/U189-1))</f>
        <v>-2.016396501931772E-2</v>
      </c>
      <c r="AY189" s="22" cm="1">
        <f t="array" ref="AY189">IF(INDEX(calc_types,1,AY$7)="INDEX",V189/V188-1,IF(INDEX(calc_types,1,AY$7)="CASH", V188/1200,V188/V189-1))</f>
        <v>6.6623004337229563E-3</v>
      </c>
      <c r="AZ189" s="22" cm="1">
        <f t="array" ref="AZ189">IF(INDEX(calc_types,1,AZ$7)="INDEX",W189/W188-1,IF(INDEX(calc_types,1,AZ$7)="CASH", W188/1200,W188/W189-1))</f>
        <v>3.0900666666666666E-3</v>
      </c>
      <c r="BA189" s="22" cm="1">
        <f t="array" ref="BA189">IF(INDEX(calc_types,1,BA$7)="INDEX",X189/X188-1,IF(INDEX(calc_types,1,BA$7)="CASH", X188/1200,X188/X189-1))</f>
        <v>1.9354166666666664E-3</v>
      </c>
      <c r="BB189" s="22" cm="1">
        <f t="array" ref="BB189">IF(INDEX(calc_types,1,BB$7)="INDEX",Y189/Y188-1,IF(INDEX(calc_types,1,BB$7)="CASH", Y188/1200,Y188/Y189-1))</f>
        <v>3.1158333333333333E-3</v>
      </c>
      <c r="BC189" s="22" cm="1">
        <f t="array" ref="BC189">IF(INDEX(calc_types,1,BC$7)="INDEX",Z189/Z188-1,IF(INDEX(calc_types,1,BC$7)="CASH", Z188/1200,Z188/Z189-1))</f>
        <v>7.1208333333333334E-4</v>
      </c>
      <c r="BD189" s="22" cm="1">
        <f t="array" ref="BD189">IF(INDEX(calc_types,1,BD$7)="INDEX",AA189/AA188-1,IF(INDEX(calc_types,1,BD$7)="CASH", AA188/1200,AA188/AA189-1))</f>
        <v>0</v>
      </c>
      <c r="BE189" s="22" cm="1">
        <f t="array" ref="BE189">IF(INDEX(calc_types,1,BE$7)="INDEX",AB189/AB188-1,IF(INDEX(calc_types,1,BE$7)="CASH", AB188/1200,AB188/AB189-1))</f>
        <v>-2.4699750736460468E-2</v>
      </c>
      <c r="BF189" s="22" cm="1">
        <f t="array" ref="BF189">IF(INDEX(calc_types,1,BF$7)="INDEX",AC189/AC188-1,IF(INDEX(calc_types,1,BF$7)="CASH", AC188/1200,AC188/AC189-1))</f>
        <v>-2.1090330282530823E-2</v>
      </c>
      <c r="BG189" s="22" cm="1">
        <f t="array" ref="BG189">IF(INDEX(calc_types,1,BG$7)="INDEX",AD189/AD188-1,IF(INDEX(calc_types,1,BG$7)="CASH", AD188/1200,AD188/AD189-1))</f>
        <v>1.4802109141731856E-2</v>
      </c>
      <c r="BH189" s="23">
        <f t="shared" si="68"/>
        <v>6.0016815400478212E-4</v>
      </c>
      <c r="BI189" s="23">
        <f t="shared" si="69"/>
        <v>-6.4851048928729104E-3</v>
      </c>
      <c r="BJ189" s="23">
        <f t="shared" si="70"/>
        <v>-1.8088610869929606E-2</v>
      </c>
      <c r="BK189" s="23">
        <f t="shared" si="71"/>
        <v>-8.5398176849644167E-3</v>
      </c>
      <c r="BL189" s="23">
        <f t="shared" si="72"/>
        <v>-2.0220617571057569E-2</v>
      </c>
      <c r="BM189" s="23">
        <f t="shared" si="73"/>
        <v>1.1250184052544994E-3</v>
      </c>
      <c r="BN189" s="23">
        <f t="shared" si="74"/>
        <v>-2.5968857826358179E-3</v>
      </c>
      <c r="BO189" s="23">
        <f t="shared" si="75"/>
        <v>-9.1681365157824778E-3</v>
      </c>
      <c r="BP189" s="23">
        <f t="shared" si="76"/>
        <v>1.6253324487414109E-3</v>
      </c>
      <c r="BQ189" s="23">
        <f t="shared" si="77"/>
        <v>-3.3676027895946656E-3</v>
      </c>
      <c r="BR189" s="23">
        <f t="shared" si="78"/>
        <v>-9.8344045647780331E-3</v>
      </c>
      <c r="BS189" s="23">
        <f t="shared" si="79"/>
        <v>-4.9104376192250056E-3</v>
      </c>
      <c r="BT189" s="23">
        <f t="shared" si="80"/>
        <v>-1.3408559943765325E-2</v>
      </c>
      <c r="BU189" s="23">
        <f t="shared" si="81"/>
        <v>4.2453463639149247E-4</v>
      </c>
      <c r="BV189" s="23">
        <f t="shared" si="82"/>
        <v>-1.6885691352250389E-3</v>
      </c>
      <c r="BW189" s="23">
        <f t="shared" si="83"/>
        <v>-4.8950584513365756E-3</v>
      </c>
      <c r="BX189" s="23">
        <f t="shared" si="84"/>
        <v>-1.6338608672995872E-2</v>
      </c>
      <c r="BY189" s="23">
        <f t="shared" si="85"/>
        <v>-3.0447536364276107E-2</v>
      </c>
      <c r="BZ189" s="23">
        <f t="shared" si="86"/>
        <v>-2.4779580593874473E-2</v>
      </c>
      <c r="CA189" s="23">
        <f t="shared" si="87"/>
        <v>-6.062044195400117E-3</v>
      </c>
      <c r="CB189" s="23">
        <f t="shared" si="88"/>
        <v>1.6505773148148141E-3</v>
      </c>
      <c r="CC189" s="23">
        <f t="shared" si="89"/>
        <v>1.5500689814814813E-3</v>
      </c>
      <c r="CD189" s="23">
        <f t="shared" si="90"/>
        <v>1.8863652777777779E-3</v>
      </c>
      <c r="CE189" s="23">
        <f t="shared" si="91"/>
        <v>8.5058703703703705E-4</v>
      </c>
      <c r="CF189" s="23">
        <f t="shared" si="92"/>
        <v>0</v>
      </c>
      <c r="CG189" s="23">
        <f t="shared" si="93"/>
        <v>-2.4004260422383236E-2</v>
      </c>
      <c r="CH189" s="23">
        <f t="shared" si="94"/>
        <v>-2.0457664523764699E-2</v>
      </c>
      <c r="CI189" s="23">
        <f t="shared" si="95"/>
        <v>1.8408380658984633E-2</v>
      </c>
    </row>
    <row r="190" spans="1:87" x14ac:dyDescent="0.2">
      <c r="AE190" s="21"/>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row>
    <row r="191" spans="1:87" x14ac:dyDescent="0.2">
      <c r="AE191" s="21"/>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row>
    <row r="192" spans="1:87" x14ac:dyDescent="0.2">
      <c r="AE192" s="21"/>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row>
    <row r="193" spans="31:87" x14ac:dyDescent="0.2">
      <c r="AE193" s="21"/>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row>
    <row r="194" spans="31:87" x14ac:dyDescent="0.2">
      <c r="AE194" s="21"/>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row>
    <row r="195" spans="31:87" x14ac:dyDescent="0.2">
      <c r="AE195" s="21"/>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row>
    <row r="196" spans="31:87" x14ac:dyDescent="0.2">
      <c r="AE196" s="21"/>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row>
    <row r="197" spans="31:87" x14ac:dyDescent="0.2">
      <c r="AE197" s="21"/>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row>
    <row r="198" spans="31:87" x14ac:dyDescent="0.2">
      <c r="AE198" s="21"/>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row>
    <row r="199" spans="31:87" x14ac:dyDescent="0.2">
      <c r="AE199" s="21"/>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row>
    <row r="200" spans="31:87" x14ac:dyDescent="0.2">
      <c r="AE200" s="21"/>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row>
    <row r="201" spans="31:87" x14ac:dyDescent="0.2">
      <c r="AE201" s="21"/>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row>
    <row r="202" spans="31:87" x14ac:dyDescent="0.2">
      <c r="AE202" s="21"/>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row>
    <row r="203" spans="31:87" x14ac:dyDescent="0.2">
      <c r="AE203" s="21"/>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row>
    <row r="204" spans="31:87" x14ac:dyDescent="0.2">
      <c r="AE204" s="21"/>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row>
    <row r="205" spans="31:87" x14ac:dyDescent="0.2">
      <c r="AE205" s="21"/>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row>
    <row r="206" spans="31:87" x14ac:dyDescent="0.2">
      <c r="AE206" s="21"/>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row>
    <row r="207" spans="31:87" x14ac:dyDescent="0.2">
      <c r="AE207" s="21"/>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row>
    <row r="208" spans="31:87" x14ac:dyDescent="0.2">
      <c r="AE208" s="21"/>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row>
    <row r="209" spans="31:87" x14ac:dyDescent="0.2">
      <c r="AE209" s="21"/>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row>
    <row r="210" spans="31:87" x14ac:dyDescent="0.2">
      <c r="AE210" s="21"/>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row>
    <row r="211" spans="31:87" x14ac:dyDescent="0.2">
      <c r="AE211" s="21"/>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row>
    <row r="212" spans="31:87" x14ac:dyDescent="0.2">
      <c r="AE212" s="21"/>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row>
    <row r="213" spans="31:87" x14ac:dyDescent="0.2">
      <c r="AE213" s="21"/>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row>
    <row r="214" spans="31:87" x14ac:dyDescent="0.2">
      <c r="AE214" s="21"/>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row>
    <row r="215" spans="31:87" x14ac:dyDescent="0.2">
      <c r="AE215" s="21"/>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row>
    <row r="216" spans="31:87" x14ac:dyDescent="0.2">
      <c r="AE216" s="21"/>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row>
    <row r="217" spans="31:87" x14ac:dyDescent="0.2">
      <c r="AE217" s="21"/>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row>
    <row r="218" spans="31:87" x14ac:dyDescent="0.2">
      <c r="AE218" s="21"/>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row>
    <row r="219" spans="31:87" x14ac:dyDescent="0.2">
      <c r="AE219" s="21"/>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row>
    <row r="220" spans="31:87" x14ac:dyDescent="0.2">
      <c r="AE220" s="21"/>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row>
    <row r="221" spans="31:87" x14ac:dyDescent="0.2">
      <c r="AE221" s="21"/>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row>
    <row r="222" spans="31:87" x14ac:dyDescent="0.2">
      <c r="AE222" s="21"/>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row>
    <row r="223" spans="31:87" x14ac:dyDescent="0.2">
      <c r="AE223" s="21"/>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row>
    <row r="224" spans="31:87" x14ac:dyDescent="0.2">
      <c r="AE224" s="21"/>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row>
    <row r="225" spans="31:87" x14ac:dyDescent="0.2">
      <c r="AE225" s="21"/>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row>
    <row r="226" spans="31:87" x14ac:dyDescent="0.2">
      <c r="AE226" s="21"/>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row>
    <row r="227" spans="31:87" x14ac:dyDescent="0.2">
      <c r="AE227" s="21"/>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row>
    <row r="228" spans="31:87" x14ac:dyDescent="0.2">
      <c r="AE228" s="21"/>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row>
    <row r="229" spans="31:87" x14ac:dyDescent="0.2">
      <c r="AE229" s="21"/>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row>
    <row r="230" spans="31:87" x14ac:dyDescent="0.2">
      <c r="AE230" s="21"/>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row>
    <row r="231" spans="31:87" x14ac:dyDescent="0.2">
      <c r="AE231" s="21"/>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row>
    <row r="232" spans="31:87" x14ac:dyDescent="0.2">
      <c r="AE232" s="21"/>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row>
    <row r="233" spans="31:87" x14ac:dyDescent="0.2">
      <c r="AE233" s="21"/>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row>
    <row r="234" spans="31:87" x14ac:dyDescent="0.2">
      <c r="AE234" s="21"/>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row>
    <row r="235" spans="31:87" x14ac:dyDescent="0.2">
      <c r="AE235" s="21"/>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row>
    <row r="236" spans="31:87" x14ac:dyDescent="0.2">
      <c r="AE236" s="21"/>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row>
    <row r="237" spans="31:87" x14ac:dyDescent="0.2">
      <c r="AE237" s="21"/>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row>
    <row r="238" spans="31:87" x14ac:dyDescent="0.2">
      <c r="AE238" s="21"/>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row>
    <row r="239" spans="31:87" x14ac:dyDescent="0.2">
      <c r="AE239" s="21"/>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row>
    <row r="240" spans="31:87" x14ac:dyDescent="0.2">
      <c r="AE240" s="21"/>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row>
    <row r="241" spans="31:87" x14ac:dyDescent="0.2">
      <c r="AE241" s="21"/>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row>
    <row r="242" spans="31:87" x14ac:dyDescent="0.2">
      <c r="AE242" s="21"/>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row>
    <row r="243" spans="31:87" x14ac:dyDescent="0.2">
      <c r="AE243" s="21"/>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row>
    <row r="244" spans="31:87" x14ac:dyDescent="0.2">
      <c r="AE244" s="21"/>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row>
    <row r="245" spans="31:87" x14ac:dyDescent="0.2">
      <c r="AE245" s="21"/>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row>
    <row r="246" spans="31:87" x14ac:dyDescent="0.2">
      <c r="AE246" s="21"/>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row>
    <row r="247" spans="31:87" x14ac:dyDescent="0.2">
      <c r="AE247" s="21"/>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row>
    <row r="248" spans="31:87" x14ac:dyDescent="0.2">
      <c r="AE248" s="21"/>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row>
    <row r="249" spans="31:87" x14ac:dyDescent="0.2">
      <c r="AE249" s="21"/>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row>
    <row r="250" spans="31:87" x14ac:dyDescent="0.2">
      <c r="AE250" s="21"/>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row>
    <row r="251" spans="31:87" x14ac:dyDescent="0.2">
      <c r="AE251" s="21"/>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row>
    <row r="252" spans="31:87" x14ac:dyDescent="0.2">
      <c r="AE252" s="21"/>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row>
    <row r="253" spans="31:87" x14ac:dyDescent="0.2">
      <c r="AE253" s="21"/>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row>
    <row r="254" spans="31:87" x14ac:dyDescent="0.2">
      <c r="AE254" s="21"/>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row>
    <row r="255" spans="31:87" x14ac:dyDescent="0.2">
      <c r="AE255" s="21"/>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row>
    <row r="256" spans="31:87" x14ac:dyDescent="0.2">
      <c r="AE256" s="21"/>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row>
    <row r="257" spans="31:87" x14ac:dyDescent="0.2">
      <c r="AE257" s="21"/>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row>
    <row r="258" spans="31:87" x14ac:dyDescent="0.2">
      <c r="AE258" s="21"/>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row>
    <row r="259" spans="31:87" x14ac:dyDescent="0.2">
      <c r="AE259" s="21"/>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row>
    <row r="260" spans="31:87" x14ac:dyDescent="0.2">
      <c r="AE260" s="21"/>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row>
    <row r="261" spans="31:87" x14ac:dyDescent="0.2">
      <c r="AE261" s="21"/>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row>
    <row r="262" spans="31:87" x14ac:dyDescent="0.2">
      <c r="AE262" s="21"/>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row>
    <row r="263" spans="31:87" x14ac:dyDescent="0.2">
      <c r="AE263" s="21"/>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row>
    <row r="264" spans="31:87" x14ac:dyDescent="0.2">
      <c r="AE264" s="21"/>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row>
    <row r="265" spans="31:87" x14ac:dyDescent="0.2">
      <c r="AE265" s="21"/>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row>
    <row r="266" spans="31:87" x14ac:dyDescent="0.2">
      <c r="AE266" s="21"/>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row>
    <row r="267" spans="31:87" x14ac:dyDescent="0.2">
      <c r="AE267" s="21"/>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row>
    <row r="268" spans="31:87" x14ac:dyDescent="0.2">
      <c r="AE268" s="21"/>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row>
    <row r="269" spans="31:87" x14ac:dyDescent="0.2">
      <c r="AE269" s="21"/>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row>
    <row r="270" spans="31:87" x14ac:dyDescent="0.2">
      <c r="AE270" s="21"/>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row>
    <row r="271" spans="31:87" x14ac:dyDescent="0.2">
      <c r="AE271" s="21"/>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22"/>
      <c r="BF271" s="22"/>
      <c r="BG271" s="22"/>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row>
    <row r="272" spans="31:87" x14ac:dyDescent="0.2">
      <c r="AE272" s="21"/>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row>
    <row r="273" spans="31:87" x14ac:dyDescent="0.2">
      <c r="AE273" s="21"/>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row>
    <row r="274" spans="31:87" x14ac:dyDescent="0.2">
      <c r="AE274" s="21"/>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row>
    <row r="275" spans="31:87" x14ac:dyDescent="0.2">
      <c r="AE275" s="21"/>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row>
    <row r="276" spans="31:87" x14ac:dyDescent="0.2">
      <c r="AE276" s="21"/>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row>
    <row r="277" spans="31:87" x14ac:dyDescent="0.2">
      <c r="AE277" s="21"/>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row>
    <row r="278" spans="31:87" x14ac:dyDescent="0.2">
      <c r="AE278" s="21"/>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row>
    <row r="279" spans="31:87" x14ac:dyDescent="0.2">
      <c r="AE279" s="21"/>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row>
    <row r="280" spans="31:87" x14ac:dyDescent="0.2">
      <c r="AE280" s="21"/>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row>
    <row r="281" spans="31:87" x14ac:dyDescent="0.2">
      <c r="AE281" s="21"/>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row>
    <row r="282" spans="31:87" x14ac:dyDescent="0.2">
      <c r="AE282" s="21"/>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row>
    <row r="283" spans="31:87" x14ac:dyDescent="0.2">
      <c r="AE283" s="21"/>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row>
    <row r="284" spans="31:87" x14ac:dyDescent="0.2">
      <c r="AE284" s="21"/>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row>
    <row r="285" spans="31:87" x14ac:dyDescent="0.2">
      <c r="AE285" s="21"/>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row>
    <row r="286" spans="31:87" x14ac:dyDescent="0.2">
      <c r="AE286" s="21"/>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row>
    <row r="287" spans="31:87" x14ac:dyDescent="0.2">
      <c r="AE287" s="21"/>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row>
    <row r="288" spans="31:87" x14ac:dyDescent="0.2">
      <c r="AE288" s="21"/>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row>
    <row r="289" spans="31:87" x14ac:dyDescent="0.2">
      <c r="AE289" s="21"/>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row>
    <row r="290" spans="31:87" x14ac:dyDescent="0.2">
      <c r="AE290" s="21"/>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row>
    <row r="291" spans="31:87" x14ac:dyDescent="0.2">
      <c r="AE291" s="21"/>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22"/>
      <c r="BF291" s="22"/>
      <c r="BG291" s="22"/>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row>
    <row r="292" spans="31:87" x14ac:dyDescent="0.2">
      <c r="AE292" s="21"/>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c r="BE292" s="22"/>
      <c r="BF292" s="22"/>
      <c r="BG292" s="22"/>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row>
    <row r="293" spans="31:87" x14ac:dyDescent="0.2">
      <c r="AE293" s="21"/>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c r="BE293" s="22"/>
      <c r="BF293" s="22"/>
      <c r="BG293" s="22"/>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row>
    <row r="294" spans="31:87" x14ac:dyDescent="0.2">
      <c r="AE294" s="21"/>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c r="BE294" s="22"/>
      <c r="BF294" s="22"/>
      <c r="BG294" s="22"/>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row>
    <row r="295" spans="31:87" x14ac:dyDescent="0.2">
      <c r="AE295" s="21"/>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c r="BE295" s="22"/>
      <c r="BF295" s="22"/>
      <c r="BG295" s="22"/>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row>
    <row r="296" spans="31:87" x14ac:dyDescent="0.2">
      <c r="AE296" s="21"/>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c r="BD296" s="22"/>
      <c r="BE296" s="22"/>
      <c r="BF296" s="22"/>
      <c r="BG296" s="22"/>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row>
    <row r="297" spans="31:87" x14ac:dyDescent="0.2">
      <c r="AE297" s="21"/>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row>
    <row r="298" spans="31:87" x14ac:dyDescent="0.2">
      <c r="AE298" s="21"/>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c r="BE298" s="22"/>
      <c r="BF298" s="22"/>
      <c r="BG298" s="22"/>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row>
    <row r="299" spans="31:87" x14ac:dyDescent="0.2">
      <c r="AE299" s="21"/>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c r="BE299" s="22"/>
      <c r="BF299" s="22"/>
      <c r="BG299" s="22"/>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A68072A6084CD4F91BAAE6C620D7BEF" ma:contentTypeVersion="13" ma:contentTypeDescription="Create a new document." ma:contentTypeScope="" ma:versionID="602af3a9fdec44957105dace1585cb49">
  <xsd:schema xmlns:xsd="http://www.w3.org/2001/XMLSchema" xmlns:xs="http://www.w3.org/2001/XMLSchema" xmlns:p="http://schemas.microsoft.com/office/2006/metadata/properties" xmlns:ns2="909f915b-ce8e-490f-99f5-b5325376a70b" xmlns:ns3="6a327845-9b51-4b97-9d66-4acf00a098f1" xmlns:ns4="1cae05f8-4ff4-4d26-9b70-a7037a17c4b9" targetNamespace="http://schemas.microsoft.com/office/2006/metadata/properties" ma:root="true" ma:fieldsID="238f25a8d994d35418597c8e6063e3de" ns2:_="" ns3:_="" ns4:_="">
    <xsd:import namespace="909f915b-ce8e-490f-99f5-b5325376a70b"/>
    <xsd:import namespace="6a327845-9b51-4b97-9d66-4acf00a098f1"/>
    <xsd:import namespace="1cae05f8-4ff4-4d26-9b70-a7037a17c4b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lcf76f155ced4ddcb4097134ff3c332f" minOccurs="0"/>
                <xsd:element ref="ns4: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09f915b-ce8e-490f-99f5-b5325376a7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5fe2d55-6608-44ee-b2b9-a60f141b6e7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a327845-9b51-4b97-9d66-4acf00a098f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cae05f8-4ff4-4d26-9b70-a7037a17c4b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3f96ad9-353b-42d4-9b4a-e14bcd77756f}" ma:internalName="TaxCatchAll" ma:showField="CatchAllData" ma:web="6a327845-9b51-4b97-9d66-4acf00a098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1cae05f8-4ff4-4d26-9b70-a7037a17c4b9" xsi:nil="true"/>
    <lcf76f155ced4ddcb4097134ff3c332f xmlns="909f915b-ce8e-490f-99f5-b5325376a70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56B34D-3C48-4743-8FC2-BFCEA4B62C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09f915b-ce8e-490f-99f5-b5325376a70b"/>
    <ds:schemaRef ds:uri="6a327845-9b51-4b97-9d66-4acf00a098f1"/>
    <ds:schemaRef ds:uri="1cae05f8-4ff4-4d26-9b70-a7037a17c4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6217C19-7C6A-4D23-89E6-A81304AE5550}">
  <ds:schemaRefs>
    <ds:schemaRef ds:uri="1cae05f8-4ff4-4d26-9b70-a7037a17c4b9"/>
    <ds:schemaRef ds:uri="http://purl.org/dc/dcmitype/"/>
    <ds:schemaRef ds:uri="http://schemas.microsoft.com/office/2006/documentManagement/types"/>
    <ds:schemaRef ds:uri="http://schemas.openxmlformats.org/package/2006/metadata/core-properties"/>
    <ds:schemaRef ds:uri="http://purl.org/dc/terms/"/>
    <ds:schemaRef ds:uri="http://purl.org/dc/elements/1.1/"/>
    <ds:schemaRef ds:uri="http://schemas.microsoft.com/office/infopath/2007/PartnerControls"/>
    <ds:schemaRef ds:uri="http://schemas.microsoft.com/office/2006/metadata/properties"/>
    <ds:schemaRef ds:uri="6a327845-9b51-4b97-9d66-4acf00a098f1"/>
    <ds:schemaRef ds:uri="909f915b-ce8e-490f-99f5-b5325376a70b"/>
    <ds:schemaRef ds:uri="http://www.w3.org/XML/1998/namespace"/>
  </ds:schemaRefs>
</ds:datastoreItem>
</file>

<file path=customXml/itemProps3.xml><?xml version="1.0" encoding="utf-8"?>
<ds:datastoreItem xmlns:ds="http://schemas.openxmlformats.org/officeDocument/2006/customXml" ds:itemID="{7EB55E6E-5E37-4835-869B-904584ED051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33</vt:i4>
      </vt:variant>
    </vt:vector>
  </HeadingPairs>
  <TitlesOfParts>
    <vt:vector size="38" baseType="lpstr">
      <vt:lpstr>Disclaimer</vt:lpstr>
      <vt:lpstr>README</vt:lpstr>
      <vt:lpstr>Control Panel</vt:lpstr>
      <vt:lpstr>Returns</vt:lpstr>
      <vt:lpstr>Boiler Room</vt:lpstr>
      <vt:lpstr>asset_mu</vt:lpstr>
      <vt:lpstr>asset_names</vt:lpstr>
      <vt:lpstr>asset_rets_base</vt:lpstr>
      <vt:lpstr>asset_rets_loc</vt:lpstr>
      <vt:lpstr>asset_rets_norm</vt:lpstr>
      <vt:lpstr>asset_rets_usd</vt:lpstr>
      <vt:lpstr>base_fx_rets</vt:lpstr>
      <vt:lpstr>base_fx_wts</vt:lpstr>
      <vt:lpstr>calc_types</vt:lpstr>
      <vt:lpstr>durations</vt:lpstr>
      <vt:lpstr>fx_ix</vt:lpstr>
      <vt:lpstr>fx_mu</vt:lpstr>
      <vt:lpstr>fx_names</vt:lpstr>
      <vt:lpstr>fx_rets</vt:lpstr>
      <vt:lpstr>fx_rets_norm</vt:lpstr>
      <vt:lpstr>glb</vt:lpstr>
      <vt:lpstr>gub</vt:lpstr>
      <vt:lpstr>hist_mean_assets</vt:lpstr>
      <vt:lpstr>hist_mean_fx</vt:lpstr>
      <vt:lpstr>lb</vt:lpstr>
      <vt:lpstr>opt_results</vt:lpstr>
      <vt:lpstr>opt_wts</vt:lpstr>
      <vt:lpstr>port_ix</vt:lpstr>
      <vt:lpstr>port_names</vt:lpstr>
      <vt:lpstr>port_rets</vt:lpstr>
      <vt:lpstr>port_wts</vt:lpstr>
      <vt:lpstr>scen_ix</vt:lpstr>
      <vt:lpstr>scenarios</vt:lpstr>
      <vt:lpstr>ub</vt:lpstr>
      <vt:lpstr>wts</vt:lpstr>
      <vt:lpstr>wts_a</vt:lpstr>
      <vt:lpstr>wts_hedge_a</vt:lpstr>
      <vt:lpstr>yields_now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AgentUser</dc:creator>
  <cp:lastModifiedBy>Roberts Grava</cp:lastModifiedBy>
  <dcterms:created xsi:type="dcterms:W3CDTF">2023-03-06T10:20:29Z</dcterms:created>
  <dcterms:modified xsi:type="dcterms:W3CDTF">2026-10-28T09:28:19Z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preadsheetBuilder_1">
    <vt:lpwstr>eyIwIjoiSGlzdG9yeSIsIjEiOjAsIjIiOjEsIjMiOjAsIjQiOjEsIjUiOjEsIjYiOjEsIjciOjEsIjgiOjAsIjkiOjEsIjEwIjoxLCIxMSI6MCwiMTIiOjB9</vt:lpwstr>
  </property>
  <property fmtid="{D5CDD505-2E9C-101B-9397-08002B2CF9AE}" pid="3" name="ContentTypeId">
    <vt:lpwstr>0x0101000A68072A6084CD4F91BAAE6C620D7BEF</vt:lpwstr>
  </property>
</Properties>
</file>