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codeName="ThisWorkbook"/>
  <mc:AlternateContent xmlns:mc="http://schemas.openxmlformats.org/markup-compatibility/2006">
    <mc:Choice Requires="x15">
      <x15ac:absPath xmlns:x15ac="http://schemas.microsoft.com/office/spreadsheetml/2010/11/ac" url="https://d.docs.live.net/760b7d4b03735c98/CAIM/2023/2310 CAIM CB Seminar/Day 4/"/>
    </mc:Choice>
  </mc:AlternateContent>
  <xr:revisionPtr revIDLastSave="236" documentId="8_{9FBA885A-2D90-F544-91A5-F3EBCE88ED3D}" xr6:coauthVersionLast="47" xr6:coauthVersionMax="47" xr10:uidLastSave="{AAD850F8-3776-5641-98BA-F0F9CA340847}"/>
  <bookViews>
    <workbookView xWindow="-8900" yWindow="-28300" windowWidth="33040" windowHeight="26800" firstSheet="1" activeTab="1" xr2:uid="{47158CD3-5ED5-AC4A-B965-97ABA6C7318D}"/>
  </bookViews>
  <sheets>
    <sheet name="DISCLAIMER" sheetId="6" r:id="rId1"/>
    <sheet name="Control Panel" sheetId="4" r:id="rId2"/>
    <sheet name="Asset Returns" sheetId="3" r:id="rId3"/>
    <sheet name="Boiler Room" sheetId="5" r:id="rId4"/>
  </sheets>
  <externalReferences>
    <externalReference r:id="rId5"/>
  </externalReferences>
  <definedNames>
    <definedName name="asset_errs">'Asset Returns'!$C$10:$L$509</definedName>
    <definedName name="asset_names">'Asset Returns'!$C$9:$L$9</definedName>
    <definedName name="asset_rets">'Control Panel'!$D$12:$M$12</definedName>
    <definedName name="asset_returns">'Asset Returns'!$N$10:$W$509</definedName>
    <definedName name="asset_vols">'Control Panel'!$D$13:$M$13</definedName>
    <definedName name="beta_0">[1]NS!$I$3</definedName>
    <definedName name="beta_0_scen">[1]Scenarios!$L$4</definedName>
    <definedName name="beta_1">[1]NS!$I$4</definedName>
    <definedName name="beta_1_scen">[1]Scenarios!$L$5</definedName>
    <definedName name="beta_2">[1]NS!$I$5</definedName>
    <definedName name="beta_2_scen">[1]Scenarios!$L$6</definedName>
    <definedName name="country_ix">'[1]Boiler Room'!$B$17</definedName>
    <definedName name="country_list">'[1]Boiler Room'!$B$19:$B$23</definedName>
    <definedName name="cov_mtx">'Control Panel'!$D$49:$M$58</definedName>
    <definedName name="current_forwards">'[1]Boiler Room'!$C$28:$G$36</definedName>
    <definedName name="current_forwards_live">#REF!</definedName>
    <definedName name="current_rates">'[1]Boiler Room'!$C$4:$G$14</definedName>
    <definedName name="current_rates_live">#REF!</definedName>
    <definedName name="expected_returns">'Control Panel'!$D$8:$M$8</definedName>
    <definedName name="frontier_ret">'Control Panel'!$P$34:$P$44</definedName>
    <definedName name="frontier_vol">'Control Panel'!$O$34:$O$44</definedName>
    <definedName name="hist_rets">#REF!</definedName>
    <definedName name="horizon_months">[1]Scenarios!$S$10</definedName>
    <definedName name="hump_choices">'[1]Boiler Room'!$C$19:$C$25</definedName>
    <definedName name="hump_ix">'[1]Boiler Room'!$C$17</definedName>
    <definedName name="hump_mat">'[1]Boiler Room'!$C$18</definedName>
    <definedName name="lambda">[1]NS!$I$6</definedName>
    <definedName name="lambdas">'[1]Boiler Room'!$D$19:$D$25</definedName>
    <definedName name="lb">'Control Panel'!$D$29:$M$29</definedName>
    <definedName name="ns_maturities">[1]NS!$B$21:$B$141</definedName>
    <definedName name="ns_yields">[1]NS!$C$21:$C$141</definedName>
    <definedName name="num_obs">#REF!</definedName>
    <definedName name="obs_date">#REF!</definedName>
    <definedName name="opt_port_rets">'Asset Returns'!$Y$10:$Y$509</definedName>
    <definedName name="opt_port_wt">'Control Panel'!$H$22</definedName>
    <definedName name="opt_target">'Control Panel'!$F$22</definedName>
    <definedName name="opt_wts">'Control Panel'!$D$19:$M$19</definedName>
    <definedName name="port_below_0">'Control Panel'!$D$24</definedName>
    <definedName name="port_cvar95">'Control Panel'!$D$26</definedName>
    <definedName name="port_ret">'Control Panel'!$D$22</definedName>
    <definedName name="port_var95">'Control Panel'!$D$25</definedName>
    <definedName name="port_vol">'Control Panel'!$D$23</definedName>
    <definedName name="return_scenarios">'Control Panel'!$D$5:$M$7</definedName>
    <definedName name="scen_ix">'Control Panel'!$B$5</definedName>
    <definedName name="scen_mat_a">[1]Scenarios!$S$13</definedName>
    <definedName name="scen_mat_b">[1]Scenarios!$S$15</definedName>
    <definedName name="sim_ix">#REF!</definedName>
    <definedName name="sim_rets">#REF!</definedName>
    <definedName name="sim_rets_ann">#REF!</definedName>
    <definedName name="sim_rets_ann_norm">#REF!</definedName>
    <definedName name="solver_adj" localSheetId="1" hidden="1">'Control Panel'!$D$19:$M$19</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hs1" localSheetId="1" hidden="1">'Control Panel'!$H$22</definedName>
    <definedName name="solver_lhs2" localSheetId="1" hidden="1">'Control Panel'!$D$22</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2</definedName>
    <definedName name="solver_opt" localSheetId="1" hidden="1">'Control Panel'!$D$23</definedName>
    <definedName name="solver_pre" localSheetId="1" hidden="1">0.000001</definedName>
    <definedName name="solver_rbv" localSheetId="1" hidden="1">1</definedName>
    <definedName name="solver_rel1" localSheetId="1" hidden="1">2</definedName>
    <definedName name="solver_rel2" localSheetId="1" hidden="1">3</definedName>
    <definedName name="solver_rhs1" localSheetId="1" hidden="1">1</definedName>
    <definedName name="solver_rhs2" localSheetId="1" hidden="1">opt_target</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 name="ub">'Control Panel'!$D$30:$M$30</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4" l="1" a="1"/>
  <c r="C55" i="4" s="1"/>
  <c r="C54" i="4"/>
  <c r="H22" i="4"/>
  <c r="D33" i="4" a="1"/>
  <c r="M33" i="4" s="1"/>
  <c r="D28" i="4" a="1"/>
  <c r="M28" i="4" s="1"/>
  <c r="J18" i="4"/>
  <c r="F18" i="4"/>
  <c r="D18" i="4" a="1"/>
  <c r="M18" i="4" s="1"/>
  <c r="D11" i="4" a="1"/>
  <c r="M11" i="4" s="1"/>
  <c r="B16" i="5" a="1"/>
  <c r="B16" i="5" s="1"/>
  <c r="D48" i="4" a="1"/>
  <c r="D48" i="4" s="1"/>
  <c r="E8" i="4" a="1"/>
  <c r="E8" i="4" s="1"/>
  <c r="F8" i="4" a="1"/>
  <c r="F8" i="4" s="1"/>
  <c r="G8" i="4" a="1"/>
  <c r="G8" i="4" s="1"/>
  <c r="H8" i="4" a="1"/>
  <c r="H8" i="4" s="1"/>
  <c r="I8" i="4" a="1"/>
  <c r="I8" i="4" s="1"/>
  <c r="J8" i="4" a="1"/>
  <c r="J8" i="4" s="1"/>
  <c r="K8" i="4" a="1"/>
  <c r="K8" i="4" s="1"/>
  <c r="L8" i="4" a="1"/>
  <c r="L8" i="4" s="1"/>
  <c r="M8" i="4" a="1"/>
  <c r="M8" i="4" s="1"/>
  <c r="D8" i="4" a="1"/>
  <c r="D8" i="4" s="1"/>
  <c r="D4" i="4" a="1"/>
  <c r="D4" i="4" s="1"/>
  <c r="C53" i="4" l="1"/>
  <c r="C52" i="4"/>
  <c r="C51" i="4"/>
  <c r="I11" i="4"/>
  <c r="C58" i="4"/>
  <c r="C50" i="4"/>
  <c r="C57" i="4"/>
  <c r="C49" i="4"/>
  <c r="C56" i="4"/>
  <c r="H18" i="4"/>
  <c r="P34" i="4"/>
  <c r="P40" i="4"/>
  <c r="P41" i="4"/>
  <c r="P39" i="4"/>
  <c r="F28" i="4"/>
  <c r="P38" i="4"/>
  <c r="H28" i="4"/>
  <c r="P37" i="4"/>
  <c r="J11" i="4"/>
  <c r="I28" i="4"/>
  <c r="P44" i="4"/>
  <c r="Q44" i="4" s="1"/>
  <c r="P36" i="4"/>
  <c r="J28" i="4"/>
  <c r="P43" i="4"/>
  <c r="P35" i="4"/>
  <c r="P42" i="4"/>
  <c r="F33" i="4"/>
  <c r="G33" i="4"/>
  <c r="H33" i="4"/>
  <c r="I33" i="4"/>
  <c r="J33" i="4"/>
  <c r="K33" i="4"/>
  <c r="D33" i="4"/>
  <c r="L33" i="4"/>
  <c r="E33" i="4"/>
  <c r="G28" i="4"/>
  <c r="K28" i="4"/>
  <c r="D28" i="4"/>
  <c r="L28" i="4"/>
  <c r="E28" i="4"/>
  <c r="G18" i="4"/>
  <c r="I18" i="4"/>
  <c r="K18" i="4"/>
  <c r="D18" i="4"/>
  <c r="L18" i="4"/>
  <c r="E18" i="4"/>
  <c r="D12" i="4" a="1"/>
  <c r="M12" i="4" s="1"/>
  <c r="F11" i="4"/>
  <c r="G11" i="4"/>
  <c r="I12" i="4"/>
  <c r="E12" i="4"/>
  <c r="L12" i="4"/>
  <c r="H11" i="4"/>
  <c r="K11" i="4"/>
  <c r="D11" i="4"/>
  <c r="L11" i="4"/>
  <c r="E11" i="4"/>
  <c r="B23" i="5"/>
  <c r="B22" i="5"/>
  <c r="B21" i="5"/>
  <c r="B20" i="5"/>
  <c r="B18" i="5"/>
  <c r="B19" i="5"/>
  <c r="B25" i="5"/>
  <c r="B17" i="5"/>
  <c r="B24" i="5"/>
  <c r="N2" i="3" a="1"/>
  <c r="P2" i="3" s="1"/>
  <c r="H4" i="4"/>
  <c r="G4" i="4"/>
  <c r="F4" i="4"/>
  <c r="K4" i="4"/>
  <c r="J4" i="4"/>
  <c r="I4" i="4"/>
  <c r="M4" i="4"/>
  <c r="E4" i="4"/>
  <c r="L4" i="4"/>
  <c r="Q34" i="4" l="1"/>
  <c r="D5" i="5" a="1"/>
  <c r="D13" i="5" s="1"/>
  <c r="Q35" i="4"/>
  <c r="W2" i="3"/>
  <c r="W74" i="3" s="1"/>
  <c r="U2" i="3"/>
  <c r="U396" i="3" s="1"/>
  <c r="O2" i="3"/>
  <c r="O52" i="3" s="1"/>
  <c r="D12" i="4"/>
  <c r="F12" i="4"/>
  <c r="G12" i="4"/>
  <c r="H12" i="4"/>
  <c r="J12" i="4"/>
  <c r="K12" i="4"/>
  <c r="V2" i="3"/>
  <c r="V49" i="3" s="1"/>
  <c r="R2" i="3"/>
  <c r="R142" i="3" s="1"/>
  <c r="V251" i="3"/>
  <c r="V350" i="3"/>
  <c r="P11" i="3"/>
  <c r="P19" i="3"/>
  <c r="P27" i="3"/>
  <c r="P35" i="3"/>
  <c r="P43" i="3"/>
  <c r="P51" i="3"/>
  <c r="P59" i="3"/>
  <c r="P67" i="3"/>
  <c r="P28" i="3"/>
  <c r="P29" i="3"/>
  <c r="P30" i="3"/>
  <c r="P31" i="3"/>
  <c r="P32" i="3"/>
  <c r="P33" i="3"/>
  <c r="P34" i="3"/>
  <c r="P78" i="3"/>
  <c r="P86" i="3"/>
  <c r="P13" i="3"/>
  <c r="P18" i="3"/>
  <c r="P25" i="3"/>
  <c r="P40" i="3"/>
  <c r="P47" i="3"/>
  <c r="P54" i="3"/>
  <c r="P61" i="3"/>
  <c r="P68" i="3"/>
  <c r="P96" i="3"/>
  <c r="P104" i="3"/>
  <c r="P112" i="3"/>
  <c r="P120" i="3"/>
  <c r="P128" i="3"/>
  <c r="P136" i="3"/>
  <c r="P144" i="3"/>
  <c r="P152" i="3"/>
  <c r="P160" i="3"/>
  <c r="P168" i="3"/>
  <c r="P16" i="3"/>
  <c r="P23" i="3"/>
  <c r="P38" i="3"/>
  <c r="P26" i="3"/>
  <c r="P41" i="3"/>
  <c r="P55" i="3"/>
  <c r="P63" i="3"/>
  <c r="P71" i="3"/>
  <c r="P77" i="3"/>
  <c r="P84" i="3"/>
  <c r="P105" i="3"/>
  <c r="P106" i="3"/>
  <c r="P107" i="3"/>
  <c r="P108" i="3"/>
  <c r="P109" i="3"/>
  <c r="P110" i="3"/>
  <c r="P111" i="3"/>
  <c r="P12" i="3"/>
  <c r="P21" i="3"/>
  <c r="P42" i="3"/>
  <c r="P48" i="3"/>
  <c r="P92" i="3"/>
  <c r="P99" i="3"/>
  <c r="P114" i="3"/>
  <c r="P121" i="3"/>
  <c r="P122" i="3"/>
  <c r="P123" i="3"/>
  <c r="P124" i="3"/>
  <c r="P125" i="3"/>
  <c r="P126" i="3"/>
  <c r="P127" i="3"/>
  <c r="P182" i="3"/>
  <c r="P190" i="3"/>
  <c r="P198" i="3"/>
  <c r="P206" i="3"/>
  <c r="P214" i="3"/>
  <c r="P222" i="3"/>
  <c r="P230" i="3"/>
  <c r="P238" i="3"/>
  <c r="P246" i="3"/>
  <c r="P17" i="3"/>
  <c r="P36" i="3"/>
  <c r="P53" i="3"/>
  <c r="P62" i="3"/>
  <c r="P65" i="3"/>
  <c r="P74" i="3"/>
  <c r="P82" i="3"/>
  <c r="P91" i="3"/>
  <c r="P98" i="3"/>
  <c r="P113" i="3"/>
  <c r="P183" i="3"/>
  <c r="P191" i="3"/>
  <c r="P199" i="3"/>
  <c r="P207" i="3"/>
  <c r="P15" i="3"/>
  <c r="P44" i="3"/>
  <c r="P50" i="3"/>
  <c r="P56" i="3"/>
  <c r="P22" i="3"/>
  <c r="P24" i="3"/>
  <c r="P14" i="3"/>
  <c r="P45" i="3"/>
  <c r="P57" i="3"/>
  <c r="P75" i="3"/>
  <c r="P79" i="3"/>
  <c r="P83" i="3"/>
  <c r="P87" i="3"/>
  <c r="P93" i="3"/>
  <c r="P116" i="3"/>
  <c r="P137" i="3"/>
  <c r="P141" i="3"/>
  <c r="P156" i="3"/>
  <c r="P171" i="3"/>
  <c r="P175" i="3"/>
  <c r="P81" i="3"/>
  <c r="P85" i="3"/>
  <c r="P129" i="3"/>
  <c r="P133" i="3"/>
  <c r="P148" i="3"/>
  <c r="P163" i="3"/>
  <c r="P167" i="3"/>
  <c r="P181" i="3"/>
  <c r="P49" i="3"/>
  <c r="P101" i="3"/>
  <c r="P118" i="3"/>
  <c r="P58" i="3"/>
  <c r="P64" i="3"/>
  <c r="P80" i="3"/>
  <c r="P94" i="3"/>
  <c r="P138" i="3"/>
  <c r="P142" i="3"/>
  <c r="P153" i="3"/>
  <c r="P157" i="3"/>
  <c r="P172" i="3"/>
  <c r="P176" i="3"/>
  <c r="P39" i="3"/>
  <c r="P52" i="3"/>
  <c r="P76" i="3"/>
  <c r="P89" i="3"/>
  <c r="P102" i="3"/>
  <c r="P119" i="3"/>
  <c r="P130" i="3"/>
  <c r="P134" i="3"/>
  <c r="P145" i="3"/>
  <c r="P149" i="3"/>
  <c r="P37" i="3"/>
  <c r="P66" i="3"/>
  <c r="P131" i="3"/>
  <c r="P147" i="3"/>
  <c r="P165" i="3"/>
  <c r="P174" i="3"/>
  <c r="P186" i="3"/>
  <c r="P192" i="3"/>
  <c r="P212" i="3"/>
  <c r="P213" i="3"/>
  <c r="P257" i="3"/>
  <c r="P265" i="3"/>
  <c r="P273" i="3"/>
  <c r="P281" i="3"/>
  <c r="P289" i="3"/>
  <c r="P297" i="3"/>
  <c r="P305" i="3"/>
  <c r="P313" i="3"/>
  <c r="P321" i="3"/>
  <c r="P329" i="3"/>
  <c r="P337" i="3"/>
  <c r="P345" i="3"/>
  <c r="P353" i="3"/>
  <c r="P361" i="3"/>
  <c r="P369" i="3"/>
  <c r="P377" i="3"/>
  <c r="P385" i="3"/>
  <c r="P393" i="3"/>
  <c r="P401" i="3"/>
  <c r="P409" i="3"/>
  <c r="P417" i="3"/>
  <c r="P425" i="3"/>
  <c r="P433" i="3"/>
  <c r="P441" i="3"/>
  <c r="P449" i="3"/>
  <c r="P457" i="3"/>
  <c r="P100" i="3"/>
  <c r="P60" i="3"/>
  <c r="P97" i="3"/>
  <c r="P117" i="3"/>
  <c r="P69" i="3"/>
  <c r="P88" i="3"/>
  <c r="P140" i="3"/>
  <c r="P70" i="3"/>
  <c r="P151" i="3"/>
  <c r="P46" i="3"/>
  <c r="P90" i="3"/>
  <c r="P115" i="3"/>
  <c r="P143" i="3"/>
  <c r="P20" i="3"/>
  <c r="P73" i="3"/>
  <c r="P72" i="3"/>
  <c r="P177" i="3"/>
  <c r="P184" i="3"/>
  <c r="P196" i="3"/>
  <c r="P211" i="3"/>
  <c r="P218" i="3"/>
  <c r="P225" i="3"/>
  <c r="P232" i="3"/>
  <c r="P239" i="3"/>
  <c r="P266" i="3"/>
  <c r="P267" i="3"/>
  <c r="P268" i="3"/>
  <c r="P269" i="3"/>
  <c r="P270" i="3"/>
  <c r="P271" i="3"/>
  <c r="P272" i="3"/>
  <c r="P330" i="3"/>
  <c r="P331" i="3"/>
  <c r="P332" i="3"/>
  <c r="P333" i="3"/>
  <c r="P334" i="3"/>
  <c r="P335" i="3"/>
  <c r="P336" i="3"/>
  <c r="P394" i="3"/>
  <c r="P395" i="3"/>
  <c r="P396" i="3"/>
  <c r="P397" i="3"/>
  <c r="P398" i="3"/>
  <c r="P399" i="3"/>
  <c r="P400" i="3"/>
  <c r="P458" i="3"/>
  <c r="P459" i="3"/>
  <c r="P460" i="3"/>
  <c r="P461" i="3"/>
  <c r="P462" i="3"/>
  <c r="P470" i="3"/>
  <c r="P478" i="3"/>
  <c r="P486" i="3"/>
  <c r="P494" i="3"/>
  <c r="P502" i="3"/>
  <c r="P10" i="3"/>
  <c r="P135" i="3"/>
  <c r="P188" i="3"/>
  <c r="P203" i="3"/>
  <c r="P217" i="3"/>
  <c r="P224" i="3"/>
  <c r="P231" i="3"/>
  <c r="P258" i="3"/>
  <c r="P259" i="3"/>
  <c r="P260" i="3"/>
  <c r="P261" i="3"/>
  <c r="P262" i="3"/>
  <c r="P263" i="3"/>
  <c r="P264" i="3"/>
  <c r="P322" i="3"/>
  <c r="P323" i="3"/>
  <c r="P324" i="3"/>
  <c r="P325" i="3"/>
  <c r="P326" i="3"/>
  <c r="P327" i="3"/>
  <c r="P328" i="3"/>
  <c r="P158" i="3"/>
  <c r="P173" i="3"/>
  <c r="P195" i="3"/>
  <c r="P210" i="3"/>
  <c r="P216" i="3"/>
  <c r="P223" i="3"/>
  <c r="P245" i="3"/>
  <c r="P252" i="3"/>
  <c r="P253" i="3"/>
  <c r="P254" i="3"/>
  <c r="P255" i="3"/>
  <c r="P256" i="3"/>
  <c r="P314" i="3"/>
  <c r="P315" i="3"/>
  <c r="P316" i="3"/>
  <c r="P317" i="3"/>
  <c r="P318" i="3"/>
  <c r="P319" i="3"/>
  <c r="P320" i="3"/>
  <c r="P161" i="3"/>
  <c r="P166" i="3"/>
  <c r="P178" i="3"/>
  <c r="P180" i="3"/>
  <c r="P146" i="3"/>
  <c r="P155" i="3"/>
  <c r="P170" i="3"/>
  <c r="P179" i="3"/>
  <c r="P189" i="3"/>
  <c r="P200" i="3"/>
  <c r="P204" i="3"/>
  <c r="P219" i="3"/>
  <c r="P226" i="3"/>
  <c r="P233" i="3"/>
  <c r="P240" i="3"/>
  <c r="P247" i="3"/>
  <c r="P103" i="3"/>
  <c r="P139" i="3"/>
  <c r="P205" i="3"/>
  <c r="P280" i="3"/>
  <c r="P285" i="3"/>
  <c r="P290" i="3"/>
  <c r="P303" i="3"/>
  <c r="P308" i="3"/>
  <c r="P347" i="3"/>
  <c r="P354" i="3"/>
  <c r="P376" i="3"/>
  <c r="P383" i="3"/>
  <c r="P390" i="3"/>
  <c r="P405" i="3"/>
  <c r="P412" i="3"/>
  <c r="P419" i="3"/>
  <c r="P426" i="3"/>
  <c r="P448" i="3"/>
  <c r="P455" i="3"/>
  <c r="P463" i="3"/>
  <c r="P464" i="3"/>
  <c r="P465" i="3"/>
  <c r="P466" i="3"/>
  <c r="P467" i="3"/>
  <c r="P468" i="3"/>
  <c r="P469" i="3"/>
  <c r="P154" i="3"/>
  <c r="P197" i="3"/>
  <c r="P208" i="3"/>
  <c r="P220" i="3"/>
  <c r="P227" i="3"/>
  <c r="P234" i="3"/>
  <c r="P241" i="3"/>
  <c r="P248" i="3"/>
  <c r="P277" i="3"/>
  <c r="P282" i="3"/>
  <c r="P295" i="3"/>
  <c r="P300" i="3"/>
  <c r="P338" i="3"/>
  <c r="P342" i="3"/>
  <c r="P346" i="3"/>
  <c r="P368" i="3"/>
  <c r="P375" i="3"/>
  <c r="P382" i="3"/>
  <c r="P389" i="3"/>
  <c r="P404" i="3"/>
  <c r="P411" i="3"/>
  <c r="P418" i="3"/>
  <c r="P440" i="3"/>
  <c r="P447" i="3"/>
  <c r="P454" i="3"/>
  <c r="P187" i="3"/>
  <c r="P237" i="3"/>
  <c r="P244" i="3"/>
  <c r="P251" i="3"/>
  <c r="P274" i="3"/>
  <c r="P287" i="3"/>
  <c r="P292" i="3"/>
  <c r="P310" i="3"/>
  <c r="P360" i="3"/>
  <c r="P367" i="3"/>
  <c r="P374" i="3"/>
  <c r="P381" i="3"/>
  <c r="P388" i="3"/>
  <c r="P403" i="3"/>
  <c r="P410" i="3"/>
  <c r="P432" i="3"/>
  <c r="P162" i="3"/>
  <c r="P169" i="3"/>
  <c r="P209" i="3"/>
  <c r="P279" i="3"/>
  <c r="P284" i="3"/>
  <c r="P302" i="3"/>
  <c r="P307" i="3"/>
  <c r="P201" i="3"/>
  <c r="P221" i="3"/>
  <c r="P228" i="3"/>
  <c r="P235" i="3"/>
  <c r="P242" i="3"/>
  <c r="P249" i="3"/>
  <c r="P276" i="3"/>
  <c r="P294" i="3"/>
  <c r="P299" i="3"/>
  <c r="P132" i="3"/>
  <c r="P164" i="3"/>
  <c r="P185" i="3"/>
  <c r="P193" i="3"/>
  <c r="P286" i="3"/>
  <c r="P291" i="3"/>
  <c r="P304" i="3"/>
  <c r="P150" i="3"/>
  <c r="P194" i="3"/>
  <c r="P229" i="3"/>
  <c r="P236" i="3"/>
  <c r="P243" i="3"/>
  <c r="P250" i="3"/>
  <c r="P275" i="3"/>
  <c r="P288" i="3"/>
  <c r="P293" i="3"/>
  <c r="P298" i="3"/>
  <c r="P311" i="3"/>
  <c r="P339" i="3"/>
  <c r="P343" i="3"/>
  <c r="P348" i="3"/>
  <c r="P355" i="3"/>
  <c r="P362" i="3"/>
  <c r="P384" i="3"/>
  <c r="P391" i="3"/>
  <c r="P406" i="3"/>
  <c r="P283" i="3"/>
  <c r="P296" i="3"/>
  <c r="P352" i="3"/>
  <c r="P359" i="3"/>
  <c r="P366" i="3"/>
  <c r="P373" i="3"/>
  <c r="P380" i="3"/>
  <c r="P387" i="3"/>
  <c r="P435" i="3"/>
  <c r="P446" i="3"/>
  <c r="P479" i="3"/>
  <c r="P483" i="3"/>
  <c r="P498" i="3"/>
  <c r="P489" i="3"/>
  <c r="P202" i="3"/>
  <c r="P413" i="3"/>
  <c r="P415" i="3"/>
  <c r="P428" i="3"/>
  <c r="P430" i="3"/>
  <c r="P443" i="3"/>
  <c r="P471" i="3"/>
  <c r="P475" i="3"/>
  <c r="P490" i="3"/>
  <c r="P505" i="3"/>
  <c r="P509" i="3"/>
  <c r="P474" i="3"/>
  <c r="P504" i="3"/>
  <c r="P309" i="3"/>
  <c r="P340" i="3"/>
  <c r="P350" i="3"/>
  <c r="P357" i="3"/>
  <c r="P364" i="3"/>
  <c r="P371" i="3"/>
  <c r="P378" i="3"/>
  <c r="P437" i="3"/>
  <c r="P451" i="3"/>
  <c r="P482" i="3"/>
  <c r="P497" i="3"/>
  <c r="P501" i="3"/>
  <c r="P508" i="3"/>
  <c r="P95" i="3"/>
  <c r="P301" i="3"/>
  <c r="P392" i="3"/>
  <c r="P408" i="3"/>
  <c r="P421" i="3"/>
  <c r="P423" i="3"/>
  <c r="P434" i="3"/>
  <c r="P445" i="3"/>
  <c r="P493" i="3"/>
  <c r="P341" i="3"/>
  <c r="P402" i="3"/>
  <c r="P439" i="3"/>
  <c r="P442" i="3"/>
  <c r="P453" i="3"/>
  <c r="P278" i="3"/>
  <c r="P351" i="3"/>
  <c r="P358" i="3"/>
  <c r="P365" i="3"/>
  <c r="P372" i="3"/>
  <c r="P379" i="3"/>
  <c r="P386" i="3"/>
  <c r="P414" i="3"/>
  <c r="P416" i="3"/>
  <c r="P427" i="3"/>
  <c r="P429" i="3"/>
  <c r="P431" i="3"/>
  <c r="P436" i="3"/>
  <c r="P450" i="3"/>
  <c r="P456" i="3"/>
  <c r="P312" i="3"/>
  <c r="P349" i="3"/>
  <c r="P356" i="3"/>
  <c r="P363" i="3"/>
  <c r="P370" i="3"/>
  <c r="P407" i="3"/>
  <c r="P420" i="3"/>
  <c r="P422" i="3"/>
  <c r="P424" i="3"/>
  <c r="P438" i="3"/>
  <c r="P452" i="3"/>
  <c r="P472" i="3"/>
  <c r="P476" i="3"/>
  <c r="P487" i="3"/>
  <c r="P491" i="3"/>
  <c r="P506" i="3"/>
  <c r="P503" i="3"/>
  <c r="P507" i="3"/>
  <c r="P215" i="3"/>
  <c r="P492" i="3"/>
  <c r="P500" i="3"/>
  <c r="P473" i="3"/>
  <c r="P499" i="3"/>
  <c r="P159" i="3"/>
  <c r="P306" i="3"/>
  <c r="P480" i="3"/>
  <c r="P477" i="3"/>
  <c r="P481" i="3"/>
  <c r="P484" i="3"/>
  <c r="P488" i="3"/>
  <c r="P495" i="3"/>
  <c r="P344" i="3"/>
  <c r="P444" i="3"/>
  <c r="P485" i="3"/>
  <c r="P496" i="3"/>
  <c r="O36" i="3"/>
  <c r="O97" i="3"/>
  <c r="O103" i="3"/>
  <c r="O38" i="3"/>
  <c r="O163" i="3"/>
  <c r="O132" i="3"/>
  <c r="O258" i="3"/>
  <c r="O282" i="3"/>
  <c r="O127" i="3"/>
  <c r="O323" i="3"/>
  <c r="O455" i="3"/>
  <c r="O463" i="3"/>
  <c r="O309" i="3"/>
  <c r="O213" i="3"/>
  <c r="O440" i="3"/>
  <c r="O462" i="3"/>
  <c r="O417" i="3"/>
  <c r="O131" i="3"/>
  <c r="O301" i="3"/>
  <c r="O186" i="3"/>
  <c r="O371" i="3"/>
  <c r="O421" i="3"/>
  <c r="O466" i="3"/>
  <c r="O333" i="3"/>
  <c r="O293" i="3"/>
  <c r="O356" i="3"/>
  <c r="N2" i="3"/>
  <c r="Q2" i="3"/>
  <c r="S2" i="3"/>
  <c r="T2" i="3"/>
  <c r="W321" i="3" l="1"/>
  <c r="O499" i="3"/>
  <c r="O445" i="3"/>
  <c r="O281" i="3"/>
  <c r="O234" i="3"/>
  <c r="O325" i="3"/>
  <c r="O43" i="3"/>
  <c r="O129" i="3"/>
  <c r="R10" i="3"/>
  <c r="O472" i="3"/>
  <c r="O350" i="3"/>
  <c r="O380" i="3"/>
  <c r="O307" i="3"/>
  <c r="O66" i="3"/>
  <c r="O85" i="3"/>
  <c r="O20" i="3"/>
  <c r="R286" i="3"/>
  <c r="D5" i="5"/>
  <c r="O465" i="3"/>
  <c r="O430" i="3"/>
  <c r="O446" i="3"/>
  <c r="O315" i="3"/>
  <c r="O67" i="3"/>
  <c r="O120" i="3"/>
  <c r="W331" i="3"/>
  <c r="O344" i="3"/>
  <c r="O415" i="3"/>
  <c r="O432" i="3"/>
  <c r="O256" i="3"/>
  <c r="O434" i="3"/>
  <c r="O86" i="3"/>
  <c r="W363" i="3"/>
  <c r="U488" i="3"/>
  <c r="R398" i="3"/>
  <c r="R62" i="3"/>
  <c r="R382" i="3"/>
  <c r="O448" i="3"/>
  <c r="O413" i="3"/>
  <c r="O411" i="3"/>
  <c r="O454" i="3"/>
  <c r="O185" i="3"/>
  <c r="O102" i="3"/>
  <c r="R426" i="3"/>
  <c r="O194" i="3"/>
  <c r="O408" i="3"/>
  <c r="O294" i="3"/>
  <c r="O244" i="3"/>
  <c r="O146" i="3"/>
  <c r="O92" i="3"/>
  <c r="O438" i="3"/>
  <c r="O468" i="3"/>
  <c r="O416" i="3"/>
  <c r="O343" i="3"/>
  <c r="O500" i="3"/>
  <c r="O474" i="3"/>
  <c r="O376" i="3"/>
  <c r="O226" i="3"/>
  <c r="O249" i="3"/>
  <c r="O302" i="3"/>
  <c r="O360" i="3"/>
  <c r="O368" i="3"/>
  <c r="O196" i="3"/>
  <c r="O166" i="3"/>
  <c r="O216" i="3"/>
  <c r="O392" i="3"/>
  <c r="O259" i="3"/>
  <c r="O14" i="3"/>
  <c r="O370" i="3"/>
  <c r="O58" i="3"/>
  <c r="O159" i="3"/>
  <c r="O34" i="3"/>
  <c r="O231" i="3"/>
  <c r="O16" i="3"/>
  <c r="O79" i="3"/>
  <c r="R503" i="3"/>
  <c r="R482" i="3"/>
  <c r="R367" i="3"/>
  <c r="O336" i="3"/>
  <c r="O419" i="3"/>
  <c r="O373" i="3"/>
  <c r="O251" i="3"/>
  <c r="O57" i="3"/>
  <c r="O81" i="3"/>
  <c r="O349" i="3"/>
  <c r="O222" i="3"/>
  <c r="O366" i="3"/>
  <c r="O179" i="3"/>
  <c r="O453" i="3"/>
  <c r="O178" i="3"/>
  <c r="O50" i="3"/>
  <c r="O480" i="3"/>
  <c r="O441" i="3"/>
  <c r="O412" i="3"/>
  <c r="O275" i="3"/>
  <c r="O497" i="3"/>
  <c r="O505" i="3"/>
  <c r="O347" i="3"/>
  <c r="O212" i="3"/>
  <c r="O228" i="3"/>
  <c r="O284" i="3"/>
  <c r="O334" i="3"/>
  <c r="O300" i="3"/>
  <c r="O84" i="3"/>
  <c r="O195" i="3"/>
  <c r="O389" i="3"/>
  <c r="O224" i="3"/>
  <c r="O114" i="3"/>
  <c r="O354" i="3"/>
  <c r="O116" i="3"/>
  <c r="O144" i="3"/>
  <c r="O200" i="3"/>
  <c r="O191" i="3"/>
  <c r="O33" i="3"/>
  <c r="O25" i="3"/>
  <c r="R436" i="3"/>
  <c r="R268" i="3"/>
  <c r="O420" i="3"/>
  <c r="O340" i="3"/>
  <c r="O299" i="3"/>
  <c r="O197" i="3"/>
  <c r="O265" i="3"/>
  <c r="O115" i="3"/>
  <c r="O56" i="3"/>
  <c r="R18" i="3"/>
  <c r="O150" i="3"/>
  <c r="O337" i="3"/>
  <c r="O404" i="3"/>
  <c r="O264" i="3"/>
  <c r="O112" i="3"/>
  <c r="O88" i="3"/>
  <c r="O10" i="3"/>
  <c r="O476" i="3"/>
  <c r="O435" i="3"/>
  <c r="O379" i="3"/>
  <c r="O508" i="3"/>
  <c r="O486" i="3"/>
  <c r="O494" i="3"/>
  <c r="O335" i="3"/>
  <c r="O182" i="3"/>
  <c r="O221" i="3"/>
  <c r="O279" i="3"/>
  <c r="O305" i="3"/>
  <c r="O295" i="3"/>
  <c r="O156" i="3"/>
  <c r="O321" i="3"/>
  <c r="O503" i="3"/>
  <c r="O388" i="3"/>
  <c r="O217" i="3"/>
  <c r="O61" i="3"/>
  <c r="O346" i="3"/>
  <c r="O168" i="3"/>
  <c r="O107" i="3"/>
  <c r="O184" i="3"/>
  <c r="O183" i="3"/>
  <c r="O30" i="3"/>
  <c r="O24" i="3"/>
  <c r="V424" i="3"/>
  <c r="R437" i="3"/>
  <c r="R239" i="3"/>
  <c r="W276" i="3"/>
  <c r="O250" i="3"/>
  <c r="O296" i="3"/>
  <c r="O425" i="3"/>
  <c r="O255" i="3"/>
  <c r="O426" i="3"/>
  <c r="O89" i="3"/>
  <c r="V138" i="3"/>
  <c r="O406" i="3"/>
  <c r="O278" i="3"/>
  <c r="O403" i="3"/>
  <c r="O253" i="3"/>
  <c r="O418" i="3"/>
  <c r="O101" i="3"/>
  <c r="O64" i="3"/>
  <c r="O477" i="3"/>
  <c r="O473" i="3"/>
  <c r="O384" i="3"/>
  <c r="O372" i="3"/>
  <c r="O504" i="3"/>
  <c r="O482" i="3"/>
  <c r="O490" i="3"/>
  <c r="O331" i="3"/>
  <c r="O157" i="3"/>
  <c r="O214" i="3"/>
  <c r="O209" i="3"/>
  <c r="O287" i="3"/>
  <c r="O277" i="3"/>
  <c r="O123" i="3"/>
  <c r="O320" i="3"/>
  <c r="O495" i="3"/>
  <c r="O387" i="3"/>
  <c r="O203" i="3"/>
  <c r="O69" i="3"/>
  <c r="O330" i="3"/>
  <c r="O164" i="3"/>
  <c r="O93" i="3"/>
  <c r="O176" i="3"/>
  <c r="O106" i="3"/>
  <c r="O169" i="3"/>
  <c r="O23" i="3"/>
  <c r="V284" i="3"/>
  <c r="R494" i="3"/>
  <c r="R476" i="3"/>
  <c r="W448" i="3"/>
  <c r="V359" i="3"/>
  <c r="V31" i="3"/>
  <c r="V452" i="3"/>
  <c r="U451" i="3"/>
  <c r="V474" i="3"/>
  <c r="V305" i="3"/>
  <c r="U366" i="3"/>
  <c r="W318" i="3"/>
  <c r="V479" i="3"/>
  <c r="V440" i="3"/>
  <c r="U17" i="3"/>
  <c r="W163" i="3"/>
  <c r="D12" i="5"/>
  <c r="V457" i="3"/>
  <c r="V379" i="3"/>
  <c r="W454" i="3"/>
  <c r="D14" i="5"/>
  <c r="V494" i="3"/>
  <c r="V212" i="3"/>
  <c r="V286" i="3"/>
  <c r="V507" i="3"/>
  <c r="V242" i="3"/>
  <c r="V315" i="3"/>
  <c r="V224" i="3"/>
  <c r="U259" i="3"/>
  <c r="U112" i="3"/>
  <c r="D10" i="5"/>
  <c r="V490" i="3"/>
  <c r="V348" i="3"/>
  <c r="V281" i="3"/>
  <c r="V505" i="3"/>
  <c r="V504" i="3"/>
  <c r="V307" i="3"/>
  <c r="V23" i="3"/>
  <c r="U216" i="3"/>
  <c r="U156" i="3"/>
  <c r="R253" i="3"/>
  <c r="R37" i="3"/>
  <c r="W388" i="3"/>
  <c r="D7" i="5"/>
  <c r="V471" i="3"/>
  <c r="V461" i="3"/>
  <c r="V277" i="3"/>
  <c r="V255" i="3"/>
  <c r="V312" i="3"/>
  <c r="V32" i="3"/>
  <c r="V114" i="3"/>
  <c r="U262" i="3"/>
  <c r="D15" i="5"/>
  <c r="D9" i="5"/>
  <c r="V383" i="3"/>
  <c r="V450" i="3"/>
  <c r="V400" i="3"/>
  <c r="V223" i="3"/>
  <c r="V174" i="3"/>
  <c r="V123" i="3"/>
  <c r="U486" i="3"/>
  <c r="U258" i="3"/>
  <c r="D6" i="5"/>
  <c r="V266" i="3"/>
  <c r="V431" i="3"/>
  <c r="V328" i="3"/>
  <c r="V206" i="3"/>
  <c r="V129" i="3"/>
  <c r="V120" i="3"/>
  <c r="U338" i="3"/>
  <c r="U297" i="3"/>
  <c r="D8" i="5"/>
  <c r="V485" i="3"/>
  <c r="V418" i="3"/>
  <c r="V500" i="3"/>
  <c r="V137" i="3"/>
  <c r="V126" i="3"/>
  <c r="V193" i="3"/>
  <c r="U362" i="3"/>
  <c r="U489" i="3"/>
  <c r="D11" i="5"/>
  <c r="O492" i="3"/>
  <c r="O409" i="3"/>
  <c r="O507" i="3"/>
  <c r="O464" i="3"/>
  <c r="O444" i="3"/>
  <c r="O414" i="3"/>
  <c r="O229" i="3"/>
  <c r="O288" i="3"/>
  <c r="O423" i="3"/>
  <c r="O496" i="3"/>
  <c r="O357" i="3"/>
  <c r="O509" i="3"/>
  <c r="O428" i="3"/>
  <c r="O369" i="3"/>
  <c r="O138" i="3"/>
  <c r="O219" i="3"/>
  <c r="O268" i="3"/>
  <c r="O235" i="3"/>
  <c r="O395" i="3"/>
  <c r="O297" i="3"/>
  <c r="O439" i="3"/>
  <c r="O353" i="3"/>
  <c r="O447" i="3"/>
  <c r="O361" i="3"/>
  <c r="O220" i="3"/>
  <c r="O177" i="3"/>
  <c r="O308" i="3"/>
  <c r="O142" i="3"/>
  <c r="O257" i="3"/>
  <c r="O210" i="3"/>
  <c r="O457" i="3"/>
  <c r="O390" i="3"/>
  <c r="O324" i="3"/>
  <c r="O246" i="3"/>
  <c r="O111" i="3"/>
  <c r="O143" i="3"/>
  <c r="O442" i="3"/>
  <c r="O362" i="3"/>
  <c r="O266" i="3"/>
  <c r="O122" i="3"/>
  <c r="O136" i="3"/>
  <c r="O155" i="3"/>
  <c r="O110" i="3"/>
  <c r="O208" i="3"/>
  <c r="O90" i="3"/>
  <c r="O207" i="3"/>
  <c r="O104" i="3"/>
  <c r="O40" i="3"/>
  <c r="O105" i="3"/>
  <c r="O27" i="3"/>
  <c r="O28" i="3"/>
  <c r="V463" i="3"/>
  <c r="V468" i="3"/>
  <c r="V446" i="3"/>
  <c r="V354" i="3"/>
  <c r="V337" i="3"/>
  <c r="V225" i="3"/>
  <c r="V245" i="3"/>
  <c r="V244" i="3"/>
  <c r="V304" i="3"/>
  <c r="V229" i="3"/>
  <c r="V363" i="3"/>
  <c r="V134" i="3"/>
  <c r="V158" i="3"/>
  <c r="V154" i="3"/>
  <c r="U462" i="3"/>
  <c r="U331" i="3"/>
  <c r="U280" i="3"/>
  <c r="U293" i="3"/>
  <c r="U45" i="3"/>
  <c r="R450" i="3"/>
  <c r="R443" i="3"/>
  <c r="R499" i="3"/>
  <c r="R156" i="3"/>
  <c r="R293" i="3"/>
  <c r="R246" i="3"/>
  <c r="R408" i="3"/>
  <c r="R431" i="3"/>
  <c r="R28" i="3"/>
  <c r="W456" i="3"/>
  <c r="W205" i="3"/>
  <c r="W38" i="3"/>
  <c r="R365" i="3"/>
  <c r="R460" i="3"/>
  <c r="R392" i="3"/>
  <c r="R390" i="3"/>
  <c r="R442" i="3"/>
  <c r="R342" i="3"/>
  <c r="R284" i="3"/>
  <c r="R303" i="3"/>
  <c r="R83" i="3"/>
  <c r="V55" i="3"/>
  <c r="V200" i="3"/>
  <c r="V58" i="3"/>
  <c r="U487" i="3"/>
  <c r="U206" i="3"/>
  <c r="U408" i="3"/>
  <c r="U136" i="3"/>
  <c r="U107" i="3"/>
  <c r="R307" i="3"/>
  <c r="R446" i="3"/>
  <c r="R296" i="3"/>
  <c r="R290" i="3"/>
  <c r="R428" i="3"/>
  <c r="R278" i="3"/>
  <c r="R283" i="3"/>
  <c r="R263" i="3"/>
  <c r="R141" i="3"/>
  <c r="O400" i="3"/>
  <c r="O491" i="3"/>
  <c r="O469" i="3"/>
  <c r="O502" i="3"/>
  <c r="O377" i="3"/>
  <c r="O436" i="3"/>
  <c r="O365" i="3"/>
  <c r="O399" i="3"/>
  <c r="O493" i="3"/>
  <c r="O385" i="3"/>
  <c r="O467" i="3"/>
  <c r="O485" i="3"/>
  <c r="O475" i="3"/>
  <c r="O270" i="3"/>
  <c r="O285" i="3"/>
  <c r="O273" i="3"/>
  <c r="O304" i="3"/>
  <c r="O289" i="3"/>
  <c r="O201" i="3"/>
  <c r="O359" i="3"/>
  <c r="O206" i="3"/>
  <c r="O381" i="3"/>
  <c r="O269" i="3"/>
  <c r="O397" i="3"/>
  <c r="O272" i="3"/>
  <c r="O154" i="3"/>
  <c r="O313" i="3"/>
  <c r="O237" i="3"/>
  <c r="O318" i="3"/>
  <c r="O252" i="3"/>
  <c r="O487" i="3"/>
  <c r="O452" i="3"/>
  <c r="O329" i="3"/>
  <c r="O263" i="3"/>
  <c r="O188" i="3"/>
  <c r="O72" i="3"/>
  <c r="O117" i="3"/>
  <c r="O410" i="3"/>
  <c r="O306" i="3"/>
  <c r="O139" i="3"/>
  <c r="O149" i="3"/>
  <c r="O41" i="3"/>
  <c r="O49" i="3"/>
  <c r="O51" i="3"/>
  <c r="O173" i="3"/>
  <c r="O15" i="3"/>
  <c r="O91" i="3"/>
  <c r="O83" i="3"/>
  <c r="O161" i="3"/>
  <c r="O46" i="3"/>
  <c r="O68" i="3"/>
  <c r="V434" i="3"/>
  <c r="V410" i="3"/>
  <c r="V389" i="3"/>
  <c r="V405" i="3"/>
  <c r="V287" i="3"/>
  <c r="V498" i="3"/>
  <c r="V430" i="3"/>
  <c r="V295" i="3"/>
  <c r="V438" i="3"/>
  <c r="V83" i="3"/>
  <c r="V143" i="3"/>
  <c r="V34" i="3"/>
  <c r="V192" i="3"/>
  <c r="V37" i="3"/>
  <c r="U455" i="3"/>
  <c r="U274" i="3"/>
  <c r="U238" i="3"/>
  <c r="U122" i="3"/>
  <c r="U29" i="3"/>
  <c r="R388" i="3"/>
  <c r="R373" i="3"/>
  <c r="R262" i="3"/>
  <c r="R474" i="3"/>
  <c r="R384" i="3"/>
  <c r="R247" i="3"/>
  <c r="R185" i="3"/>
  <c r="R225" i="3"/>
  <c r="R34" i="3"/>
  <c r="W270" i="3"/>
  <c r="W132" i="3"/>
  <c r="O363" i="3"/>
  <c r="O488" i="3"/>
  <c r="O422" i="3"/>
  <c r="O498" i="3"/>
  <c r="O339" i="3"/>
  <c r="O429" i="3"/>
  <c r="O358" i="3"/>
  <c r="O355" i="3"/>
  <c r="O489" i="3"/>
  <c r="O332" i="3"/>
  <c r="O437" i="3"/>
  <c r="O481" i="3"/>
  <c r="O460" i="3"/>
  <c r="O398" i="3"/>
  <c r="O280" i="3"/>
  <c r="O240" i="3"/>
  <c r="O291" i="3"/>
  <c r="O276" i="3"/>
  <c r="O190" i="3"/>
  <c r="O352" i="3"/>
  <c r="O162" i="3"/>
  <c r="O374" i="3"/>
  <c r="O189" i="3"/>
  <c r="O382" i="3"/>
  <c r="O248" i="3"/>
  <c r="O232" i="3"/>
  <c r="O312" i="3"/>
  <c r="O202" i="3"/>
  <c r="O317" i="3"/>
  <c r="O245" i="3"/>
  <c r="O479" i="3"/>
  <c r="O451" i="3"/>
  <c r="O328" i="3"/>
  <c r="O262" i="3"/>
  <c r="O160" i="3"/>
  <c r="O63" i="3"/>
  <c r="O109" i="3"/>
  <c r="O402" i="3"/>
  <c r="O298" i="3"/>
  <c r="O128" i="3"/>
  <c r="O134" i="3"/>
  <c r="O35" i="3"/>
  <c r="O181" i="3"/>
  <c r="O42" i="3"/>
  <c r="O172" i="3"/>
  <c r="O247" i="3"/>
  <c r="O82" i="3"/>
  <c r="O76" i="3"/>
  <c r="O153" i="3"/>
  <c r="O39" i="3"/>
  <c r="O60" i="3"/>
  <c r="V404" i="3"/>
  <c r="V341" i="3"/>
  <c r="V326" i="3"/>
  <c r="V492" i="3"/>
  <c r="V203" i="3"/>
  <c r="V415" i="3"/>
  <c r="V358" i="3"/>
  <c r="V213" i="3"/>
  <c r="V378" i="3"/>
  <c r="V87" i="3"/>
  <c r="V147" i="3"/>
  <c r="V19" i="3"/>
  <c r="V165" i="3"/>
  <c r="U509" i="3"/>
  <c r="U375" i="3"/>
  <c r="U399" i="3"/>
  <c r="U288" i="3"/>
  <c r="U101" i="3"/>
  <c r="R489" i="3"/>
  <c r="R374" i="3"/>
  <c r="R502" i="3"/>
  <c r="R254" i="3"/>
  <c r="R469" i="3"/>
  <c r="R288" i="3"/>
  <c r="R218" i="3"/>
  <c r="R35" i="3"/>
  <c r="R223" i="3"/>
  <c r="R94" i="3"/>
  <c r="W506" i="3"/>
  <c r="W150" i="3"/>
  <c r="O506" i="3"/>
  <c r="O484" i="3"/>
  <c r="O407" i="3"/>
  <c r="O483" i="3"/>
  <c r="O236" i="3"/>
  <c r="O427" i="3"/>
  <c r="O351" i="3"/>
  <c r="O348" i="3"/>
  <c r="O478" i="3"/>
  <c r="O243" i="3"/>
  <c r="O401" i="3"/>
  <c r="O470" i="3"/>
  <c r="O443" i="3"/>
  <c r="O383" i="3"/>
  <c r="O267" i="3"/>
  <c r="O233" i="3"/>
  <c r="O286" i="3"/>
  <c r="O271" i="3"/>
  <c r="O431" i="3"/>
  <c r="O341" i="3"/>
  <c r="O461" i="3"/>
  <c r="O367" i="3"/>
  <c r="O124" i="3"/>
  <c r="O375" i="3"/>
  <c r="O241" i="3"/>
  <c r="O225" i="3"/>
  <c r="O310" i="3"/>
  <c r="O187" i="3"/>
  <c r="O316" i="3"/>
  <c r="O238" i="3"/>
  <c r="O471" i="3"/>
  <c r="O393" i="3"/>
  <c r="O327" i="3"/>
  <c r="O260" i="3"/>
  <c r="O147" i="3"/>
  <c r="O31" i="3"/>
  <c r="O75" i="3"/>
  <c r="O378" i="3"/>
  <c r="O290" i="3"/>
  <c r="O80" i="3"/>
  <c r="O108" i="3"/>
  <c r="O180" i="3"/>
  <c r="O167" i="3"/>
  <c r="O47" i="3"/>
  <c r="O171" i="3"/>
  <c r="O239" i="3"/>
  <c r="O62" i="3"/>
  <c r="O29" i="3"/>
  <c r="O145" i="3"/>
  <c r="O87" i="3"/>
  <c r="O44" i="3"/>
  <c r="V412" i="3"/>
  <c r="V475" i="3"/>
  <c r="V460" i="3"/>
  <c r="V226" i="3"/>
  <c r="V319" i="3"/>
  <c r="V290" i="3"/>
  <c r="V408" i="3"/>
  <c r="V273" i="3"/>
  <c r="V179" i="3"/>
  <c r="V377" i="3"/>
  <c r="V451" i="3"/>
  <c r="V95" i="3"/>
  <c r="V66" i="3"/>
  <c r="U474" i="3"/>
  <c r="U476" i="3"/>
  <c r="U496" i="3"/>
  <c r="U226" i="3"/>
  <c r="R504" i="3"/>
  <c r="R333" i="3"/>
  <c r="R329" i="3"/>
  <c r="R171" i="3"/>
  <c r="R420" i="3"/>
  <c r="R193" i="3"/>
  <c r="R177" i="3"/>
  <c r="R86" i="3"/>
  <c r="R169" i="3"/>
  <c r="W369" i="3"/>
  <c r="W340" i="3"/>
  <c r="W51" i="3"/>
  <c r="R125" i="3"/>
  <c r="R29" i="3"/>
  <c r="R204" i="3"/>
  <c r="R43" i="3"/>
  <c r="R150" i="3"/>
  <c r="R60" i="3"/>
  <c r="R212" i="3"/>
  <c r="R129" i="3"/>
  <c r="R69" i="3"/>
  <c r="R74" i="3"/>
  <c r="R15" i="3"/>
  <c r="R144" i="3"/>
  <c r="R271" i="3"/>
  <c r="R391" i="3"/>
  <c r="R92" i="3"/>
  <c r="R208" i="3"/>
  <c r="R348" i="3"/>
  <c r="R500" i="3"/>
  <c r="R272" i="3"/>
  <c r="R163" i="3"/>
  <c r="R269" i="3"/>
  <c r="R301" i="3"/>
  <c r="R449" i="3"/>
  <c r="R316" i="3"/>
  <c r="R470" i="3"/>
  <c r="R308" i="3"/>
  <c r="R187" i="3"/>
  <c r="R209" i="3"/>
  <c r="R357" i="3"/>
  <c r="R396" i="3"/>
  <c r="R422" i="3"/>
  <c r="R380" i="3"/>
  <c r="R245" i="3"/>
  <c r="R451" i="3"/>
  <c r="R395" i="3"/>
  <c r="R372" i="3"/>
  <c r="R507" i="3"/>
  <c r="R496" i="3"/>
  <c r="R46" i="3"/>
  <c r="R20" i="3"/>
  <c r="R101" i="3"/>
  <c r="R228" i="3"/>
  <c r="R132" i="3"/>
  <c r="R80" i="3"/>
  <c r="R89" i="3"/>
  <c r="R111" i="3"/>
  <c r="R152" i="3"/>
  <c r="R287" i="3"/>
  <c r="R399" i="3"/>
  <c r="R77" i="3"/>
  <c r="R241" i="3"/>
  <c r="R349" i="3"/>
  <c r="R508" i="3"/>
  <c r="R273" i="3"/>
  <c r="R184" i="3"/>
  <c r="R270" i="3"/>
  <c r="R331" i="3"/>
  <c r="R480" i="3"/>
  <c r="R321" i="3"/>
  <c r="R471" i="3"/>
  <c r="R354" i="3"/>
  <c r="R195" i="3"/>
  <c r="R289" i="3"/>
  <c r="R364" i="3"/>
  <c r="R458" i="3"/>
  <c r="R438" i="3"/>
  <c r="R387" i="3"/>
  <c r="R317" i="3"/>
  <c r="R462" i="3"/>
  <c r="R402" i="3"/>
  <c r="R386" i="3"/>
  <c r="R418" i="3"/>
  <c r="R47" i="3"/>
  <c r="R27" i="3"/>
  <c r="R108" i="3"/>
  <c r="R236" i="3"/>
  <c r="R133" i="3"/>
  <c r="R88" i="3"/>
  <c r="R91" i="3"/>
  <c r="R154" i="3"/>
  <c r="R194" i="3"/>
  <c r="R295" i="3"/>
  <c r="R407" i="3"/>
  <c r="R148" i="3"/>
  <c r="R281" i="3"/>
  <c r="R350" i="3"/>
  <c r="R155" i="3"/>
  <c r="R277" i="3"/>
  <c r="R199" i="3"/>
  <c r="R143" i="3"/>
  <c r="R370" i="3"/>
  <c r="R481" i="3"/>
  <c r="R355" i="3"/>
  <c r="R472" i="3"/>
  <c r="R361" i="3"/>
  <c r="R237" i="3"/>
  <c r="R302" i="3"/>
  <c r="R385" i="3"/>
  <c r="R464" i="3"/>
  <c r="R491" i="3"/>
  <c r="R401" i="3"/>
  <c r="R332" i="3"/>
  <c r="R191" i="3"/>
  <c r="R445" i="3"/>
  <c r="R400" i="3"/>
  <c r="R497" i="3"/>
  <c r="R65" i="3"/>
  <c r="R134" i="3"/>
  <c r="R64" i="3"/>
  <c r="R180" i="3"/>
  <c r="R107" i="3"/>
  <c r="R68" i="3"/>
  <c r="R176" i="3"/>
  <c r="R24" i="3"/>
  <c r="R58" i="3"/>
  <c r="R226" i="3"/>
  <c r="R351" i="3"/>
  <c r="R81" i="3"/>
  <c r="R162" i="3"/>
  <c r="R285" i="3"/>
  <c r="R414" i="3"/>
  <c r="R240" i="3"/>
  <c r="R341" i="3"/>
  <c r="R265" i="3"/>
  <c r="R229" i="3"/>
  <c r="R435" i="3"/>
  <c r="R186" i="3"/>
  <c r="R427" i="3"/>
  <c r="R261" i="3"/>
  <c r="R433" i="3"/>
  <c r="R297" i="3"/>
  <c r="R291" i="3"/>
  <c r="R326" i="3"/>
  <c r="R320" i="3"/>
  <c r="R182" i="3"/>
  <c r="R467" i="3"/>
  <c r="R425" i="3"/>
  <c r="R381" i="3"/>
  <c r="R358" i="3"/>
  <c r="R461" i="3"/>
  <c r="R416" i="3"/>
  <c r="R175" i="3"/>
  <c r="R59" i="3"/>
  <c r="R138" i="3"/>
  <c r="R70" i="3"/>
  <c r="V74" i="3"/>
  <c r="V30" i="3"/>
  <c r="V166" i="3"/>
  <c r="V63" i="3"/>
  <c r="V201" i="3"/>
  <c r="V67" i="3"/>
  <c r="V127" i="3"/>
  <c r="V151" i="3"/>
  <c r="V267" i="3"/>
  <c r="V387" i="3"/>
  <c r="V41" i="3"/>
  <c r="V186" i="3"/>
  <c r="V372" i="3"/>
  <c r="V441" i="3"/>
  <c r="V300" i="3"/>
  <c r="V220" i="3"/>
  <c r="V181" i="3"/>
  <c r="V256" i="3"/>
  <c r="V365" i="3"/>
  <c r="V509" i="3"/>
  <c r="V364" i="3"/>
  <c r="V501" i="3"/>
  <c r="V407" i="3"/>
  <c r="V246" i="3"/>
  <c r="V188" i="3"/>
  <c r="V381" i="3"/>
  <c r="V271" i="3"/>
  <c r="V453" i="3"/>
  <c r="V476" i="3"/>
  <c r="V276" i="3"/>
  <c r="V327" i="3"/>
  <c r="V353" i="3"/>
  <c r="V75" i="3"/>
  <c r="V18" i="3"/>
  <c r="V168" i="3"/>
  <c r="V96" i="3"/>
  <c r="V48" i="3"/>
  <c r="V64" i="3"/>
  <c r="V173" i="3"/>
  <c r="V84" i="3"/>
  <c r="V275" i="3"/>
  <c r="V395" i="3"/>
  <c r="V101" i="3"/>
  <c r="V198" i="3"/>
  <c r="V373" i="3"/>
  <c r="V480" i="3"/>
  <c r="V301" i="3"/>
  <c r="V227" i="3"/>
  <c r="V191" i="3"/>
  <c r="V257" i="3"/>
  <c r="V380" i="3"/>
  <c r="V231" i="3"/>
  <c r="V394" i="3"/>
  <c r="V502" i="3"/>
  <c r="V428" i="3"/>
  <c r="V264" i="3"/>
  <c r="V247" i="3"/>
  <c r="V388" i="3"/>
  <c r="V316" i="3"/>
  <c r="V484" i="3"/>
  <c r="V495" i="3"/>
  <c r="V289" i="3"/>
  <c r="V369" i="3"/>
  <c r="V360" i="3"/>
  <c r="V11" i="3"/>
  <c r="V78" i="3"/>
  <c r="V33" i="3"/>
  <c r="V169" i="3"/>
  <c r="V103" i="3"/>
  <c r="V60" i="3"/>
  <c r="V86" i="3"/>
  <c r="V56" i="3"/>
  <c r="V128" i="3"/>
  <c r="V299" i="3"/>
  <c r="V403" i="3"/>
  <c r="V145" i="3"/>
  <c r="V215" i="3"/>
  <c r="V374" i="3"/>
  <c r="V496" i="3"/>
  <c r="V302" i="3"/>
  <c r="V234" i="3"/>
  <c r="V194" i="3"/>
  <c r="V217" i="3"/>
  <c r="V402" i="3"/>
  <c r="V238" i="3"/>
  <c r="V401" i="3"/>
  <c r="V280" i="3"/>
  <c r="V211" i="3"/>
  <c r="V282" i="3"/>
  <c r="V263" i="3"/>
  <c r="V219" i="3"/>
  <c r="V342" i="3"/>
  <c r="V334" i="3"/>
  <c r="V483" i="3"/>
  <c r="V324" i="3"/>
  <c r="V417" i="3"/>
  <c r="V367" i="3"/>
  <c r="V15" i="3"/>
  <c r="V170" i="3"/>
  <c r="V104" i="3"/>
  <c r="V27" i="3"/>
  <c r="V161" i="3"/>
  <c r="V36" i="3"/>
  <c r="V108" i="3"/>
  <c r="V136" i="3"/>
  <c r="V190" i="3"/>
  <c r="V371" i="3"/>
  <c r="V50" i="3"/>
  <c r="V148" i="3"/>
  <c r="V311" i="3"/>
  <c r="V439" i="3"/>
  <c r="V205" i="3"/>
  <c r="V189" i="3"/>
  <c r="V298" i="3"/>
  <c r="V252" i="3"/>
  <c r="V344" i="3"/>
  <c r="V506" i="3"/>
  <c r="V288" i="3"/>
  <c r="V499" i="3"/>
  <c r="V356" i="3"/>
  <c r="V144" i="3"/>
  <c r="V279" i="3"/>
  <c r="V352" i="3"/>
  <c r="V477" i="3"/>
  <c r="V433" i="3"/>
  <c r="V447" i="3"/>
  <c r="V396" i="3"/>
  <c r="V406" i="3"/>
  <c r="V318" i="3"/>
  <c r="U36" i="3"/>
  <c r="U249" i="3"/>
  <c r="U183" i="3"/>
  <c r="U228" i="3"/>
  <c r="U497" i="3"/>
  <c r="U170" i="3"/>
  <c r="U415" i="3"/>
  <c r="U458" i="3"/>
  <c r="U144" i="3"/>
  <c r="U266" i="3"/>
  <c r="U10" i="3"/>
  <c r="U345" i="3"/>
  <c r="U397" i="3"/>
  <c r="U478" i="3"/>
  <c r="U22" i="3"/>
  <c r="U153" i="3"/>
  <c r="U324" i="3"/>
  <c r="U302" i="3"/>
  <c r="U220" i="3"/>
  <c r="U198" i="3"/>
  <c r="U504" i="3"/>
  <c r="U491" i="3"/>
  <c r="U239" i="3"/>
  <c r="U329" i="3"/>
  <c r="U354" i="3"/>
  <c r="U352" i="3"/>
  <c r="U442" i="3"/>
  <c r="U318" i="3"/>
  <c r="U62" i="3"/>
  <c r="U186" i="3"/>
  <c r="U388" i="3"/>
  <c r="U306" i="3"/>
  <c r="U234" i="3"/>
  <c r="U215" i="3"/>
  <c r="U166" i="3"/>
  <c r="U492" i="3"/>
  <c r="U264" i="3"/>
  <c r="U373" i="3"/>
  <c r="U461" i="3"/>
  <c r="U403" i="3"/>
  <c r="U456" i="3"/>
  <c r="U96" i="3"/>
  <c r="U26" i="3"/>
  <c r="U133" i="3"/>
  <c r="U431" i="3"/>
  <c r="U287" i="3"/>
  <c r="U357" i="3"/>
  <c r="U309" i="3"/>
  <c r="U363" i="3"/>
  <c r="U255" i="3"/>
  <c r="U418" i="3"/>
  <c r="U483" i="3"/>
  <c r="U321" i="3"/>
  <c r="U360" i="3"/>
  <c r="R429" i="3"/>
  <c r="R231" i="3"/>
  <c r="R440" i="3"/>
  <c r="R495" i="3"/>
  <c r="R252" i="3"/>
  <c r="R368" i="3"/>
  <c r="R376" i="3"/>
  <c r="R377" i="3"/>
  <c r="R217" i="3"/>
  <c r="R165" i="3"/>
  <c r="R282" i="3"/>
  <c r="R423" i="3"/>
  <c r="R222" i="3"/>
  <c r="R164" i="3"/>
  <c r="R205" i="3"/>
  <c r="R115" i="3"/>
  <c r="R63" i="3"/>
  <c r="R124" i="3"/>
  <c r="R52" i="3"/>
  <c r="R128" i="3"/>
  <c r="R54" i="3"/>
  <c r="R42" i="3"/>
  <c r="O54" i="3"/>
  <c r="O458" i="3"/>
  <c r="O394" i="3"/>
  <c r="O322" i="3"/>
  <c r="O211" i="3"/>
  <c r="O141" i="3"/>
  <c r="O130" i="3"/>
  <c r="O95" i="3"/>
  <c r="O140" i="3"/>
  <c r="O148" i="3"/>
  <c r="O73" i="3"/>
  <c r="O175" i="3"/>
  <c r="O78" i="3"/>
  <c r="O223" i="3"/>
  <c r="O74" i="3"/>
  <c r="O100" i="3"/>
  <c r="O13" i="3"/>
  <c r="O121" i="3"/>
  <c r="O32" i="3"/>
  <c r="O22" i="3"/>
  <c r="O12" i="3"/>
  <c r="V454" i="3"/>
  <c r="V233" i="3"/>
  <c r="V481" i="3"/>
  <c r="V392" i="3"/>
  <c r="V368" i="3"/>
  <c r="V473" i="3"/>
  <c r="V187" i="3"/>
  <c r="V349" i="3"/>
  <c r="V270" i="3"/>
  <c r="V329" i="3"/>
  <c r="V297" i="3"/>
  <c r="V182" i="3"/>
  <c r="V310" i="3"/>
  <c r="V59" i="3"/>
  <c r="V175" i="3"/>
  <c r="V17" i="3"/>
  <c r="V160" i="3"/>
  <c r="V97" i="3"/>
  <c r="V88" i="3"/>
  <c r="U457" i="3"/>
  <c r="U398" i="3"/>
  <c r="U339" i="3"/>
  <c r="U350" i="3"/>
  <c r="U429" i="3"/>
  <c r="U87" i="3"/>
  <c r="R485" i="3"/>
  <c r="R328" i="3"/>
  <c r="R353" i="3"/>
  <c r="R490" i="3"/>
  <c r="R323" i="3"/>
  <c r="R214" i="3"/>
  <c r="R257" i="3"/>
  <c r="R161" i="3"/>
  <c r="R202" i="3"/>
  <c r="R338" i="3"/>
  <c r="R412" i="3"/>
  <c r="R95" i="3"/>
  <c r="R343" i="3"/>
  <c r="R178" i="3"/>
  <c r="R157" i="3"/>
  <c r="R93" i="3"/>
  <c r="R38" i="3"/>
  <c r="R17" i="3"/>
  <c r="O501" i="3"/>
  <c r="O364" i="3"/>
  <c r="O459" i="3"/>
  <c r="O449" i="3"/>
  <c r="O405" i="3"/>
  <c r="O303" i="3"/>
  <c r="O283" i="3"/>
  <c r="O204" i="3"/>
  <c r="O193" i="3"/>
  <c r="O242" i="3"/>
  <c r="O424" i="3"/>
  <c r="O345" i="3"/>
  <c r="O198" i="3"/>
  <c r="O396" i="3"/>
  <c r="O292" i="3"/>
  <c r="O433" i="3"/>
  <c r="O342" i="3"/>
  <c r="O227" i="3"/>
  <c r="O218" i="3"/>
  <c r="O311" i="3"/>
  <c r="O230" i="3"/>
  <c r="O319" i="3"/>
  <c r="O254" i="3"/>
  <c r="O158" i="3"/>
  <c r="O456" i="3"/>
  <c r="O391" i="3"/>
  <c r="O326" i="3"/>
  <c r="O261" i="3"/>
  <c r="O165" i="3"/>
  <c r="O94" i="3"/>
  <c r="O151" i="3"/>
  <c r="O450" i="3"/>
  <c r="O386" i="3"/>
  <c r="O314" i="3"/>
  <c r="O205" i="3"/>
  <c r="O126" i="3"/>
  <c r="O119" i="3"/>
  <c r="O77" i="3"/>
  <c r="O118" i="3"/>
  <c r="O133" i="3"/>
  <c r="O70" i="3"/>
  <c r="O174" i="3"/>
  <c r="O59" i="3"/>
  <c r="O215" i="3"/>
  <c r="O71" i="3"/>
  <c r="O98" i="3"/>
  <c r="O37" i="3"/>
  <c r="O113" i="3"/>
  <c r="O17" i="3"/>
  <c r="O21" i="3"/>
  <c r="O11" i="3"/>
  <c r="V397" i="3"/>
  <c r="V338" i="3"/>
  <c r="V425" i="3"/>
  <c r="V385" i="3"/>
  <c r="V361" i="3"/>
  <c r="V456" i="3"/>
  <c r="V149" i="3"/>
  <c r="V343" i="3"/>
  <c r="V265" i="3"/>
  <c r="V278" i="3"/>
  <c r="V296" i="3"/>
  <c r="V172" i="3"/>
  <c r="V243" i="3"/>
  <c r="V459" i="3"/>
  <c r="V141" i="3"/>
  <c r="V135" i="3"/>
  <c r="V159" i="3"/>
  <c r="V85" i="3"/>
  <c r="V53" i="3"/>
  <c r="U446" i="3"/>
  <c r="U342" i="3"/>
  <c r="U218" i="3"/>
  <c r="U312" i="3"/>
  <c r="U371" i="3"/>
  <c r="U127" i="3"/>
  <c r="R465" i="3"/>
  <c r="R322" i="3"/>
  <c r="R454" i="3"/>
  <c r="R486" i="3"/>
  <c r="R312" i="3"/>
  <c r="R305" i="3"/>
  <c r="R216" i="3"/>
  <c r="R483" i="3"/>
  <c r="R249" i="3"/>
  <c r="R336" i="3"/>
  <c r="R411" i="3"/>
  <c r="R90" i="3"/>
  <c r="R335" i="3"/>
  <c r="R173" i="3"/>
  <c r="R99" i="3"/>
  <c r="R87" i="3"/>
  <c r="R21" i="3"/>
  <c r="W377" i="3"/>
  <c r="W234" i="3"/>
  <c r="W193" i="3"/>
  <c r="W178" i="3"/>
  <c r="W68" i="3"/>
  <c r="W348" i="3"/>
  <c r="W196" i="3"/>
  <c r="W359" i="3"/>
  <c r="W110" i="3"/>
  <c r="W111" i="3"/>
  <c r="W464" i="3"/>
  <c r="W269" i="3"/>
  <c r="W333" i="3"/>
  <c r="W394" i="3"/>
  <c r="W171" i="3"/>
  <c r="W491" i="3"/>
  <c r="W267" i="3"/>
  <c r="W126" i="3"/>
  <c r="W298" i="3"/>
  <c r="W39" i="3"/>
  <c r="U190" i="3"/>
  <c r="U452" i="3"/>
  <c r="U120" i="3"/>
  <c r="U77" i="3"/>
  <c r="U209" i="3"/>
  <c r="U72" i="3"/>
  <c r="W482" i="3"/>
  <c r="W484" i="3"/>
  <c r="W367" i="3"/>
  <c r="W408" i="3"/>
  <c r="W296" i="3"/>
  <c r="W299" i="3"/>
  <c r="W444" i="3"/>
  <c r="W450" i="3"/>
  <c r="W159" i="3"/>
  <c r="W25" i="3"/>
  <c r="W96" i="3"/>
  <c r="W12" i="3"/>
  <c r="U79" i="3"/>
  <c r="U428" i="3"/>
  <c r="U106" i="3"/>
  <c r="U52" i="3"/>
  <c r="U159" i="3"/>
  <c r="W489" i="3"/>
  <c r="W433" i="3"/>
  <c r="W289" i="3"/>
  <c r="W293" i="3"/>
  <c r="W224" i="3"/>
  <c r="W235" i="3"/>
  <c r="W443" i="3"/>
  <c r="W426" i="3"/>
  <c r="W50" i="3"/>
  <c r="W192" i="3"/>
  <c r="R25" i="3"/>
  <c r="R57" i="3"/>
  <c r="R56" i="3"/>
  <c r="R166" i="3"/>
  <c r="R85" i="3"/>
  <c r="R137" i="3"/>
  <c r="R220" i="3"/>
  <c r="R100" i="3"/>
  <c r="R197" i="3"/>
  <c r="R66" i="3"/>
  <c r="R153" i="3"/>
  <c r="R149" i="3"/>
  <c r="R67" i="3"/>
  <c r="R55" i="3"/>
  <c r="R221" i="3"/>
  <c r="R279" i="3"/>
  <c r="R359" i="3"/>
  <c r="R455" i="3"/>
  <c r="R151" i="3"/>
  <c r="R234" i="3"/>
  <c r="R346" i="3"/>
  <c r="R413" i="3"/>
  <c r="R170" i="3"/>
  <c r="R276" i="3"/>
  <c r="R147" i="3"/>
  <c r="R264" i="3"/>
  <c r="R242" i="3"/>
  <c r="R363" i="3"/>
  <c r="R456" i="3"/>
  <c r="R250" i="3"/>
  <c r="R405" i="3"/>
  <c r="R473" i="3"/>
  <c r="R334" i="3"/>
  <c r="R31" i="3"/>
  <c r="R190" i="3"/>
  <c r="R215" i="3"/>
  <c r="R371" i="3"/>
  <c r="R389" i="3"/>
  <c r="R258" i="3"/>
  <c r="R506" i="3"/>
  <c r="R394" i="3"/>
  <c r="R430" i="3"/>
  <c r="R360" i="3"/>
  <c r="R315" i="3"/>
  <c r="R459" i="3"/>
  <c r="R379" i="3"/>
  <c r="R488" i="3"/>
  <c r="R453" i="3"/>
  <c r="V29" i="3"/>
  <c r="V65" i="3"/>
  <c r="V146" i="3"/>
  <c r="U64" i="3"/>
  <c r="U89" i="3"/>
  <c r="U149" i="3"/>
  <c r="U39" i="3"/>
  <c r="U242" i="3"/>
  <c r="U113" i="3"/>
  <c r="U182" i="3"/>
  <c r="U367" i="3"/>
  <c r="U213" i="3"/>
  <c r="U285" i="3"/>
  <c r="U231" i="3"/>
  <c r="U459" i="3"/>
  <c r="U349" i="3"/>
  <c r="U211" i="3"/>
  <c r="U180" i="3"/>
  <c r="U253" i="3"/>
  <c r="U395" i="3"/>
  <c r="U475" i="3"/>
  <c r="U411" i="3"/>
  <c r="U188" i="3"/>
  <c r="U463" i="3"/>
  <c r="U330" i="3"/>
  <c r="W81" i="3"/>
  <c r="W170" i="3"/>
  <c r="W200" i="3"/>
  <c r="W123" i="3"/>
  <c r="W322" i="3"/>
  <c r="W257" i="3"/>
  <c r="W243" i="3"/>
  <c r="W245" i="3"/>
  <c r="W416" i="3"/>
  <c r="W415" i="3"/>
  <c r="W341" i="3"/>
  <c r="W477" i="3"/>
  <c r="W404" i="3"/>
  <c r="W308" i="3"/>
  <c r="W230" i="3"/>
  <c r="W266" i="3"/>
  <c r="W34" i="3"/>
  <c r="W43" i="3"/>
  <c r="W14" i="3"/>
  <c r="V421" i="3"/>
  <c r="V322" i="3"/>
  <c r="V497" i="3"/>
  <c r="V336" i="3"/>
  <c r="V199" i="3"/>
  <c r="V423" i="3"/>
  <c r="V325" i="3"/>
  <c r="V254" i="3"/>
  <c r="V183" i="3"/>
  <c r="V293" i="3"/>
  <c r="V152" i="3"/>
  <c r="V228" i="3"/>
  <c r="V464" i="3"/>
  <c r="V376" i="3"/>
  <c r="V309" i="3"/>
  <c r="V115" i="3"/>
  <c r="V93" i="3"/>
  <c r="V443" i="3"/>
  <c r="V331" i="3"/>
  <c r="V250" i="3"/>
  <c r="V47" i="3"/>
  <c r="V116" i="3"/>
  <c r="V178" i="3"/>
  <c r="V39" i="3"/>
  <c r="V40" i="3"/>
  <c r="V156" i="3"/>
  <c r="V216" i="3"/>
  <c r="V164" i="3"/>
  <c r="V89" i="3"/>
  <c r="V106" i="3"/>
  <c r="V71" i="3"/>
  <c r="U425" i="3"/>
  <c r="U381" i="3"/>
  <c r="U355" i="3"/>
  <c r="U409" i="3"/>
  <c r="U484" i="3"/>
  <c r="U325" i="3"/>
  <c r="U311" i="3"/>
  <c r="U319" i="3"/>
  <c r="U400" i="3"/>
  <c r="U501" i="3"/>
  <c r="U199" i="3"/>
  <c r="U204" i="3"/>
  <c r="U465" i="3"/>
  <c r="U301" i="3"/>
  <c r="U83" i="3"/>
  <c r="U300" i="3"/>
  <c r="U78" i="3"/>
  <c r="U148" i="3"/>
  <c r="U41" i="3"/>
  <c r="R146" i="3"/>
  <c r="R97" i="3"/>
  <c r="R160" i="3"/>
  <c r="R122" i="3"/>
  <c r="R53" i="3"/>
  <c r="R131" i="3"/>
  <c r="R79" i="3"/>
  <c r="R140" i="3"/>
  <c r="R51" i="3"/>
  <c r="R174" i="3"/>
  <c r="R14" i="3"/>
  <c r="W501" i="3"/>
  <c r="W435" i="3"/>
  <c r="W481" i="3"/>
  <c r="W56" i="3"/>
  <c r="W459" i="3"/>
  <c r="W291" i="3"/>
  <c r="W201" i="3"/>
  <c r="W180" i="3"/>
  <c r="W258" i="3"/>
  <c r="W154" i="3"/>
  <c r="W199" i="3"/>
  <c r="W169" i="3"/>
  <c r="O338" i="3"/>
  <c r="O274" i="3"/>
  <c r="O135" i="3"/>
  <c r="O96" i="3"/>
  <c r="O55" i="3"/>
  <c r="O45" i="3"/>
  <c r="O125" i="3"/>
  <c r="O152" i="3"/>
  <c r="O48" i="3"/>
  <c r="O192" i="3"/>
  <c r="O170" i="3"/>
  <c r="O19" i="3"/>
  <c r="O199" i="3"/>
  <c r="O65" i="3"/>
  <c r="O99" i="3"/>
  <c r="O18" i="3"/>
  <c r="O137" i="3"/>
  <c r="O53" i="3"/>
  <c r="O26" i="3"/>
  <c r="V390" i="3"/>
  <c r="V489" i="3"/>
  <c r="V448" i="3"/>
  <c r="V467" i="3"/>
  <c r="V449" i="3"/>
  <c r="V426" i="3"/>
  <c r="V491" i="3"/>
  <c r="V204" i="3"/>
  <c r="V398" i="3"/>
  <c r="V370" i="3"/>
  <c r="V333" i="3"/>
  <c r="V274" i="3"/>
  <c r="V195" i="3"/>
  <c r="V414" i="3"/>
  <c r="V285" i="3"/>
  <c r="V429" i="3"/>
  <c r="V317" i="3"/>
  <c r="V10" i="3"/>
  <c r="V409" i="3"/>
  <c r="V320" i="3"/>
  <c r="V253" i="3"/>
  <c r="V180" i="3"/>
  <c r="V292" i="3"/>
  <c r="V306" i="3"/>
  <c r="V221" i="3"/>
  <c r="V442" i="3"/>
  <c r="V375" i="3"/>
  <c r="V308" i="3"/>
  <c r="V99" i="3"/>
  <c r="V113" i="3"/>
  <c r="V427" i="3"/>
  <c r="V323" i="3"/>
  <c r="V249" i="3"/>
  <c r="V26" i="3"/>
  <c r="V102" i="3"/>
  <c r="V150" i="3"/>
  <c r="V24" i="3"/>
  <c r="V209" i="3"/>
  <c r="V110" i="3"/>
  <c r="V208" i="3"/>
  <c r="V111" i="3"/>
  <c r="V81" i="3"/>
  <c r="V90" i="3"/>
  <c r="V61" i="3"/>
  <c r="U310" i="3"/>
  <c r="U196" i="3"/>
  <c r="U438" i="3"/>
  <c r="U382" i="3"/>
  <c r="U439" i="3"/>
  <c r="U278" i="3"/>
  <c r="U282" i="3"/>
  <c r="U314" i="3"/>
  <c r="U393" i="3"/>
  <c r="U437" i="3"/>
  <c r="U251" i="3"/>
  <c r="U181" i="3"/>
  <c r="U432" i="3"/>
  <c r="U235" i="3"/>
  <c r="U121" i="3"/>
  <c r="U260" i="3"/>
  <c r="U142" i="3"/>
  <c r="U60" i="3"/>
  <c r="U171" i="3"/>
  <c r="R493" i="3"/>
  <c r="R325" i="3"/>
  <c r="R393" i="3"/>
  <c r="R294" i="3"/>
  <c r="R304" i="3"/>
  <c r="R318" i="3"/>
  <c r="R463" i="3"/>
  <c r="R366" i="3"/>
  <c r="R352" i="3"/>
  <c r="R444" i="3"/>
  <c r="R378" i="3"/>
  <c r="R159" i="3"/>
  <c r="R300" i="3"/>
  <c r="R397" i="3"/>
  <c r="R259" i="3"/>
  <c r="R434" i="3"/>
  <c r="R298" i="3"/>
  <c r="R477" i="3"/>
  <c r="R356" i="3"/>
  <c r="R167" i="3"/>
  <c r="R232" i="3"/>
  <c r="R337" i="3"/>
  <c r="R233" i="3"/>
  <c r="R468" i="3"/>
  <c r="R347" i="3"/>
  <c r="R219" i="3"/>
  <c r="R106" i="3"/>
  <c r="R415" i="3"/>
  <c r="R327" i="3"/>
  <c r="R224" i="3"/>
  <c r="R105" i="3"/>
  <c r="R82" i="3"/>
  <c r="R96" i="3"/>
  <c r="R113" i="3"/>
  <c r="R71" i="3"/>
  <c r="R130" i="3"/>
  <c r="R244" i="3"/>
  <c r="R139" i="3"/>
  <c r="R119" i="3"/>
  <c r="R158" i="3"/>
  <c r="R84" i="3"/>
  <c r="W497" i="3"/>
  <c r="W413" i="3"/>
  <c r="W436" i="3"/>
  <c r="W156" i="3"/>
  <c r="W423" i="3"/>
  <c r="W210" i="3"/>
  <c r="W471" i="3"/>
  <c r="W122" i="3"/>
  <c r="W99" i="3"/>
  <c r="W124" i="3"/>
  <c r="W175" i="3"/>
  <c r="W105" i="3"/>
  <c r="V12" i="3"/>
  <c r="V69" i="3"/>
  <c r="V22" i="3"/>
  <c r="V76" i="3"/>
  <c r="V122" i="3"/>
  <c r="V35" i="3"/>
  <c r="V43" i="3"/>
  <c r="V118" i="3"/>
  <c r="V176" i="3"/>
  <c r="V240" i="3"/>
  <c r="V117" i="3"/>
  <c r="V177" i="3"/>
  <c r="V54" i="3"/>
  <c r="V42" i="3"/>
  <c r="V92" i="3"/>
  <c r="V82" i="3"/>
  <c r="V62" i="3"/>
  <c r="V121" i="3"/>
  <c r="V112" i="3"/>
  <c r="V196" i="3"/>
  <c r="V283" i="3"/>
  <c r="V347" i="3"/>
  <c r="V411" i="3"/>
  <c r="V91" i="3"/>
  <c r="V125" i="3"/>
  <c r="V107" i="3"/>
  <c r="V236" i="3"/>
  <c r="V314" i="3"/>
  <c r="V436" i="3"/>
  <c r="V472" i="3"/>
  <c r="V214" i="3"/>
  <c r="V303" i="3"/>
  <c r="V197" i="3"/>
  <c r="V294" i="3"/>
  <c r="V140" i="3"/>
  <c r="V237" i="3"/>
  <c r="V258" i="3"/>
  <c r="V340" i="3"/>
  <c r="V416" i="3"/>
  <c r="V508" i="3"/>
  <c r="V260" i="3"/>
  <c r="V357" i="3"/>
  <c r="V444" i="3"/>
  <c r="V262" i="3"/>
  <c r="V386" i="3"/>
  <c r="V218" i="3"/>
  <c r="V239" i="3"/>
  <c r="V261" i="3"/>
  <c r="V268" i="3"/>
  <c r="V366" i="3"/>
  <c r="V462" i="3"/>
  <c r="V391" i="3"/>
  <c r="V465" i="3"/>
  <c r="V413" i="3"/>
  <c r="V487" i="3"/>
  <c r="V455" i="3"/>
  <c r="V399" i="3"/>
  <c r="V432" i="3"/>
  <c r="V346" i="3"/>
  <c r="V470" i="3"/>
  <c r="V478" i="3"/>
  <c r="V486" i="3"/>
  <c r="V321" i="3"/>
  <c r="V13" i="3"/>
  <c r="V14" i="3"/>
  <c r="V44" i="3"/>
  <c r="V77" i="3"/>
  <c r="V130" i="3"/>
  <c r="V16" i="3"/>
  <c r="V46" i="3"/>
  <c r="V163" i="3"/>
  <c r="V184" i="3"/>
  <c r="V248" i="3"/>
  <c r="V155" i="3"/>
  <c r="V185" i="3"/>
  <c r="V57" i="3"/>
  <c r="V20" i="3"/>
  <c r="V100" i="3"/>
  <c r="V94" i="3"/>
  <c r="V68" i="3"/>
  <c r="V132" i="3"/>
  <c r="V124" i="3"/>
  <c r="V202" i="3"/>
  <c r="V291" i="3"/>
  <c r="V355" i="3"/>
  <c r="V419" i="3"/>
  <c r="V21" i="3"/>
  <c r="V70" i="3"/>
  <c r="V51" i="3"/>
  <c r="V45" i="3"/>
  <c r="V80" i="3"/>
  <c r="V73" i="3"/>
  <c r="V98" i="3"/>
  <c r="V162" i="3"/>
  <c r="U13" i="3"/>
  <c r="U70" i="3"/>
  <c r="U73" i="3"/>
  <c r="U91" i="3"/>
  <c r="U155" i="3"/>
  <c r="U15" i="3"/>
  <c r="U16" i="3"/>
  <c r="U157" i="3"/>
  <c r="U193" i="3"/>
  <c r="U25" i="3"/>
  <c r="U109" i="3"/>
  <c r="U154" i="3"/>
  <c r="U42" i="3"/>
  <c r="U58" i="3"/>
  <c r="U108" i="3"/>
  <c r="U44" i="3"/>
  <c r="U169" i="3"/>
  <c r="U47" i="3"/>
  <c r="U92" i="3"/>
  <c r="U189" i="3"/>
  <c r="U248" i="3"/>
  <c r="U308" i="3"/>
  <c r="U372" i="3"/>
  <c r="U436" i="3"/>
  <c r="U14" i="3"/>
  <c r="U63" i="3"/>
  <c r="U81" i="3"/>
  <c r="U99" i="3"/>
  <c r="U163" i="3"/>
  <c r="U37" i="3"/>
  <c r="U31" i="3"/>
  <c r="U158" i="3"/>
  <c r="U201" i="3"/>
  <c r="U40" i="3"/>
  <c r="U116" i="3"/>
  <c r="U178" i="3"/>
  <c r="U51" i="3"/>
  <c r="U61" i="3"/>
  <c r="U114" i="3"/>
  <c r="U71" i="3"/>
  <c r="U59" i="3"/>
  <c r="U98" i="3"/>
  <c r="U100" i="3"/>
  <c r="U195" i="3"/>
  <c r="U252" i="3"/>
  <c r="U316" i="3"/>
  <c r="U380" i="3"/>
  <c r="U444" i="3"/>
  <c r="U46" i="3"/>
  <c r="U67" i="3"/>
  <c r="U50" i="3"/>
  <c r="U131" i="3"/>
  <c r="U27" i="3"/>
  <c r="U48" i="3"/>
  <c r="U110" i="3"/>
  <c r="U162" i="3"/>
  <c r="U233" i="3"/>
  <c r="U84" i="3"/>
  <c r="U151" i="3"/>
  <c r="U210" i="3"/>
  <c r="U35" i="3"/>
  <c r="U55" i="3"/>
  <c r="U173" i="3"/>
  <c r="U134" i="3"/>
  <c r="U126" i="3"/>
  <c r="U143" i="3"/>
  <c r="U74" i="3"/>
  <c r="U245" i="3"/>
  <c r="U284" i="3"/>
  <c r="U348" i="3"/>
  <c r="U412" i="3"/>
  <c r="U75" i="3"/>
  <c r="U54" i="3"/>
  <c r="U68" i="3"/>
  <c r="U57" i="3"/>
  <c r="U139" i="3"/>
  <c r="U34" i="3"/>
  <c r="U56" i="3"/>
  <c r="U117" i="3"/>
  <c r="U177" i="3"/>
  <c r="U241" i="3"/>
  <c r="U95" i="3"/>
  <c r="U152" i="3"/>
  <c r="U21" i="3"/>
  <c r="U49" i="3"/>
  <c r="U82" i="3"/>
  <c r="U28" i="3"/>
  <c r="U138" i="3"/>
  <c r="U130" i="3"/>
  <c r="U174" i="3"/>
  <c r="U179" i="3"/>
  <c r="U246" i="3"/>
  <c r="U292" i="3"/>
  <c r="U356" i="3"/>
  <c r="U420" i="3"/>
  <c r="U65" i="3"/>
  <c r="U115" i="3"/>
  <c r="U19" i="3"/>
  <c r="U160" i="3"/>
  <c r="U76" i="3"/>
  <c r="U194" i="3"/>
  <c r="U85" i="3"/>
  <c r="U97" i="3"/>
  <c r="U124" i="3"/>
  <c r="U243" i="3"/>
  <c r="U332" i="3"/>
  <c r="U460" i="3"/>
  <c r="U125" i="3"/>
  <c r="U118" i="3"/>
  <c r="U205" i="3"/>
  <c r="U303" i="3"/>
  <c r="U368" i="3"/>
  <c r="U433" i="3"/>
  <c r="U505" i="3"/>
  <c r="U294" i="3"/>
  <c r="U208" i="3"/>
  <c r="U289" i="3"/>
  <c r="U222" i="3"/>
  <c r="U265" i="3"/>
  <c r="U387" i="3"/>
  <c r="U498" i="3"/>
  <c r="U191" i="3"/>
  <c r="U322" i="3"/>
  <c r="U407" i="3"/>
  <c r="U493" i="3"/>
  <c r="U267" i="3"/>
  <c r="U378" i="3"/>
  <c r="U192" i="3"/>
  <c r="U184" i="3"/>
  <c r="U223" i="3"/>
  <c r="U271" i="3"/>
  <c r="U344" i="3"/>
  <c r="U377" i="3"/>
  <c r="U450" i="3"/>
  <c r="U240" i="3"/>
  <c r="U480" i="3"/>
  <c r="U424" i="3"/>
  <c r="U313" i="3"/>
  <c r="U449" i="3"/>
  <c r="U417" i="3"/>
  <c r="U376" i="3"/>
  <c r="U281" i="3"/>
  <c r="U477" i="3"/>
  <c r="U448" i="3"/>
  <c r="U466" i="3"/>
  <c r="U66" i="3"/>
  <c r="U123" i="3"/>
  <c r="U32" i="3"/>
  <c r="U161" i="3"/>
  <c r="U80" i="3"/>
  <c r="U202" i="3"/>
  <c r="U90" i="3"/>
  <c r="U111" i="3"/>
  <c r="U128" i="3"/>
  <c r="U244" i="3"/>
  <c r="U340" i="3"/>
  <c r="U24" i="3"/>
  <c r="U132" i="3"/>
  <c r="U137" i="3"/>
  <c r="U214" i="3"/>
  <c r="U304" i="3"/>
  <c r="U369" i="3"/>
  <c r="U434" i="3"/>
  <c r="U167" i="3"/>
  <c r="U295" i="3"/>
  <c r="U212" i="3"/>
  <c r="U290" i="3"/>
  <c r="U229" i="3"/>
  <c r="U270" i="3"/>
  <c r="U394" i="3"/>
  <c r="U499" i="3"/>
  <c r="U254" i="3"/>
  <c r="U328" i="3"/>
  <c r="U414" i="3"/>
  <c r="U494" i="3"/>
  <c r="U272" i="3"/>
  <c r="U385" i="3"/>
  <c r="U203" i="3"/>
  <c r="U187" i="3"/>
  <c r="U230" i="3"/>
  <c r="U207" i="3"/>
  <c r="U351" i="3"/>
  <c r="U384" i="3"/>
  <c r="U453" i="3"/>
  <c r="U334" i="3"/>
  <c r="U507" i="3"/>
  <c r="U426" i="3"/>
  <c r="U323" i="3"/>
  <c r="U479" i="3"/>
  <c r="U419" i="3"/>
  <c r="U383" i="3"/>
  <c r="U333" i="3"/>
  <c r="U508" i="3"/>
  <c r="U353" i="3"/>
  <c r="U470" i="3"/>
  <c r="U12" i="3"/>
  <c r="U69" i="3"/>
  <c r="U147" i="3"/>
  <c r="U88" i="3"/>
  <c r="U185" i="3"/>
  <c r="U102" i="3"/>
  <c r="U23" i="3"/>
  <c r="U94" i="3"/>
  <c r="U165" i="3"/>
  <c r="U86" i="3"/>
  <c r="U247" i="3"/>
  <c r="U364" i="3"/>
  <c r="U104" i="3"/>
  <c r="U145" i="3"/>
  <c r="U140" i="3"/>
  <c r="U221" i="3"/>
  <c r="U305" i="3"/>
  <c r="U370" i="3"/>
  <c r="U435" i="3"/>
  <c r="U197" i="3"/>
  <c r="U296" i="3"/>
  <c r="U219" i="3"/>
  <c r="U291" i="3"/>
  <c r="U236" i="3"/>
  <c r="U283" i="3"/>
  <c r="U401" i="3"/>
  <c r="U500" i="3"/>
  <c r="U256" i="3"/>
  <c r="U343" i="3"/>
  <c r="U421" i="3"/>
  <c r="U495" i="3"/>
  <c r="U277" i="3"/>
  <c r="U392" i="3"/>
  <c r="U232" i="3"/>
  <c r="U261" i="3"/>
  <c r="U237" i="3"/>
  <c r="U273" i="3"/>
  <c r="U358" i="3"/>
  <c r="U391" i="3"/>
  <c r="U469" i="3"/>
  <c r="U347" i="3"/>
  <c r="U326" i="3"/>
  <c r="U441" i="3"/>
  <c r="U337" i="3"/>
  <c r="U506" i="3"/>
  <c r="U443" i="3"/>
  <c r="U390" i="3"/>
  <c r="U374" i="3"/>
  <c r="U346" i="3"/>
  <c r="U423" i="3"/>
  <c r="U471" i="3"/>
  <c r="U38" i="3"/>
  <c r="U43" i="3"/>
  <c r="U20" i="3"/>
  <c r="U103" i="3"/>
  <c r="U225" i="3"/>
  <c r="U150" i="3"/>
  <c r="U33" i="3"/>
  <c r="U146" i="3"/>
  <c r="U119" i="3"/>
  <c r="U135" i="3"/>
  <c r="U276" i="3"/>
  <c r="U404" i="3"/>
  <c r="U93" i="3"/>
  <c r="U129" i="3"/>
  <c r="U172" i="3"/>
  <c r="U250" i="3"/>
  <c r="U365" i="3"/>
  <c r="U430" i="3"/>
  <c r="U481" i="3"/>
  <c r="U227" i="3"/>
  <c r="U299" i="3"/>
  <c r="U286" i="3"/>
  <c r="U164" i="3"/>
  <c r="U224" i="3"/>
  <c r="U336" i="3"/>
  <c r="U422" i="3"/>
  <c r="U503" i="3"/>
  <c r="U275" i="3"/>
  <c r="U386" i="3"/>
  <c r="U490" i="3"/>
  <c r="U200" i="3"/>
  <c r="U335" i="3"/>
  <c r="U413" i="3"/>
  <c r="U269" i="3"/>
  <c r="U176" i="3"/>
  <c r="U257" i="3"/>
  <c r="U320" i="3"/>
  <c r="U402" i="3"/>
  <c r="U416" i="3"/>
  <c r="U464" i="3"/>
  <c r="U447" i="3"/>
  <c r="U389" i="3"/>
  <c r="U472" i="3"/>
  <c r="U359" i="3"/>
  <c r="U327" i="3"/>
  <c r="U467" i="3"/>
  <c r="U454" i="3"/>
  <c r="U445" i="3"/>
  <c r="U341" i="3"/>
  <c r="U410" i="3"/>
  <c r="U485" i="3"/>
  <c r="W36" i="3"/>
  <c r="W52" i="3"/>
  <c r="W30" i="3"/>
  <c r="W86" i="3"/>
  <c r="W153" i="3"/>
  <c r="W13" i="3"/>
  <c r="W61" i="3"/>
  <c r="W94" i="3"/>
  <c r="W112" i="3"/>
  <c r="W183" i="3"/>
  <c r="W247" i="3"/>
  <c r="W118" i="3"/>
  <c r="W176" i="3"/>
  <c r="W40" i="3"/>
  <c r="W103" i="3"/>
  <c r="W158" i="3"/>
  <c r="W135" i="3"/>
  <c r="W127" i="3"/>
  <c r="W140" i="3"/>
  <c r="W136" i="3"/>
  <c r="W203" i="3"/>
  <c r="W306" i="3"/>
  <c r="W370" i="3"/>
  <c r="W434" i="3"/>
  <c r="W54" i="3"/>
  <c r="W194" i="3"/>
  <c r="W254" i="3"/>
  <c r="W319" i="3"/>
  <c r="W384" i="3"/>
  <c r="W449" i="3"/>
  <c r="W186" i="3"/>
  <c r="W250" i="3"/>
  <c r="W177" i="3"/>
  <c r="W242" i="3"/>
  <c r="W305" i="3"/>
  <c r="W216" i="3"/>
  <c r="W281" i="3"/>
  <c r="W366" i="3"/>
  <c r="W453" i="3"/>
  <c r="W325" i="3"/>
  <c r="W387" i="3"/>
  <c r="W504" i="3"/>
  <c r="W213" i="3"/>
  <c r="W275" i="3"/>
  <c r="W371" i="3"/>
  <c r="W280" i="3"/>
  <c r="W272" i="3"/>
  <c r="W287" i="3"/>
  <c r="W240" i="3"/>
  <c r="W353" i="3"/>
  <c r="W339" i="3"/>
  <c r="W466" i="3"/>
  <c r="W284" i="3"/>
  <c r="W462" i="3"/>
  <c r="W391" i="3"/>
  <c r="W499" i="3"/>
  <c r="W375" i="3"/>
  <c r="W324" i="3"/>
  <c r="W421" i="3"/>
  <c r="W474" i="3"/>
  <c r="W468" i="3"/>
  <c r="W494" i="3"/>
  <c r="W60" i="3"/>
  <c r="W37" i="3"/>
  <c r="W97" i="3"/>
  <c r="W161" i="3"/>
  <c r="W26" i="3"/>
  <c r="W65" i="3"/>
  <c r="W95" i="3"/>
  <c r="W119" i="3"/>
  <c r="W191" i="3"/>
  <c r="W29" i="3"/>
  <c r="W162" i="3"/>
  <c r="W184" i="3"/>
  <c r="W48" i="3"/>
  <c r="W106" i="3"/>
  <c r="W179" i="3"/>
  <c r="W146" i="3"/>
  <c r="W138" i="3"/>
  <c r="W144" i="3"/>
  <c r="W147" i="3"/>
  <c r="W209" i="3"/>
  <c r="W314" i="3"/>
  <c r="W378" i="3"/>
  <c r="W442" i="3"/>
  <c r="W102" i="3"/>
  <c r="W206" i="3"/>
  <c r="W255" i="3"/>
  <c r="W320" i="3"/>
  <c r="W385" i="3"/>
  <c r="W463" i="3"/>
  <c r="W190" i="3"/>
  <c r="W307" i="3"/>
  <c r="W182" i="3"/>
  <c r="W249" i="3"/>
  <c r="W130" i="3"/>
  <c r="W238" i="3"/>
  <c r="W286" i="3"/>
  <c r="W373" i="3"/>
  <c r="W460" i="3"/>
  <c r="W329" i="3"/>
  <c r="W409" i="3"/>
  <c r="W505" i="3"/>
  <c r="W220" i="3"/>
  <c r="W288" i="3"/>
  <c r="W401" i="3"/>
  <c r="W285" i="3"/>
  <c r="W277" i="3"/>
  <c r="W292" i="3"/>
  <c r="W271" i="3"/>
  <c r="W360" i="3"/>
  <c r="W349" i="3"/>
  <c r="W470" i="3"/>
  <c r="W297" i="3"/>
  <c r="W473" i="3"/>
  <c r="W398" i="3"/>
  <c r="W476" i="3"/>
  <c r="W411" i="3"/>
  <c r="W335" i="3"/>
  <c r="W390" i="3"/>
  <c r="W478" i="3"/>
  <c r="W475" i="3"/>
  <c r="W498" i="3"/>
  <c r="W79" i="3"/>
  <c r="W83" i="3"/>
  <c r="W129" i="3"/>
  <c r="W24" i="3"/>
  <c r="W49" i="3"/>
  <c r="W91" i="3"/>
  <c r="W58" i="3"/>
  <c r="W173" i="3"/>
  <c r="W223" i="3"/>
  <c r="W72" i="3"/>
  <c r="W166" i="3"/>
  <c r="W27" i="3"/>
  <c r="W70" i="3"/>
  <c r="W139" i="3"/>
  <c r="W114" i="3"/>
  <c r="W78" i="3"/>
  <c r="W101" i="3"/>
  <c r="W98" i="3"/>
  <c r="W149" i="3"/>
  <c r="W282" i="3"/>
  <c r="W346" i="3"/>
  <c r="W410" i="3"/>
  <c r="W152" i="3"/>
  <c r="W151" i="3"/>
  <c r="W251" i="3"/>
  <c r="W316" i="3"/>
  <c r="W381" i="3"/>
  <c r="W446" i="3"/>
  <c r="W495" i="3"/>
  <c r="W229" i="3"/>
  <c r="W311" i="3"/>
  <c r="W221" i="3"/>
  <c r="W302" i="3"/>
  <c r="W187" i="3"/>
  <c r="W188" i="3"/>
  <c r="W345" i="3"/>
  <c r="W424" i="3"/>
  <c r="W278" i="3"/>
  <c r="W358" i="3"/>
  <c r="W437" i="3"/>
  <c r="W509" i="3"/>
  <c r="W248" i="3"/>
  <c r="W350" i="3"/>
  <c r="W429" i="3"/>
  <c r="W218" i="3"/>
  <c r="W246" i="3"/>
  <c r="W219" i="3"/>
  <c r="W323" i="3"/>
  <c r="W396" i="3"/>
  <c r="W400" i="3"/>
  <c r="W500" i="3"/>
  <c r="W420" i="3"/>
  <c r="W428" i="3"/>
  <c r="W469" i="3"/>
  <c r="W334" i="3"/>
  <c r="W343" i="3"/>
  <c r="W399" i="3"/>
  <c r="W414" i="3"/>
  <c r="W457" i="3"/>
  <c r="W486" i="3"/>
  <c r="W376" i="3"/>
  <c r="W11" i="3"/>
  <c r="W87" i="3"/>
  <c r="W84" i="3"/>
  <c r="W137" i="3"/>
  <c r="W31" i="3"/>
  <c r="W53" i="3"/>
  <c r="W92" i="3"/>
  <c r="W67" i="3"/>
  <c r="W174" i="3"/>
  <c r="W231" i="3"/>
  <c r="W104" i="3"/>
  <c r="W167" i="3"/>
  <c r="W63" i="3"/>
  <c r="W73" i="3"/>
  <c r="W143" i="3"/>
  <c r="W120" i="3"/>
  <c r="W108" i="3"/>
  <c r="W115" i="3"/>
  <c r="W109" i="3"/>
  <c r="W160" i="3"/>
  <c r="W290" i="3"/>
  <c r="W354" i="3"/>
  <c r="W418" i="3"/>
  <c r="W42" i="3"/>
  <c r="W157" i="3"/>
  <c r="W252" i="3"/>
  <c r="W317" i="3"/>
  <c r="W382" i="3"/>
  <c r="W447" i="3"/>
  <c r="W503" i="3"/>
  <c r="W236" i="3"/>
  <c r="W312" i="3"/>
  <c r="W228" i="3"/>
  <c r="W303" i="3"/>
  <c r="W202" i="3"/>
  <c r="W263" i="3"/>
  <c r="W352" i="3"/>
  <c r="W431" i="3"/>
  <c r="W283" i="3"/>
  <c r="W365" i="3"/>
  <c r="W452" i="3"/>
  <c r="W10" i="3"/>
  <c r="W265" i="3"/>
  <c r="W357" i="3"/>
  <c r="W262" i="3"/>
  <c r="W225" i="3"/>
  <c r="W264" i="3"/>
  <c r="W226" i="3"/>
  <c r="W326" i="3"/>
  <c r="W403" i="3"/>
  <c r="W425" i="3"/>
  <c r="W461" i="3"/>
  <c r="W439" i="3"/>
  <c r="W342" i="3"/>
  <c r="W480" i="3"/>
  <c r="W361" i="3"/>
  <c r="W455" i="3"/>
  <c r="W406" i="3"/>
  <c r="W427" i="3"/>
  <c r="W279" i="3"/>
  <c r="W490" i="3"/>
  <c r="W467" i="3"/>
  <c r="W15" i="3"/>
  <c r="W113" i="3"/>
  <c r="W41" i="3"/>
  <c r="W35" i="3"/>
  <c r="W207" i="3"/>
  <c r="W164" i="3"/>
  <c r="W22" i="3"/>
  <c r="W76" i="3"/>
  <c r="W75" i="3"/>
  <c r="W107" i="3"/>
  <c r="W330" i="3"/>
  <c r="W458" i="3"/>
  <c r="W237" i="3"/>
  <c r="W379" i="3"/>
  <c r="W479" i="3"/>
  <c r="W309" i="3"/>
  <c r="W300" i="3"/>
  <c r="W259" i="3"/>
  <c r="W395" i="3"/>
  <c r="W344" i="3"/>
  <c r="W507" i="3"/>
  <c r="W332" i="3"/>
  <c r="W181" i="3"/>
  <c r="W204" i="3"/>
  <c r="W374" i="3"/>
  <c r="W485" i="3"/>
  <c r="W488" i="3"/>
  <c r="W185" i="3"/>
  <c r="W355" i="3"/>
  <c r="W493" i="3"/>
  <c r="W451" i="3"/>
  <c r="W16" i="3"/>
  <c r="W121" i="3"/>
  <c r="W45" i="3"/>
  <c r="W55" i="3"/>
  <c r="W215" i="3"/>
  <c r="W165" i="3"/>
  <c r="W64" i="3"/>
  <c r="W100" i="3"/>
  <c r="W88" i="3"/>
  <c r="W116" i="3"/>
  <c r="W338" i="3"/>
  <c r="W142" i="3"/>
  <c r="W244" i="3"/>
  <c r="W380" i="3"/>
  <c r="W487" i="3"/>
  <c r="W310" i="3"/>
  <c r="W301" i="3"/>
  <c r="W260" i="3"/>
  <c r="W417" i="3"/>
  <c r="W351" i="3"/>
  <c r="W508" i="3"/>
  <c r="W336" i="3"/>
  <c r="W211" i="3"/>
  <c r="W212" i="3"/>
  <c r="W389" i="3"/>
  <c r="W496" i="3"/>
  <c r="W492" i="3"/>
  <c r="W261" i="3"/>
  <c r="W392" i="3"/>
  <c r="W432" i="3"/>
  <c r="W502" i="3"/>
  <c r="W23" i="3"/>
  <c r="W145" i="3"/>
  <c r="W57" i="3"/>
  <c r="W77" i="3"/>
  <c r="W239" i="3"/>
  <c r="W168" i="3"/>
  <c r="W47" i="3"/>
  <c r="W131" i="3"/>
  <c r="W125" i="3"/>
  <c r="W197" i="3"/>
  <c r="W362" i="3"/>
  <c r="W62" i="3"/>
  <c r="W253" i="3"/>
  <c r="W383" i="3"/>
  <c r="W141" i="3"/>
  <c r="W313" i="3"/>
  <c r="W304" i="3"/>
  <c r="W268" i="3"/>
  <c r="W438" i="3"/>
  <c r="W372" i="3"/>
  <c r="W189" i="3"/>
  <c r="W364" i="3"/>
  <c r="W232" i="3"/>
  <c r="W233" i="3"/>
  <c r="W328" i="3"/>
  <c r="W472" i="3"/>
  <c r="W347" i="3"/>
  <c r="W368" i="3"/>
  <c r="W419" i="3"/>
  <c r="W327" i="3"/>
  <c r="W440" i="3"/>
  <c r="W82" i="3"/>
  <c r="W21" i="3"/>
  <c r="W90" i="3"/>
  <c r="W172" i="3"/>
  <c r="W46" i="3"/>
  <c r="W208" i="3"/>
  <c r="W128" i="3"/>
  <c r="W71" i="3"/>
  <c r="W32" i="3"/>
  <c r="W274" i="3"/>
  <c r="W402" i="3"/>
  <c r="W134" i="3"/>
  <c r="W315" i="3"/>
  <c r="W445" i="3"/>
  <c r="W222" i="3"/>
  <c r="W214" i="3"/>
  <c r="W133" i="3"/>
  <c r="W337" i="3"/>
  <c r="W273" i="3"/>
  <c r="W430" i="3"/>
  <c r="W241" i="3"/>
  <c r="W422" i="3"/>
  <c r="W195" i="3"/>
  <c r="W294" i="3"/>
  <c r="W393" i="3"/>
  <c r="W407" i="3"/>
  <c r="W465" i="3"/>
  <c r="W441" i="3"/>
  <c r="W412" i="3"/>
  <c r="W483" i="3"/>
  <c r="W93" i="3"/>
  <c r="W85" i="3"/>
  <c r="V493" i="3"/>
  <c r="V482" i="3"/>
  <c r="V466" i="3"/>
  <c r="V330" i="3"/>
  <c r="V362" i="3"/>
  <c r="V335" i="3"/>
  <c r="V382" i="3"/>
  <c r="V458" i="3"/>
  <c r="V469" i="3"/>
  <c r="V384" i="3"/>
  <c r="V420" i="3"/>
  <c r="V345" i="3"/>
  <c r="V171" i="3"/>
  <c r="V269" i="3"/>
  <c r="V272" i="3"/>
  <c r="V393" i="3"/>
  <c r="V503" i="3"/>
  <c r="V422" i="3"/>
  <c r="V332" i="3"/>
  <c r="V210" i="3"/>
  <c r="V445" i="3"/>
  <c r="V351" i="3"/>
  <c r="V207" i="3"/>
  <c r="V230" i="3"/>
  <c r="V153" i="3"/>
  <c r="V241" i="3"/>
  <c r="V119" i="3"/>
  <c r="V235" i="3"/>
  <c r="V488" i="3"/>
  <c r="V437" i="3"/>
  <c r="V313" i="3"/>
  <c r="V222" i="3"/>
  <c r="V133" i="3"/>
  <c r="V105" i="3"/>
  <c r="V435" i="3"/>
  <c r="V339" i="3"/>
  <c r="V259" i="3"/>
  <c r="V139" i="3"/>
  <c r="V109" i="3"/>
  <c r="V142" i="3"/>
  <c r="V131" i="3"/>
  <c r="V38" i="3"/>
  <c r="V25" i="3"/>
  <c r="V157" i="3"/>
  <c r="V232" i="3"/>
  <c r="V167" i="3"/>
  <c r="V52" i="3"/>
  <c r="V28" i="3"/>
  <c r="V79" i="3"/>
  <c r="V72" i="3"/>
  <c r="U482" i="3"/>
  <c r="U427" i="3"/>
  <c r="U440" i="3"/>
  <c r="U263" i="3"/>
  <c r="U468" i="3"/>
  <c r="U361" i="3"/>
  <c r="U405" i="3"/>
  <c r="U315" i="3"/>
  <c r="U279" i="3"/>
  <c r="U406" i="3"/>
  <c r="U168" i="3"/>
  <c r="U379" i="3"/>
  <c r="U502" i="3"/>
  <c r="U317" i="3"/>
  <c r="U175" i="3"/>
  <c r="U298" i="3"/>
  <c r="U473" i="3"/>
  <c r="U307" i="3"/>
  <c r="U141" i="3"/>
  <c r="U53" i="3"/>
  <c r="U268" i="3"/>
  <c r="U105" i="3"/>
  <c r="U18" i="3"/>
  <c r="U217" i="3"/>
  <c r="U11" i="3"/>
  <c r="U30" i="3"/>
  <c r="W397" i="3"/>
  <c r="W405" i="3"/>
  <c r="W356" i="3"/>
  <c r="W295" i="3"/>
  <c r="W227" i="3"/>
  <c r="W217" i="3"/>
  <c r="W148" i="3"/>
  <c r="W198" i="3"/>
  <c r="W256" i="3"/>
  <c r="W386" i="3"/>
  <c r="W155" i="3"/>
  <c r="W117" i="3"/>
  <c r="W33" i="3"/>
  <c r="W69" i="3"/>
  <c r="W59" i="3"/>
  <c r="D16" i="5" a="1"/>
  <c r="W44" i="3"/>
  <c r="W19" i="3"/>
  <c r="W28" i="3"/>
  <c r="W80" i="3"/>
  <c r="W17" i="3"/>
  <c r="W20" i="3"/>
  <c r="W89" i="3"/>
  <c r="W66" i="3"/>
  <c r="W18" i="3"/>
  <c r="Q36" i="4"/>
  <c r="R78" i="3"/>
  <c r="R11" i="3"/>
  <c r="R110" i="3"/>
  <c r="R76" i="3"/>
  <c r="R49" i="3"/>
  <c r="R72" i="3"/>
  <c r="R39" i="3"/>
  <c r="R102" i="3"/>
  <c r="R48" i="3"/>
  <c r="R41" i="3"/>
  <c r="R466" i="3"/>
  <c r="R310" i="3"/>
  <c r="R509" i="3"/>
  <c r="R432" i="3"/>
  <c r="R299" i="3"/>
  <c r="R487" i="3"/>
  <c r="R505" i="3"/>
  <c r="R424" i="3"/>
  <c r="R256" i="3"/>
  <c r="R314" i="3"/>
  <c r="R210" i="3"/>
  <c r="R292" i="3"/>
  <c r="R230" i="3"/>
  <c r="R419" i="3"/>
  <c r="R330" i="3"/>
  <c r="R203" i="3"/>
  <c r="R448" i="3"/>
  <c r="R369" i="3"/>
  <c r="R243" i="3"/>
  <c r="R479" i="3"/>
  <c r="R421" i="3"/>
  <c r="R324" i="3"/>
  <c r="R235" i="3"/>
  <c r="R267" i="3"/>
  <c r="R211" i="3"/>
  <c r="R340" i="3"/>
  <c r="R275" i="3"/>
  <c r="R192" i="3"/>
  <c r="R492" i="3"/>
  <c r="R410" i="3"/>
  <c r="R345" i="3"/>
  <c r="R280" i="3"/>
  <c r="R112" i="3"/>
  <c r="R98" i="3"/>
  <c r="R447" i="3"/>
  <c r="R383" i="3"/>
  <c r="R319" i="3"/>
  <c r="R255" i="3"/>
  <c r="R206" i="3"/>
  <c r="R73" i="3"/>
  <c r="R123" i="3"/>
  <c r="R121" i="3"/>
  <c r="R145" i="3"/>
  <c r="R172" i="3"/>
  <c r="R22" i="3"/>
  <c r="R50" i="3"/>
  <c r="R189" i="3"/>
  <c r="R127" i="3"/>
  <c r="R75" i="3"/>
  <c r="R196" i="3"/>
  <c r="R136" i="3"/>
  <c r="R40" i="3"/>
  <c r="R36" i="3"/>
  <c r="R32" i="3"/>
  <c r="R126" i="3"/>
  <c r="R26" i="3"/>
  <c r="R45" i="3"/>
  <c r="R33" i="3"/>
  <c r="R457" i="3"/>
  <c r="R498" i="3"/>
  <c r="R417" i="3"/>
  <c r="R260" i="3"/>
  <c r="R452" i="3"/>
  <c r="R501" i="3"/>
  <c r="R403" i="3"/>
  <c r="R238" i="3"/>
  <c r="R309" i="3"/>
  <c r="R183" i="3"/>
  <c r="R251" i="3"/>
  <c r="R198" i="3"/>
  <c r="R404" i="3"/>
  <c r="R313" i="3"/>
  <c r="R475" i="3"/>
  <c r="R441" i="3"/>
  <c r="R362" i="3"/>
  <c r="R213" i="3"/>
  <c r="R478" i="3"/>
  <c r="R406" i="3"/>
  <c r="R306" i="3"/>
  <c r="R201" i="3"/>
  <c r="R266" i="3"/>
  <c r="R207" i="3"/>
  <c r="R339" i="3"/>
  <c r="R274" i="3"/>
  <c r="R179" i="3"/>
  <c r="R484" i="3"/>
  <c r="R409" i="3"/>
  <c r="R344" i="3"/>
  <c r="R248" i="3"/>
  <c r="R103" i="3"/>
  <c r="R109" i="3"/>
  <c r="R439" i="3"/>
  <c r="R375" i="3"/>
  <c r="R311" i="3"/>
  <c r="R227" i="3"/>
  <c r="R200" i="3"/>
  <c r="R61" i="3"/>
  <c r="R117" i="3"/>
  <c r="R104" i="3"/>
  <c r="R116" i="3"/>
  <c r="R168" i="3"/>
  <c r="R16" i="3"/>
  <c r="R30" i="3"/>
  <c r="R181" i="3"/>
  <c r="R114" i="3"/>
  <c r="R12" i="3"/>
  <c r="R188" i="3"/>
  <c r="R135" i="3"/>
  <c r="R120" i="3"/>
  <c r="R23" i="3"/>
  <c r="R13" i="3"/>
  <c r="R118" i="3"/>
  <c r="R19" i="3"/>
  <c r="R44" i="3"/>
  <c r="F15" i="4"/>
  <c r="F16" i="4" s="1"/>
  <c r="F13" i="4"/>
  <c r="F14" i="4"/>
  <c r="F51" i="4"/>
  <c r="P5" i="3"/>
  <c r="P4" i="3"/>
  <c r="S15" i="3"/>
  <c r="S16" i="3"/>
  <c r="S24" i="3"/>
  <c r="S32" i="3"/>
  <c r="S40" i="3"/>
  <c r="S48" i="3"/>
  <c r="S56" i="3"/>
  <c r="S64" i="3"/>
  <c r="S72" i="3"/>
  <c r="S13" i="3"/>
  <c r="S49" i="3"/>
  <c r="S50" i="3"/>
  <c r="S51" i="3"/>
  <c r="S52" i="3"/>
  <c r="S53" i="3"/>
  <c r="S54" i="3"/>
  <c r="S55" i="3"/>
  <c r="S75" i="3"/>
  <c r="S83" i="3"/>
  <c r="S11" i="3"/>
  <c r="S20" i="3"/>
  <c r="S27" i="3"/>
  <c r="S34" i="3"/>
  <c r="S41" i="3"/>
  <c r="S71" i="3"/>
  <c r="S93" i="3"/>
  <c r="S101" i="3"/>
  <c r="S109" i="3"/>
  <c r="S117" i="3"/>
  <c r="S125" i="3"/>
  <c r="S133" i="3"/>
  <c r="S141" i="3"/>
  <c r="S149" i="3"/>
  <c r="S157" i="3"/>
  <c r="S165" i="3"/>
  <c r="S173" i="3"/>
  <c r="S18" i="3"/>
  <c r="S25" i="3"/>
  <c r="S21" i="3"/>
  <c r="S28" i="3"/>
  <c r="S35" i="3"/>
  <c r="S60" i="3"/>
  <c r="S68" i="3"/>
  <c r="S79" i="3"/>
  <c r="S86" i="3"/>
  <c r="S14" i="3"/>
  <c r="S29" i="3"/>
  <c r="S63" i="3"/>
  <c r="S66" i="3"/>
  <c r="S69" i="3"/>
  <c r="S80" i="3"/>
  <c r="S88" i="3"/>
  <c r="S94" i="3"/>
  <c r="S116" i="3"/>
  <c r="S142" i="3"/>
  <c r="S143" i="3"/>
  <c r="S144" i="3"/>
  <c r="S145" i="3"/>
  <c r="S146" i="3"/>
  <c r="S147" i="3"/>
  <c r="S148" i="3"/>
  <c r="S179" i="3"/>
  <c r="S187" i="3"/>
  <c r="S195" i="3"/>
  <c r="S203" i="3"/>
  <c r="S211" i="3"/>
  <c r="S219" i="3"/>
  <c r="S227" i="3"/>
  <c r="S235" i="3"/>
  <c r="S243" i="3"/>
  <c r="S251" i="3"/>
  <c r="S23" i="3"/>
  <c r="S38" i="3"/>
  <c r="S42" i="3"/>
  <c r="S45" i="3"/>
  <c r="S57" i="3"/>
  <c r="S108" i="3"/>
  <c r="S115" i="3"/>
  <c r="S134" i="3"/>
  <c r="S135" i="3"/>
  <c r="S136" i="3"/>
  <c r="S137" i="3"/>
  <c r="S138" i="3"/>
  <c r="S139" i="3"/>
  <c r="S140" i="3"/>
  <c r="S180" i="3"/>
  <c r="S188" i="3"/>
  <c r="S196" i="3"/>
  <c r="S204" i="3"/>
  <c r="S12" i="3"/>
  <c r="S17" i="3"/>
  <c r="S19" i="3"/>
  <c r="S36" i="3"/>
  <c r="S47" i="3"/>
  <c r="S31" i="3"/>
  <c r="S76" i="3"/>
  <c r="S84" i="3"/>
  <c r="S33" i="3"/>
  <c r="S39" i="3"/>
  <c r="S44" i="3"/>
  <c r="S58" i="3"/>
  <c r="S61" i="3"/>
  <c r="S73" i="3"/>
  <c r="S105" i="3"/>
  <c r="S119" i="3"/>
  <c r="S126" i="3"/>
  <c r="S130" i="3"/>
  <c r="S161" i="3"/>
  <c r="S177" i="3"/>
  <c r="S22" i="3"/>
  <c r="S59" i="3"/>
  <c r="S62" i="3"/>
  <c r="S65" i="3"/>
  <c r="S87" i="3"/>
  <c r="S99" i="3"/>
  <c r="S102" i="3"/>
  <c r="S113" i="3"/>
  <c r="S122" i="3"/>
  <c r="S153" i="3"/>
  <c r="S168" i="3"/>
  <c r="S172" i="3"/>
  <c r="S176" i="3"/>
  <c r="S74" i="3"/>
  <c r="S85" i="3"/>
  <c r="S89" i="3"/>
  <c r="S91" i="3"/>
  <c r="S96" i="3"/>
  <c r="S107" i="3"/>
  <c r="S110" i="3"/>
  <c r="S129" i="3"/>
  <c r="S37" i="3"/>
  <c r="S90" i="3"/>
  <c r="S92" i="3"/>
  <c r="S100" i="3"/>
  <c r="S103" i="3"/>
  <c r="S114" i="3"/>
  <c r="S127" i="3"/>
  <c r="S131" i="3"/>
  <c r="S158" i="3"/>
  <c r="S162" i="3"/>
  <c r="S43" i="3"/>
  <c r="S67" i="3"/>
  <c r="S70" i="3"/>
  <c r="S78" i="3"/>
  <c r="S82" i="3"/>
  <c r="S97" i="3"/>
  <c r="S111" i="3"/>
  <c r="S123" i="3"/>
  <c r="S150" i="3"/>
  <c r="S95" i="3"/>
  <c r="S104" i="3"/>
  <c r="S112" i="3"/>
  <c r="S120" i="3"/>
  <c r="S156" i="3"/>
  <c r="S167" i="3"/>
  <c r="S169" i="3"/>
  <c r="S181" i="3"/>
  <c r="S201" i="3"/>
  <c r="S207" i="3"/>
  <c r="S228" i="3"/>
  <c r="S229" i="3"/>
  <c r="S230" i="3"/>
  <c r="S231" i="3"/>
  <c r="S232" i="3"/>
  <c r="S233" i="3"/>
  <c r="S234" i="3"/>
  <c r="S254" i="3"/>
  <c r="S262" i="3"/>
  <c r="S270" i="3"/>
  <c r="S278" i="3"/>
  <c r="S286" i="3"/>
  <c r="S294" i="3"/>
  <c r="S302" i="3"/>
  <c r="S310" i="3"/>
  <c r="S318" i="3"/>
  <c r="S326" i="3"/>
  <c r="S334" i="3"/>
  <c r="S342" i="3"/>
  <c r="S350" i="3"/>
  <c r="S358" i="3"/>
  <c r="S366" i="3"/>
  <c r="S374" i="3"/>
  <c r="S382" i="3"/>
  <c r="S390" i="3"/>
  <c r="S398" i="3"/>
  <c r="S406" i="3"/>
  <c r="S414" i="3"/>
  <c r="S422" i="3"/>
  <c r="S430" i="3"/>
  <c r="S438" i="3"/>
  <c r="S446" i="3"/>
  <c r="S454" i="3"/>
  <c r="S121" i="3"/>
  <c r="S81" i="3"/>
  <c r="S26" i="3"/>
  <c r="S118" i="3"/>
  <c r="S30" i="3"/>
  <c r="S77" i="3"/>
  <c r="S98" i="3"/>
  <c r="S106" i="3"/>
  <c r="S46" i="3"/>
  <c r="S189" i="3"/>
  <c r="S193" i="3"/>
  <c r="S212" i="3"/>
  <c r="S242" i="3"/>
  <c r="S249" i="3"/>
  <c r="S287" i="3"/>
  <c r="S288" i="3"/>
  <c r="S289" i="3"/>
  <c r="S290" i="3"/>
  <c r="S291" i="3"/>
  <c r="S292" i="3"/>
  <c r="S293" i="3"/>
  <c r="S351" i="3"/>
  <c r="S352" i="3"/>
  <c r="S353" i="3"/>
  <c r="S354" i="3"/>
  <c r="S355" i="3"/>
  <c r="S356" i="3"/>
  <c r="S357" i="3"/>
  <c r="S415" i="3"/>
  <c r="S416" i="3"/>
  <c r="S417" i="3"/>
  <c r="S418" i="3"/>
  <c r="S419" i="3"/>
  <c r="S420" i="3"/>
  <c r="S421" i="3"/>
  <c r="S467" i="3"/>
  <c r="S475" i="3"/>
  <c r="S483" i="3"/>
  <c r="S491" i="3"/>
  <c r="S499" i="3"/>
  <c r="S507" i="3"/>
  <c r="S128" i="3"/>
  <c r="S152" i="3"/>
  <c r="S160" i="3"/>
  <c r="S175" i="3"/>
  <c r="S185" i="3"/>
  <c r="S200" i="3"/>
  <c r="S208" i="3"/>
  <c r="S226" i="3"/>
  <c r="S241" i="3"/>
  <c r="S248" i="3"/>
  <c r="S279" i="3"/>
  <c r="S280" i="3"/>
  <c r="S281" i="3"/>
  <c r="S282" i="3"/>
  <c r="S283" i="3"/>
  <c r="S284" i="3"/>
  <c r="S285" i="3"/>
  <c r="S343" i="3"/>
  <c r="S344" i="3"/>
  <c r="S155" i="3"/>
  <c r="S170" i="3"/>
  <c r="S192" i="3"/>
  <c r="S218" i="3"/>
  <c r="S225" i="3"/>
  <c r="S240" i="3"/>
  <c r="S247" i="3"/>
  <c r="S271" i="3"/>
  <c r="S272" i="3"/>
  <c r="S273" i="3"/>
  <c r="S274" i="3"/>
  <c r="S275" i="3"/>
  <c r="S276" i="3"/>
  <c r="S277" i="3"/>
  <c r="S163" i="3"/>
  <c r="S151" i="3"/>
  <c r="S182" i="3"/>
  <c r="S186" i="3"/>
  <c r="S197" i="3"/>
  <c r="S209" i="3"/>
  <c r="S213" i="3"/>
  <c r="S220" i="3"/>
  <c r="S250" i="3"/>
  <c r="S159" i="3"/>
  <c r="S166" i="3"/>
  <c r="S183" i="3"/>
  <c r="S210" i="3"/>
  <c r="S215" i="3"/>
  <c r="S222" i="3"/>
  <c r="S252" i="3"/>
  <c r="S267" i="3"/>
  <c r="S296" i="3"/>
  <c r="S309" i="3"/>
  <c r="S314" i="3"/>
  <c r="S319" i="3"/>
  <c r="S335" i="3"/>
  <c r="S339" i="3"/>
  <c r="S349" i="3"/>
  <c r="S364" i="3"/>
  <c r="S371" i="3"/>
  <c r="S378" i="3"/>
  <c r="S385" i="3"/>
  <c r="S392" i="3"/>
  <c r="S399" i="3"/>
  <c r="S429" i="3"/>
  <c r="S436" i="3"/>
  <c r="S443" i="3"/>
  <c r="S450" i="3"/>
  <c r="S457" i="3"/>
  <c r="S484" i="3"/>
  <c r="S485" i="3"/>
  <c r="S486" i="3"/>
  <c r="S487" i="3"/>
  <c r="S488" i="3"/>
  <c r="S489" i="3"/>
  <c r="S490" i="3"/>
  <c r="S194" i="3"/>
  <c r="S202" i="3"/>
  <c r="S205" i="3"/>
  <c r="S236" i="3"/>
  <c r="S264" i="3"/>
  <c r="S301" i="3"/>
  <c r="S306" i="3"/>
  <c r="S311" i="3"/>
  <c r="S324" i="3"/>
  <c r="S327" i="3"/>
  <c r="S331" i="3"/>
  <c r="S348" i="3"/>
  <c r="S363" i="3"/>
  <c r="S370" i="3"/>
  <c r="S377" i="3"/>
  <c r="S384" i="3"/>
  <c r="S391" i="3"/>
  <c r="S413" i="3"/>
  <c r="S428" i="3"/>
  <c r="S435" i="3"/>
  <c r="S442" i="3"/>
  <c r="S449" i="3"/>
  <c r="S456" i="3"/>
  <c r="S476" i="3"/>
  <c r="S477" i="3"/>
  <c r="S478" i="3"/>
  <c r="S479" i="3"/>
  <c r="S480" i="3"/>
  <c r="S481" i="3"/>
  <c r="S482" i="3"/>
  <c r="S124" i="3"/>
  <c r="S154" i="3"/>
  <c r="S174" i="3"/>
  <c r="S184" i="3"/>
  <c r="S239" i="3"/>
  <c r="S246" i="3"/>
  <c r="S269" i="3"/>
  <c r="S298" i="3"/>
  <c r="S303" i="3"/>
  <c r="S316" i="3"/>
  <c r="S321" i="3"/>
  <c r="S338" i="3"/>
  <c r="S347" i="3"/>
  <c r="S362" i="3"/>
  <c r="S369" i="3"/>
  <c r="S376" i="3"/>
  <c r="S383" i="3"/>
  <c r="S405" i="3"/>
  <c r="S412" i="3"/>
  <c r="S427" i="3"/>
  <c r="S206" i="3"/>
  <c r="S216" i="3"/>
  <c r="S223" i="3"/>
  <c r="S255" i="3"/>
  <c r="S257" i="3"/>
  <c r="S259" i="3"/>
  <c r="S261" i="3"/>
  <c r="S266" i="3"/>
  <c r="S295" i="3"/>
  <c r="S308" i="3"/>
  <c r="S313" i="3"/>
  <c r="S198" i="3"/>
  <c r="S237" i="3"/>
  <c r="S244" i="3"/>
  <c r="S253" i="3"/>
  <c r="S263" i="3"/>
  <c r="S300" i="3"/>
  <c r="S305" i="3"/>
  <c r="S190" i="3"/>
  <c r="S214" i="3"/>
  <c r="S221" i="3"/>
  <c r="S268" i="3"/>
  <c r="S297" i="3"/>
  <c r="S178" i="3"/>
  <c r="S191" i="3"/>
  <c r="S238" i="3"/>
  <c r="S245" i="3"/>
  <c r="S256" i="3"/>
  <c r="S258" i="3"/>
  <c r="S260" i="3"/>
  <c r="S299" i="3"/>
  <c r="S304" i="3"/>
  <c r="S317" i="3"/>
  <c r="S322" i="3"/>
  <c r="S328" i="3"/>
  <c r="S332" i="3"/>
  <c r="S365" i="3"/>
  <c r="S372" i="3"/>
  <c r="S379" i="3"/>
  <c r="S386" i="3"/>
  <c r="S393" i="3"/>
  <c r="S400" i="3"/>
  <c r="S171" i="3"/>
  <c r="S199" i="3"/>
  <c r="S307" i="3"/>
  <c r="S361" i="3"/>
  <c r="S368" i="3"/>
  <c r="S375" i="3"/>
  <c r="S407" i="3"/>
  <c r="S409" i="3"/>
  <c r="S411" i="3"/>
  <c r="S441" i="3"/>
  <c r="S455" i="3"/>
  <c r="S461" i="3"/>
  <c r="S468" i="3"/>
  <c r="S472" i="3"/>
  <c r="S503" i="3"/>
  <c r="S494" i="3"/>
  <c r="S498" i="3"/>
  <c r="S312" i="3"/>
  <c r="S323" i="3"/>
  <c r="S337" i="3"/>
  <c r="S345" i="3"/>
  <c r="S389" i="3"/>
  <c r="S396" i="3"/>
  <c r="S403" i="3"/>
  <c r="S424" i="3"/>
  <c r="S426" i="3"/>
  <c r="S444" i="3"/>
  <c r="S458" i="3"/>
  <c r="S464" i="3"/>
  <c r="S495" i="3"/>
  <c r="S10" i="3"/>
  <c r="S509" i="3"/>
  <c r="S224" i="3"/>
  <c r="S320" i="3"/>
  <c r="S329" i="3"/>
  <c r="S359" i="3"/>
  <c r="S452" i="3"/>
  <c r="S471" i="3"/>
  <c r="S502" i="3"/>
  <c r="S506" i="3"/>
  <c r="S340" i="3"/>
  <c r="S373" i="3"/>
  <c r="S380" i="3"/>
  <c r="S387" i="3"/>
  <c r="S394" i="3"/>
  <c r="S401" i="3"/>
  <c r="S432" i="3"/>
  <c r="S440" i="3"/>
  <c r="S460" i="3"/>
  <c r="S463" i="3"/>
  <c r="S132" i="3"/>
  <c r="S330" i="3"/>
  <c r="S346" i="3"/>
  <c r="S397" i="3"/>
  <c r="S404" i="3"/>
  <c r="S408" i="3"/>
  <c r="S410" i="3"/>
  <c r="S434" i="3"/>
  <c r="S448" i="3"/>
  <c r="S265" i="3"/>
  <c r="S341" i="3"/>
  <c r="S360" i="3"/>
  <c r="S367" i="3"/>
  <c r="S423" i="3"/>
  <c r="S425" i="3"/>
  <c r="S437" i="3"/>
  <c r="S451" i="3"/>
  <c r="S462" i="3"/>
  <c r="S466" i="3"/>
  <c r="S164" i="3"/>
  <c r="S217" i="3"/>
  <c r="S325" i="3"/>
  <c r="S336" i="3"/>
  <c r="S431" i="3"/>
  <c r="S433" i="3"/>
  <c r="S447" i="3"/>
  <c r="S453" i="3"/>
  <c r="S465" i="3"/>
  <c r="S492" i="3"/>
  <c r="S496" i="3"/>
  <c r="S402" i="3"/>
  <c r="S445" i="3"/>
  <c r="S493" i="3"/>
  <c r="S500" i="3"/>
  <c r="S459" i="3"/>
  <c r="S497" i="3"/>
  <c r="S501" i="3"/>
  <c r="S504" i="3"/>
  <c r="S508" i="3"/>
  <c r="S469" i="3"/>
  <c r="S474" i="3"/>
  <c r="S388" i="3"/>
  <c r="S505" i="3"/>
  <c r="S315" i="3"/>
  <c r="S333" i="3"/>
  <c r="S395" i="3"/>
  <c r="S439" i="3"/>
  <c r="S470" i="3"/>
  <c r="S473" i="3"/>
  <c r="S381" i="3"/>
  <c r="Q18" i="3"/>
  <c r="Q26" i="3"/>
  <c r="Q34" i="3"/>
  <c r="Q42" i="3"/>
  <c r="Q50" i="3"/>
  <c r="Q58" i="3"/>
  <c r="Q66" i="3"/>
  <c r="Q12" i="3"/>
  <c r="Q35" i="3"/>
  <c r="Q36" i="3"/>
  <c r="Q37" i="3"/>
  <c r="Q38" i="3"/>
  <c r="Q39" i="3"/>
  <c r="Q40" i="3"/>
  <c r="Q41" i="3"/>
  <c r="Q77" i="3"/>
  <c r="Q85" i="3"/>
  <c r="Q33" i="3"/>
  <c r="Q48" i="3"/>
  <c r="Q55" i="3"/>
  <c r="Q62" i="3"/>
  <c r="Q69" i="3"/>
  <c r="Q95" i="3"/>
  <c r="Q103" i="3"/>
  <c r="Q111" i="3"/>
  <c r="Q119" i="3"/>
  <c r="Q127" i="3"/>
  <c r="Q135" i="3"/>
  <c r="Q143" i="3"/>
  <c r="Q151" i="3"/>
  <c r="Q159" i="3"/>
  <c r="Q167" i="3"/>
  <c r="Q175" i="3"/>
  <c r="Q17" i="3"/>
  <c r="Q24" i="3"/>
  <c r="Q31" i="3"/>
  <c r="Q14" i="3"/>
  <c r="Q19" i="3"/>
  <c r="Q11" i="3"/>
  <c r="Q25" i="3"/>
  <c r="Q43" i="3"/>
  <c r="Q47" i="3"/>
  <c r="Q51" i="3"/>
  <c r="Q59" i="3"/>
  <c r="Q67" i="3"/>
  <c r="Q112" i="3"/>
  <c r="Q113" i="3"/>
  <c r="Q114" i="3"/>
  <c r="Q115" i="3"/>
  <c r="Q116" i="3"/>
  <c r="Q117" i="3"/>
  <c r="Q118" i="3"/>
  <c r="Q23" i="3"/>
  <c r="Q45" i="3"/>
  <c r="Q57" i="3"/>
  <c r="Q75" i="3"/>
  <c r="Q79" i="3"/>
  <c r="Q83" i="3"/>
  <c r="Q87" i="3"/>
  <c r="Q93" i="3"/>
  <c r="Q100" i="3"/>
  <c r="Q107" i="3"/>
  <c r="Q128" i="3"/>
  <c r="Q129" i="3"/>
  <c r="Q130" i="3"/>
  <c r="Q131" i="3"/>
  <c r="Q132" i="3"/>
  <c r="Q133" i="3"/>
  <c r="Q134" i="3"/>
  <c r="Q181" i="3"/>
  <c r="Q189" i="3"/>
  <c r="Q197" i="3"/>
  <c r="Q205" i="3"/>
  <c r="Q213" i="3"/>
  <c r="Q221" i="3"/>
  <c r="Q229" i="3"/>
  <c r="Q237" i="3"/>
  <c r="Q245" i="3"/>
  <c r="Q21" i="3"/>
  <c r="Q68" i="3"/>
  <c r="Q71" i="3"/>
  <c r="Q92" i="3"/>
  <c r="Q99" i="3"/>
  <c r="Q106" i="3"/>
  <c r="Q121" i="3"/>
  <c r="Q122" i="3"/>
  <c r="Q123" i="3"/>
  <c r="Q124" i="3"/>
  <c r="Q125" i="3"/>
  <c r="Q126" i="3"/>
  <c r="Q182" i="3"/>
  <c r="Q190" i="3"/>
  <c r="Q198" i="3"/>
  <c r="Q206" i="3"/>
  <c r="Q30" i="3"/>
  <c r="Q32" i="3"/>
  <c r="Q53" i="3"/>
  <c r="Q65" i="3"/>
  <c r="Q74" i="3"/>
  <c r="Q15" i="3"/>
  <c r="Q28" i="3"/>
  <c r="Q44" i="3"/>
  <c r="Q27" i="3"/>
  <c r="Q54" i="3"/>
  <c r="Q60" i="3"/>
  <c r="Q63" i="3"/>
  <c r="Q72" i="3"/>
  <c r="Q52" i="3"/>
  <c r="Q76" i="3"/>
  <c r="Q89" i="3"/>
  <c r="Q91" i="3"/>
  <c r="Q96" i="3"/>
  <c r="Q102" i="3"/>
  <c r="Q145" i="3"/>
  <c r="Q149" i="3"/>
  <c r="Q160" i="3"/>
  <c r="Q164" i="3"/>
  <c r="Q56" i="3"/>
  <c r="Q104" i="3"/>
  <c r="Q110" i="3"/>
  <c r="Q137" i="3"/>
  <c r="Q141" i="3"/>
  <c r="Q152" i="3"/>
  <c r="Q156" i="3"/>
  <c r="Q171" i="3"/>
  <c r="Q29" i="3"/>
  <c r="Q81" i="3"/>
  <c r="Q98" i="3"/>
  <c r="Q61" i="3"/>
  <c r="Q70" i="3"/>
  <c r="Q73" i="3"/>
  <c r="Q78" i="3"/>
  <c r="Q84" i="3"/>
  <c r="Q105" i="3"/>
  <c r="Q146" i="3"/>
  <c r="Q150" i="3"/>
  <c r="Q161" i="3"/>
  <c r="Q165" i="3"/>
  <c r="Q177" i="3"/>
  <c r="Q16" i="3"/>
  <c r="Q22" i="3"/>
  <c r="Q64" i="3"/>
  <c r="Q80" i="3"/>
  <c r="Q94" i="3"/>
  <c r="Q108" i="3"/>
  <c r="Q138" i="3"/>
  <c r="Q142" i="3"/>
  <c r="Q20" i="3"/>
  <c r="Q49" i="3"/>
  <c r="Q86" i="3"/>
  <c r="Q154" i="3"/>
  <c r="Q163" i="3"/>
  <c r="Q187" i="3"/>
  <c r="Q193" i="3"/>
  <c r="Q199" i="3"/>
  <c r="Q214" i="3"/>
  <c r="Q215" i="3"/>
  <c r="Q216" i="3"/>
  <c r="Q217" i="3"/>
  <c r="Q218" i="3"/>
  <c r="Q219" i="3"/>
  <c r="Q220" i="3"/>
  <c r="Q256" i="3"/>
  <c r="Q264" i="3"/>
  <c r="Q272" i="3"/>
  <c r="Q280" i="3"/>
  <c r="Q288" i="3"/>
  <c r="Q296" i="3"/>
  <c r="Q304" i="3"/>
  <c r="Q312" i="3"/>
  <c r="Q320" i="3"/>
  <c r="Q328" i="3"/>
  <c r="Q336" i="3"/>
  <c r="Q344" i="3"/>
  <c r="Q352" i="3"/>
  <c r="Q360" i="3"/>
  <c r="Q368" i="3"/>
  <c r="Q376" i="3"/>
  <c r="Q384" i="3"/>
  <c r="Q392" i="3"/>
  <c r="Q400" i="3"/>
  <c r="Q408" i="3"/>
  <c r="Q416" i="3"/>
  <c r="Q424" i="3"/>
  <c r="Q432" i="3"/>
  <c r="Q440" i="3"/>
  <c r="Q448" i="3"/>
  <c r="Q456" i="3"/>
  <c r="Q101" i="3"/>
  <c r="Q109" i="3"/>
  <c r="Q82" i="3"/>
  <c r="Q97" i="3"/>
  <c r="Q148" i="3"/>
  <c r="Q13" i="3"/>
  <c r="Q88" i="3"/>
  <c r="Q140" i="3"/>
  <c r="Q153" i="3"/>
  <c r="Q120" i="3"/>
  <c r="Q155" i="3"/>
  <c r="Q170" i="3"/>
  <c r="Q179" i="3"/>
  <c r="Q192" i="3"/>
  <c r="Q200" i="3"/>
  <c r="Q204" i="3"/>
  <c r="Q226" i="3"/>
  <c r="Q233" i="3"/>
  <c r="Q240" i="3"/>
  <c r="Q247" i="3"/>
  <c r="Q273" i="3"/>
  <c r="Q274" i="3"/>
  <c r="Q275" i="3"/>
  <c r="Q276" i="3"/>
  <c r="Q277" i="3"/>
  <c r="Q278" i="3"/>
  <c r="Q279" i="3"/>
  <c r="Q337" i="3"/>
  <c r="Q338" i="3"/>
  <c r="Q339" i="3"/>
  <c r="Q340" i="3"/>
  <c r="Q341" i="3"/>
  <c r="Q342" i="3"/>
  <c r="Q343" i="3"/>
  <c r="Q401" i="3"/>
  <c r="Q402" i="3"/>
  <c r="Q403" i="3"/>
  <c r="Q404" i="3"/>
  <c r="Q405" i="3"/>
  <c r="Q406" i="3"/>
  <c r="Q407" i="3"/>
  <c r="Q469" i="3"/>
  <c r="Q477" i="3"/>
  <c r="Q485" i="3"/>
  <c r="Q493" i="3"/>
  <c r="Q501" i="3"/>
  <c r="Q509" i="3"/>
  <c r="Q147" i="3"/>
  <c r="Q184" i="3"/>
  <c r="Q196" i="3"/>
  <c r="Q207" i="3"/>
  <c r="Q211" i="3"/>
  <c r="Q225" i="3"/>
  <c r="Q232" i="3"/>
  <c r="Q239" i="3"/>
  <c r="Q246" i="3"/>
  <c r="Q265" i="3"/>
  <c r="Q266" i="3"/>
  <c r="Q267" i="3"/>
  <c r="Q268" i="3"/>
  <c r="Q269" i="3"/>
  <c r="Q270" i="3"/>
  <c r="Q271" i="3"/>
  <c r="Q329" i="3"/>
  <c r="Q330" i="3"/>
  <c r="Q331" i="3"/>
  <c r="Q332" i="3"/>
  <c r="Q333" i="3"/>
  <c r="Q334" i="3"/>
  <c r="Q335" i="3"/>
  <c r="Q136" i="3"/>
  <c r="Q168" i="3"/>
  <c r="Q188" i="3"/>
  <c r="Q191" i="3"/>
  <c r="Q203" i="3"/>
  <c r="Q224" i="3"/>
  <c r="Q231" i="3"/>
  <c r="Q238" i="3"/>
  <c r="Q257" i="3"/>
  <c r="Q258" i="3"/>
  <c r="Q259" i="3"/>
  <c r="Q260" i="3"/>
  <c r="Q261" i="3"/>
  <c r="Q262" i="3"/>
  <c r="Q263" i="3"/>
  <c r="Q321" i="3"/>
  <c r="Q322" i="3"/>
  <c r="Q323" i="3"/>
  <c r="Q324" i="3"/>
  <c r="Q325" i="3"/>
  <c r="Q90" i="3"/>
  <c r="Q158" i="3"/>
  <c r="Q173" i="3"/>
  <c r="Q183" i="3"/>
  <c r="Q157" i="3"/>
  <c r="Q162" i="3"/>
  <c r="Q172" i="3"/>
  <c r="Q185" i="3"/>
  <c r="Q208" i="3"/>
  <c r="Q212" i="3"/>
  <c r="Q227" i="3"/>
  <c r="Q234" i="3"/>
  <c r="Q241" i="3"/>
  <c r="Q248" i="3"/>
  <c r="Q186" i="3"/>
  <c r="Q194" i="3"/>
  <c r="Q236" i="3"/>
  <c r="Q243" i="3"/>
  <c r="Q250" i="3"/>
  <c r="Q293" i="3"/>
  <c r="Q298" i="3"/>
  <c r="Q311" i="3"/>
  <c r="Q316" i="3"/>
  <c r="Q327" i="3"/>
  <c r="Q348" i="3"/>
  <c r="Q355" i="3"/>
  <c r="Q362" i="3"/>
  <c r="Q369" i="3"/>
  <c r="Q391" i="3"/>
  <c r="Q398" i="3"/>
  <c r="Q413" i="3"/>
  <c r="Q420" i="3"/>
  <c r="Q427" i="3"/>
  <c r="Q434" i="3"/>
  <c r="Q441" i="3"/>
  <c r="Q470" i="3"/>
  <c r="Q471" i="3"/>
  <c r="Q472" i="3"/>
  <c r="Q473" i="3"/>
  <c r="Q474" i="3"/>
  <c r="Q475" i="3"/>
  <c r="Q476" i="3"/>
  <c r="Q139" i="3"/>
  <c r="Q174" i="3"/>
  <c r="Q180" i="3"/>
  <c r="Q285" i="3"/>
  <c r="Q290" i="3"/>
  <c r="Q303" i="3"/>
  <c r="Q308" i="3"/>
  <c r="Q313" i="3"/>
  <c r="Q347" i="3"/>
  <c r="Q354" i="3"/>
  <c r="Q361" i="3"/>
  <c r="Q383" i="3"/>
  <c r="Q390" i="3"/>
  <c r="Q397" i="3"/>
  <c r="Q412" i="3"/>
  <c r="Q419" i="3"/>
  <c r="Q426" i="3"/>
  <c r="Q433" i="3"/>
  <c r="Q455" i="3"/>
  <c r="Q462" i="3"/>
  <c r="Q463" i="3"/>
  <c r="Q464" i="3"/>
  <c r="Q465" i="3"/>
  <c r="Q466" i="3"/>
  <c r="Q467" i="3"/>
  <c r="Q468" i="3"/>
  <c r="Q144" i="3"/>
  <c r="Q195" i="3"/>
  <c r="Q223" i="3"/>
  <c r="Q230" i="3"/>
  <c r="Q253" i="3"/>
  <c r="Q255" i="3"/>
  <c r="Q282" i="3"/>
  <c r="Q295" i="3"/>
  <c r="Q300" i="3"/>
  <c r="Q305" i="3"/>
  <c r="Q318" i="3"/>
  <c r="Q326" i="3"/>
  <c r="Q346" i="3"/>
  <c r="Q353" i="3"/>
  <c r="Q375" i="3"/>
  <c r="Q382" i="3"/>
  <c r="Q389" i="3"/>
  <c r="Q396" i="3"/>
  <c r="Q411" i="3"/>
  <c r="Q418" i="3"/>
  <c r="Q425" i="3"/>
  <c r="Q176" i="3"/>
  <c r="Q244" i="3"/>
  <c r="Q251" i="3"/>
  <c r="Q287" i="3"/>
  <c r="Q292" i="3"/>
  <c r="Q297" i="3"/>
  <c r="Q310" i="3"/>
  <c r="Q315" i="3"/>
  <c r="Q46" i="3"/>
  <c r="Q169" i="3"/>
  <c r="Q209" i="3"/>
  <c r="Q284" i="3"/>
  <c r="Q289" i="3"/>
  <c r="Q302" i="3"/>
  <c r="Q307" i="3"/>
  <c r="Q201" i="3"/>
  <c r="Q228" i="3"/>
  <c r="Q235" i="3"/>
  <c r="Q242" i="3"/>
  <c r="Q249" i="3"/>
  <c r="Q281" i="3"/>
  <c r="Q294" i="3"/>
  <c r="Q299" i="3"/>
  <c r="Q166" i="3"/>
  <c r="Q202" i="3"/>
  <c r="Q222" i="3"/>
  <c r="Q283" i="3"/>
  <c r="Q301" i="3"/>
  <c r="Q306" i="3"/>
  <c r="Q319" i="3"/>
  <c r="Q349" i="3"/>
  <c r="Q356" i="3"/>
  <c r="Q363" i="3"/>
  <c r="Q370" i="3"/>
  <c r="Q377" i="3"/>
  <c r="Q399" i="3"/>
  <c r="Q345" i="3"/>
  <c r="Q422" i="3"/>
  <c r="Q438" i="3"/>
  <c r="Q452" i="3"/>
  <c r="Q487" i="3"/>
  <c r="Q491" i="3"/>
  <c r="Q502" i="3"/>
  <c r="Q506" i="3"/>
  <c r="Q478" i="3"/>
  <c r="Q178" i="3"/>
  <c r="Q359" i="3"/>
  <c r="Q366" i="3"/>
  <c r="Q373" i="3"/>
  <c r="Q380" i="3"/>
  <c r="Q387" i="3"/>
  <c r="Q394" i="3"/>
  <c r="Q417" i="3"/>
  <c r="Q435" i="3"/>
  <c r="Q446" i="3"/>
  <c r="Q449" i="3"/>
  <c r="Q460" i="3"/>
  <c r="Q479" i="3"/>
  <c r="Q483" i="3"/>
  <c r="Q494" i="3"/>
  <c r="Q498" i="3"/>
  <c r="Q482" i="3"/>
  <c r="Q286" i="3"/>
  <c r="Q317" i="3"/>
  <c r="Q415" i="3"/>
  <c r="Q428" i="3"/>
  <c r="Q430" i="3"/>
  <c r="Q443" i="3"/>
  <c r="Q454" i="3"/>
  <c r="Q457" i="3"/>
  <c r="Q486" i="3"/>
  <c r="Q490" i="3"/>
  <c r="Q505" i="3"/>
  <c r="Q497" i="3"/>
  <c r="Q309" i="3"/>
  <c r="Q350" i="3"/>
  <c r="Q357" i="3"/>
  <c r="Q364" i="3"/>
  <c r="Q371" i="3"/>
  <c r="Q378" i="3"/>
  <c r="Q385" i="3"/>
  <c r="Q410" i="3"/>
  <c r="Q437" i="3"/>
  <c r="Q451" i="3"/>
  <c r="Q210" i="3"/>
  <c r="Q314" i="3"/>
  <c r="Q367" i="3"/>
  <c r="Q374" i="3"/>
  <c r="Q381" i="3"/>
  <c r="Q388" i="3"/>
  <c r="Q395" i="3"/>
  <c r="Q421" i="3"/>
  <c r="Q423" i="3"/>
  <c r="Q445" i="3"/>
  <c r="Q459" i="3"/>
  <c r="Q291" i="3"/>
  <c r="Q439" i="3"/>
  <c r="Q442" i="3"/>
  <c r="Q453" i="3"/>
  <c r="Q254" i="3"/>
  <c r="Q409" i="3"/>
  <c r="Q444" i="3"/>
  <c r="Q458" i="3"/>
  <c r="Q480" i="3"/>
  <c r="Q484" i="3"/>
  <c r="Q495" i="3"/>
  <c r="Q499" i="3"/>
  <c r="Q10" i="3"/>
  <c r="Q365" i="3"/>
  <c r="Q508" i="3"/>
  <c r="Q488" i="3"/>
  <c r="Q496" i="3"/>
  <c r="Q386" i="3"/>
  <c r="Q447" i="3"/>
  <c r="Q489" i="3"/>
  <c r="Q351" i="3"/>
  <c r="Q436" i="3"/>
  <c r="Q461" i="3"/>
  <c r="Q481" i="3"/>
  <c r="Q372" i="3"/>
  <c r="Q450" i="3"/>
  <c r="Q393" i="3"/>
  <c r="Q379" i="3"/>
  <c r="Q414" i="3"/>
  <c r="Q429" i="3"/>
  <c r="Q252" i="3"/>
  <c r="Q431" i="3"/>
  <c r="Q500" i="3"/>
  <c r="Q504" i="3"/>
  <c r="Q507" i="3"/>
  <c r="Q358" i="3"/>
  <c r="Q492" i="3"/>
  <c r="Q503" i="3"/>
  <c r="T14" i="3"/>
  <c r="T15" i="3"/>
  <c r="T23" i="3"/>
  <c r="T31" i="3"/>
  <c r="T39" i="3"/>
  <c r="T47" i="3"/>
  <c r="T55" i="3"/>
  <c r="T63" i="3"/>
  <c r="T71" i="3"/>
  <c r="T56" i="3"/>
  <c r="T57" i="3"/>
  <c r="T58" i="3"/>
  <c r="T59" i="3"/>
  <c r="T60" i="3"/>
  <c r="T61" i="3"/>
  <c r="T62" i="3"/>
  <c r="T74" i="3"/>
  <c r="T82" i="3"/>
  <c r="T21" i="3"/>
  <c r="T28" i="3"/>
  <c r="T35" i="3"/>
  <c r="T42" i="3"/>
  <c r="T49" i="3"/>
  <c r="T64" i="3"/>
  <c r="T92" i="3"/>
  <c r="T100" i="3"/>
  <c r="T108" i="3"/>
  <c r="T116" i="3"/>
  <c r="T124" i="3"/>
  <c r="T132" i="3"/>
  <c r="T140" i="3"/>
  <c r="T148" i="3"/>
  <c r="T156" i="3"/>
  <c r="T164" i="3"/>
  <c r="T172" i="3"/>
  <c r="T19" i="3"/>
  <c r="T26" i="3"/>
  <c r="T33" i="3"/>
  <c r="T40" i="3"/>
  <c r="T22" i="3"/>
  <c r="T29" i="3"/>
  <c r="T36" i="3"/>
  <c r="T30" i="3"/>
  <c r="T34" i="3"/>
  <c r="T44" i="3"/>
  <c r="T52" i="3"/>
  <c r="T73" i="3"/>
  <c r="T80" i="3"/>
  <c r="T87" i="3"/>
  <c r="T25" i="3"/>
  <c r="T27" i="3"/>
  <c r="T72" i="3"/>
  <c r="T76" i="3"/>
  <c r="T84" i="3"/>
  <c r="T95" i="3"/>
  <c r="T102" i="3"/>
  <c r="T109" i="3"/>
  <c r="T149" i="3"/>
  <c r="T150" i="3"/>
  <c r="T151" i="3"/>
  <c r="T152" i="3"/>
  <c r="T153" i="3"/>
  <c r="T154" i="3"/>
  <c r="T155" i="3"/>
  <c r="T178" i="3"/>
  <c r="T186" i="3"/>
  <c r="T194" i="3"/>
  <c r="T202" i="3"/>
  <c r="T210" i="3"/>
  <c r="T218" i="3"/>
  <c r="T226" i="3"/>
  <c r="T234" i="3"/>
  <c r="T242" i="3"/>
  <c r="T250" i="3"/>
  <c r="T48" i="3"/>
  <c r="T51" i="3"/>
  <c r="T54" i="3"/>
  <c r="T66" i="3"/>
  <c r="T69" i="3"/>
  <c r="T88" i="3"/>
  <c r="T94" i="3"/>
  <c r="T101" i="3"/>
  <c r="T141" i="3"/>
  <c r="T142" i="3"/>
  <c r="T143" i="3"/>
  <c r="T144" i="3"/>
  <c r="T145" i="3"/>
  <c r="T146" i="3"/>
  <c r="T147" i="3"/>
  <c r="T179" i="3"/>
  <c r="T187" i="3"/>
  <c r="T195" i="3"/>
  <c r="T203" i="3"/>
  <c r="T211" i="3"/>
  <c r="T38" i="3"/>
  <c r="T45" i="3"/>
  <c r="T75" i="3"/>
  <c r="T12" i="3"/>
  <c r="T17" i="3"/>
  <c r="T32" i="3"/>
  <c r="T13" i="3"/>
  <c r="T11" i="3"/>
  <c r="T16" i="3"/>
  <c r="T37" i="3"/>
  <c r="T43" i="3"/>
  <c r="T46" i="3"/>
  <c r="T81" i="3"/>
  <c r="T89" i="3"/>
  <c r="T67" i="3"/>
  <c r="T70" i="3"/>
  <c r="T78" i="3"/>
  <c r="T97" i="3"/>
  <c r="T111" i="3"/>
  <c r="T123" i="3"/>
  <c r="T134" i="3"/>
  <c r="T138" i="3"/>
  <c r="T165" i="3"/>
  <c r="T169" i="3"/>
  <c r="T68" i="3"/>
  <c r="T105" i="3"/>
  <c r="T119" i="3"/>
  <c r="T126" i="3"/>
  <c r="T130" i="3"/>
  <c r="T157" i="3"/>
  <c r="T161" i="3"/>
  <c r="T177" i="3"/>
  <c r="T53" i="3"/>
  <c r="T65" i="3"/>
  <c r="T83" i="3"/>
  <c r="T93" i="3"/>
  <c r="T99" i="3"/>
  <c r="T113" i="3"/>
  <c r="T122" i="3"/>
  <c r="T133" i="3"/>
  <c r="T137" i="3"/>
  <c r="T20" i="3"/>
  <c r="T86" i="3"/>
  <c r="T106" i="3"/>
  <c r="T120" i="3"/>
  <c r="T135" i="3"/>
  <c r="T139" i="3"/>
  <c r="T166" i="3"/>
  <c r="T170" i="3"/>
  <c r="T90" i="3"/>
  <c r="T103" i="3"/>
  <c r="T114" i="3"/>
  <c r="T117" i="3"/>
  <c r="T127" i="3"/>
  <c r="T131" i="3"/>
  <c r="T91" i="3"/>
  <c r="T158" i="3"/>
  <c r="T171" i="3"/>
  <c r="T182" i="3"/>
  <c r="T188" i="3"/>
  <c r="T208" i="3"/>
  <c r="T235" i="3"/>
  <c r="T236" i="3"/>
  <c r="T237" i="3"/>
  <c r="T238" i="3"/>
  <c r="T239" i="3"/>
  <c r="T240" i="3"/>
  <c r="T241" i="3"/>
  <c r="T253" i="3"/>
  <c r="T261" i="3"/>
  <c r="T269" i="3"/>
  <c r="T277" i="3"/>
  <c r="T285" i="3"/>
  <c r="T293" i="3"/>
  <c r="T301" i="3"/>
  <c r="T309" i="3"/>
  <c r="T317" i="3"/>
  <c r="T325" i="3"/>
  <c r="T333" i="3"/>
  <c r="T341" i="3"/>
  <c r="T349" i="3"/>
  <c r="T357" i="3"/>
  <c r="T365" i="3"/>
  <c r="T373" i="3"/>
  <c r="T381" i="3"/>
  <c r="T389" i="3"/>
  <c r="T397" i="3"/>
  <c r="T405" i="3"/>
  <c r="T413" i="3"/>
  <c r="T421" i="3"/>
  <c r="T429" i="3"/>
  <c r="T437" i="3"/>
  <c r="T445" i="3"/>
  <c r="T453" i="3"/>
  <c r="T461" i="3"/>
  <c r="T24" i="3"/>
  <c r="T50" i="3"/>
  <c r="T96" i="3"/>
  <c r="T104" i="3"/>
  <c r="T112" i="3"/>
  <c r="T41" i="3"/>
  <c r="T121" i="3"/>
  <c r="T129" i="3"/>
  <c r="T136" i="3"/>
  <c r="T110" i="3"/>
  <c r="T118" i="3"/>
  <c r="T77" i="3"/>
  <c r="T85" i="3"/>
  <c r="T167" i="3"/>
  <c r="T197" i="3"/>
  <c r="T201" i="3"/>
  <c r="T209" i="3"/>
  <c r="T213" i="3"/>
  <c r="T220" i="3"/>
  <c r="T227" i="3"/>
  <c r="T294" i="3"/>
  <c r="T295" i="3"/>
  <c r="T296" i="3"/>
  <c r="T297" i="3"/>
  <c r="T298" i="3"/>
  <c r="T299" i="3"/>
  <c r="T300" i="3"/>
  <c r="T358" i="3"/>
  <c r="T359" i="3"/>
  <c r="T360" i="3"/>
  <c r="T361" i="3"/>
  <c r="T362" i="3"/>
  <c r="T363" i="3"/>
  <c r="T364" i="3"/>
  <c r="T422" i="3"/>
  <c r="T423" i="3"/>
  <c r="T424" i="3"/>
  <c r="T425" i="3"/>
  <c r="T426" i="3"/>
  <c r="T427" i="3"/>
  <c r="T428" i="3"/>
  <c r="T466" i="3"/>
  <c r="T474" i="3"/>
  <c r="T482" i="3"/>
  <c r="T490" i="3"/>
  <c r="T498" i="3"/>
  <c r="T506" i="3"/>
  <c r="T79" i="3"/>
  <c r="T115" i="3"/>
  <c r="T162" i="3"/>
  <c r="T181" i="3"/>
  <c r="T189" i="3"/>
  <c r="T193" i="3"/>
  <c r="T204" i="3"/>
  <c r="T212" i="3"/>
  <c r="T219" i="3"/>
  <c r="T249" i="3"/>
  <c r="T286" i="3"/>
  <c r="T287" i="3"/>
  <c r="T288" i="3"/>
  <c r="T289" i="3"/>
  <c r="T290" i="3"/>
  <c r="T291" i="3"/>
  <c r="T292" i="3"/>
  <c r="T128" i="3"/>
  <c r="T160" i="3"/>
  <c r="T175" i="3"/>
  <c r="T185" i="3"/>
  <c r="T196" i="3"/>
  <c r="T200" i="3"/>
  <c r="T233" i="3"/>
  <c r="T248" i="3"/>
  <c r="T278" i="3"/>
  <c r="T279" i="3"/>
  <c r="T280" i="3"/>
  <c r="T281" i="3"/>
  <c r="T282" i="3"/>
  <c r="T283" i="3"/>
  <c r="T284" i="3"/>
  <c r="T18" i="3"/>
  <c r="T168" i="3"/>
  <c r="T107" i="3"/>
  <c r="T159" i="3"/>
  <c r="T174" i="3"/>
  <c r="T190" i="3"/>
  <c r="T205" i="3"/>
  <c r="T214" i="3"/>
  <c r="T221" i="3"/>
  <c r="T228" i="3"/>
  <c r="T243" i="3"/>
  <c r="T173" i="3"/>
  <c r="T191" i="3"/>
  <c r="T245" i="3"/>
  <c r="T254" i="3"/>
  <c r="T256" i="3"/>
  <c r="T258" i="3"/>
  <c r="T260" i="3"/>
  <c r="T262" i="3"/>
  <c r="T275" i="3"/>
  <c r="T304" i="3"/>
  <c r="T322" i="3"/>
  <c r="T328" i="3"/>
  <c r="T332" i="3"/>
  <c r="T343" i="3"/>
  <c r="T372" i="3"/>
  <c r="T379" i="3"/>
  <c r="T386" i="3"/>
  <c r="T393" i="3"/>
  <c r="T400" i="3"/>
  <c r="T407" i="3"/>
  <c r="T414" i="3"/>
  <c r="T444" i="3"/>
  <c r="T451" i="3"/>
  <c r="T458" i="3"/>
  <c r="T491" i="3"/>
  <c r="T492" i="3"/>
  <c r="T493" i="3"/>
  <c r="T494" i="3"/>
  <c r="T495" i="3"/>
  <c r="T496" i="3"/>
  <c r="T497" i="3"/>
  <c r="T183" i="3"/>
  <c r="T215" i="3"/>
  <c r="T222" i="3"/>
  <c r="T229" i="3"/>
  <c r="T252" i="3"/>
  <c r="T267" i="3"/>
  <c r="T272" i="3"/>
  <c r="T314" i="3"/>
  <c r="T319" i="3"/>
  <c r="T335" i="3"/>
  <c r="T339" i="3"/>
  <c r="T356" i="3"/>
  <c r="T371" i="3"/>
  <c r="T378" i="3"/>
  <c r="T385" i="3"/>
  <c r="T392" i="3"/>
  <c r="T399" i="3"/>
  <c r="T406" i="3"/>
  <c r="T436" i="3"/>
  <c r="T443" i="3"/>
  <c r="T450" i="3"/>
  <c r="T457" i="3"/>
  <c r="T483" i="3"/>
  <c r="T484" i="3"/>
  <c r="T485" i="3"/>
  <c r="T486" i="3"/>
  <c r="T487" i="3"/>
  <c r="T488" i="3"/>
  <c r="T489" i="3"/>
  <c r="T180" i="3"/>
  <c r="T192" i="3"/>
  <c r="T225" i="3"/>
  <c r="T232" i="3"/>
  <c r="T264" i="3"/>
  <c r="T306" i="3"/>
  <c r="T311" i="3"/>
  <c r="T324" i="3"/>
  <c r="T327" i="3"/>
  <c r="T331" i="3"/>
  <c r="T342" i="3"/>
  <c r="T348" i="3"/>
  <c r="T355" i="3"/>
  <c r="T370" i="3"/>
  <c r="T377" i="3"/>
  <c r="T384" i="3"/>
  <c r="T391" i="3"/>
  <c r="T398" i="3"/>
  <c r="T420" i="3"/>
  <c r="T125" i="3"/>
  <c r="T184" i="3"/>
  <c r="T246" i="3"/>
  <c r="T274" i="3"/>
  <c r="T303" i="3"/>
  <c r="T163" i="3"/>
  <c r="T176" i="3"/>
  <c r="T206" i="3"/>
  <c r="T216" i="3"/>
  <c r="T223" i="3"/>
  <c r="T230" i="3"/>
  <c r="T255" i="3"/>
  <c r="T257" i="3"/>
  <c r="T259" i="3"/>
  <c r="T266" i="3"/>
  <c r="T271" i="3"/>
  <c r="T198" i="3"/>
  <c r="T244" i="3"/>
  <c r="T251" i="3"/>
  <c r="T263" i="3"/>
  <c r="T276" i="3"/>
  <c r="T305" i="3"/>
  <c r="T98" i="3"/>
  <c r="T199" i="3"/>
  <c r="T217" i="3"/>
  <c r="T224" i="3"/>
  <c r="T231" i="3"/>
  <c r="T265" i="3"/>
  <c r="T270" i="3"/>
  <c r="T307" i="3"/>
  <c r="T312" i="3"/>
  <c r="T336" i="3"/>
  <c r="T340" i="3"/>
  <c r="T350" i="3"/>
  <c r="T380" i="3"/>
  <c r="T387" i="3"/>
  <c r="T394" i="3"/>
  <c r="T401" i="3"/>
  <c r="T316" i="3"/>
  <c r="T334" i="3"/>
  <c r="T347" i="3"/>
  <c r="T354" i="3"/>
  <c r="T431" i="3"/>
  <c r="T433" i="3"/>
  <c r="T447" i="3"/>
  <c r="T465" i="3"/>
  <c r="T476" i="3"/>
  <c r="T480" i="3"/>
  <c r="T507" i="3"/>
  <c r="T415" i="3"/>
  <c r="T467" i="3"/>
  <c r="T308" i="3"/>
  <c r="T326" i="3"/>
  <c r="T368" i="3"/>
  <c r="T375" i="3"/>
  <c r="T382" i="3"/>
  <c r="T409" i="3"/>
  <c r="T411" i="3"/>
  <c r="T441" i="3"/>
  <c r="T455" i="3"/>
  <c r="T468" i="3"/>
  <c r="T472" i="3"/>
  <c r="T499" i="3"/>
  <c r="T503" i="3"/>
  <c r="T475" i="3"/>
  <c r="T273" i="3"/>
  <c r="T313" i="3"/>
  <c r="T323" i="3"/>
  <c r="T337" i="3"/>
  <c r="T345" i="3"/>
  <c r="T352" i="3"/>
  <c r="T396" i="3"/>
  <c r="T403" i="3"/>
  <c r="T435" i="3"/>
  <c r="T438" i="3"/>
  <c r="T449" i="3"/>
  <c r="T464" i="3"/>
  <c r="T479" i="3"/>
  <c r="T10" i="3"/>
  <c r="T502" i="3"/>
  <c r="T207" i="3"/>
  <c r="T320" i="3"/>
  <c r="T329" i="3"/>
  <c r="T366" i="3"/>
  <c r="T417" i="3"/>
  <c r="T419" i="3"/>
  <c r="T446" i="3"/>
  <c r="T452" i="3"/>
  <c r="T471" i="3"/>
  <c r="T247" i="3"/>
  <c r="T302" i="3"/>
  <c r="T321" i="3"/>
  <c r="T338" i="3"/>
  <c r="T369" i="3"/>
  <c r="T376" i="3"/>
  <c r="T383" i="3"/>
  <c r="T390" i="3"/>
  <c r="T430" i="3"/>
  <c r="T432" i="3"/>
  <c r="T440" i="3"/>
  <c r="T454" i="3"/>
  <c r="T460" i="3"/>
  <c r="T463" i="3"/>
  <c r="T310" i="3"/>
  <c r="T318" i="3"/>
  <c r="T330" i="3"/>
  <c r="T346" i="3"/>
  <c r="T353" i="3"/>
  <c r="T404" i="3"/>
  <c r="T408" i="3"/>
  <c r="T410" i="3"/>
  <c r="T412" i="3"/>
  <c r="T434" i="3"/>
  <c r="T448" i="3"/>
  <c r="T268" i="3"/>
  <c r="T315" i="3"/>
  <c r="T344" i="3"/>
  <c r="T351" i="3"/>
  <c r="T388" i="3"/>
  <c r="T395" i="3"/>
  <c r="T402" i="3"/>
  <c r="T416" i="3"/>
  <c r="T418" i="3"/>
  <c r="T439" i="3"/>
  <c r="T459" i="3"/>
  <c r="T469" i="3"/>
  <c r="T473" i="3"/>
  <c r="T500" i="3"/>
  <c r="T504" i="3"/>
  <c r="T462" i="3"/>
  <c r="T477" i="3"/>
  <c r="T481" i="3"/>
  <c r="T367" i="3"/>
  <c r="T501" i="3"/>
  <c r="T508" i="3"/>
  <c r="T505" i="3"/>
  <c r="T509" i="3"/>
  <c r="T374" i="3"/>
  <c r="T442" i="3"/>
  <c r="T456" i="3"/>
  <c r="T470" i="3"/>
  <c r="T478" i="3"/>
  <c r="N11" i="3"/>
  <c r="N27" i="3"/>
  <c r="N69" i="3"/>
  <c r="N114" i="3"/>
  <c r="N155" i="3"/>
  <c r="N197" i="3"/>
  <c r="N233" i="3"/>
  <c r="N258" i="3"/>
  <c r="N59" i="3"/>
  <c r="N115" i="3"/>
  <c r="N162" i="3"/>
  <c r="N210" i="3"/>
  <c r="N245" i="3"/>
  <c r="N273" i="3"/>
  <c r="N298" i="3"/>
  <c r="N323" i="3"/>
  <c r="N349" i="3"/>
  <c r="N376" i="3"/>
  <c r="N401" i="3"/>
  <c r="N426" i="3"/>
  <c r="N451" i="3"/>
  <c r="N477" i="3"/>
  <c r="N504" i="3"/>
  <c r="N74" i="3"/>
  <c r="N117" i="3"/>
  <c r="N165" i="3"/>
  <c r="N219" i="3"/>
  <c r="N248" i="3"/>
  <c r="N274" i="3"/>
  <c r="N299" i="3"/>
  <c r="N325" i="3"/>
  <c r="N352" i="3"/>
  <c r="N377" i="3"/>
  <c r="N402" i="3"/>
  <c r="N427" i="3"/>
  <c r="N453" i="3"/>
  <c r="N480" i="3"/>
  <c r="N505" i="3"/>
  <c r="N51" i="3"/>
  <c r="N123" i="3"/>
  <c r="N181" i="3"/>
  <c r="N235" i="3"/>
  <c r="N277" i="3"/>
  <c r="N312" i="3"/>
  <c r="N341" i="3"/>
  <c r="N379" i="3"/>
  <c r="N413" i="3"/>
  <c r="N443" i="3"/>
  <c r="N482" i="3"/>
  <c r="N139" i="3"/>
  <c r="N203" i="3"/>
  <c r="N322" i="3"/>
  <c r="N389" i="3"/>
  <c r="N491" i="3"/>
  <c r="N53" i="3"/>
  <c r="N133" i="3"/>
  <c r="N187" i="3"/>
  <c r="N240" i="3"/>
  <c r="N283" i="3"/>
  <c r="N313" i="3"/>
  <c r="N347" i="3"/>
  <c r="N386" i="3"/>
  <c r="N416" i="3"/>
  <c r="N450" i="3"/>
  <c r="N489" i="3"/>
  <c r="N251" i="3"/>
  <c r="N425" i="3"/>
  <c r="N75" i="3"/>
  <c r="N138" i="3"/>
  <c r="N202" i="3"/>
  <c r="N249" i="3"/>
  <c r="N285" i="3"/>
  <c r="N315" i="3"/>
  <c r="N354" i="3"/>
  <c r="N387" i="3"/>
  <c r="N418" i="3"/>
  <c r="N457" i="3"/>
  <c r="N490" i="3"/>
  <c r="N82" i="3"/>
  <c r="N288" i="3"/>
  <c r="N464" i="3"/>
  <c r="N50" i="3"/>
  <c r="N101" i="3"/>
  <c r="N179" i="3"/>
  <c r="N234" i="3"/>
  <c r="N272" i="3"/>
  <c r="N309" i="3"/>
  <c r="N338" i="3"/>
  <c r="N373" i="3"/>
  <c r="N411" i="3"/>
  <c r="N441" i="3"/>
  <c r="N475" i="3"/>
  <c r="N37" i="3"/>
  <c r="N224" i="3"/>
  <c r="N329" i="3"/>
  <c r="N400" i="3"/>
  <c r="N496" i="3"/>
  <c r="N290" i="3"/>
  <c r="N368" i="3"/>
  <c r="N91" i="3"/>
  <c r="N226" i="3"/>
  <c r="N336" i="3"/>
  <c r="N405" i="3"/>
  <c r="N501" i="3"/>
  <c r="N363" i="3"/>
  <c r="N178" i="3"/>
  <c r="N93" i="3"/>
  <c r="N259" i="3"/>
  <c r="N337" i="3"/>
  <c r="N432" i="3"/>
  <c r="N507" i="3"/>
  <c r="N98" i="3"/>
  <c r="N361" i="3"/>
  <c r="N157" i="3"/>
  <c r="N261" i="3"/>
  <c r="N146" i="3"/>
  <c r="N265" i="3"/>
  <c r="N362" i="3"/>
  <c r="N440" i="3"/>
  <c r="N466" i="3"/>
  <c r="N297" i="3"/>
  <c r="N34" i="3"/>
  <c r="N221" i="3"/>
  <c r="N304" i="3"/>
  <c r="N393" i="3"/>
  <c r="N469" i="3"/>
  <c r="N437" i="3"/>
  <c r="N465" i="3"/>
  <c r="N29" i="3"/>
  <c r="N417" i="3"/>
  <c r="N314" i="3"/>
  <c r="N205" i="3"/>
  <c r="N35" i="3"/>
  <c r="N424" i="3"/>
  <c r="N321" i="3"/>
  <c r="N218" i="3"/>
  <c r="N45" i="3"/>
  <c r="N421" i="3"/>
  <c r="N320" i="3"/>
  <c r="N213" i="3"/>
  <c r="N43" i="3"/>
  <c r="N433" i="3"/>
  <c r="N330" i="3"/>
  <c r="N227" i="3"/>
  <c r="N61" i="3"/>
  <c r="N185" i="3"/>
  <c r="N121" i="3"/>
  <c r="N57" i="3"/>
  <c r="N200" i="3"/>
  <c r="N136" i="3"/>
  <c r="N72" i="3"/>
  <c r="N503" i="3"/>
  <c r="N439" i="3"/>
  <c r="N375" i="3"/>
  <c r="N311" i="3"/>
  <c r="N247" i="3"/>
  <c r="N183" i="3"/>
  <c r="N119" i="3"/>
  <c r="N55" i="3"/>
  <c r="N494" i="3"/>
  <c r="N430" i="3"/>
  <c r="N366" i="3"/>
  <c r="N302" i="3"/>
  <c r="N238" i="3"/>
  <c r="N174" i="3"/>
  <c r="N110" i="3"/>
  <c r="N46" i="3"/>
  <c r="N500" i="3"/>
  <c r="N436" i="3"/>
  <c r="N372" i="3"/>
  <c r="N308" i="3"/>
  <c r="N244" i="3"/>
  <c r="N180" i="3"/>
  <c r="N116" i="3"/>
  <c r="N52" i="3"/>
  <c r="N506" i="3"/>
  <c r="N403" i="3"/>
  <c r="N301" i="3"/>
  <c r="N186" i="3"/>
  <c r="N410" i="3"/>
  <c r="N307" i="3"/>
  <c r="N195" i="3"/>
  <c r="N26" i="3"/>
  <c r="N409" i="3"/>
  <c r="N306" i="3"/>
  <c r="N194" i="3"/>
  <c r="N21" i="3"/>
  <c r="N419" i="3"/>
  <c r="N317" i="3"/>
  <c r="N211" i="3"/>
  <c r="N42" i="3"/>
  <c r="N177" i="3"/>
  <c r="N113" i="3"/>
  <c r="N49" i="3"/>
  <c r="N192" i="3"/>
  <c r="N128" i="3"/>
  <c r="N64" i="3"/>
  <c r="N495" i="3"/>
  <c r="N431" i="3"/>
  <c r="N367" i="3"/>
  <c r="N303" i="3"/>
  <c r="N239" i="3"/>
  <c r="N175" i="3"/>
  <c r="N111" i="3"/>
  <c r="N47" i="3"/>
  <c r="N486" i="3"/>
  <c r="N422" i="3"/>
  <c r="N358" i="3"/>
  <c r="N294" i="3"/>
  <c r="N230" i="3"/>
  <c r="N166" i="3"/>
  <c r="N102" i="3"/>
  <c r="N38" i="3"/>
  <c r="N492" i="3"/>
  <c r="N428" i="3"/>
  <c r="N364" i="3"/>
  <c r="N300" i="3"/>
  <c r="N236" i="3"/>
  <c r="N172" i="3"/>
  <c r="N108" i="3"/>
  <c r="N44" i="3"/>
  <c r="N493" i="3"/>
  <c r="N392" i="3"/>
  <c r="N289" i="3"/>
  <c r="N163" i="3"/>
  <c r="N499" i="3"/>
  <c r="N397" i="3"/>
  <c r="N296" i="3"/>
  <c r="N173" i="3"/>
  <c r="N498" i="3"/>
  <c r="N395" i="3"/>
  <c r="N293" i="3"/>
  <c r="N171" i="3"/>
  <c r="N509" i="3"/>
  <c r="N408" i="3"/>
  <c r="N305" i="3"/>
  <c r="N189" i="3"/>
  <c r="N19" i="3"/>
  <c r="N169" i="3"/>
  <c r="N105" i="3"/>
  <c r="N41" i="3"/>
  <c r="N184" i="3"/>
  <c r="N120" i="3"/>
  <c r="N56" i="3"/>
  <c r="N487" i="3"/>
  <c r="N423" i="3"/>
  <c r="N359" i="3"/>
  <c r="N295" i="3"/>
  <c r="N231" i="3"/>
  <c r="N167" i="3"/>
  <c r="N103" i="3"/>
  <c r="N39" i="3"/>
  <c r="N478" i="3"/>
  <c r="N414" i="3"/>
  <c r="N350" i="3"/>
  <c r="N286" i="3"/>
  <c r="N222" i="3"/>
  <c r="N158" i="3"/>
  <c r="N94" i="3"/>
  <c r="N30" i="3"/>
  <c r="N484" i="3"/>
  <c r="N420" i="3"/>
  <c r="N356" i="3"/>
  <c r="N292" i="3"/>
  <c r="N228" i="3"/>
  <c r="N164" i="3"/>
  <c r="N100" i="3"/>
  <c r="N36" i="3"/>
  <c r="N481" i="3"/>
  <c r="N378" i="3"/>
  <c r="N275" i="3"/>
  <c r="N141" i="3"/>
  <c r="N488" i="3"/>
  <c r="N385" i="3"/>
  <c r="N282" i="3"/>
  <c r="N154" i="3"/>
  <c r="N485" i="3"/>
  <c r="N384" i="3"/>
  <c r="N281" i="3"/>
  <c r="N149" i="3"/>
  <c r="N497" i="3"/>
  <c r="N394" i="3"/>
  <c r="N291" i="3"/>
  <c r="N170" i="3"/>
  <c r="N18" i="3"/>
  <c r="N161" i="3"/>
  <c r="N97" i="3"/>
  <c r="N33" i="3"/>
  <c r="N176" i="3"/>
  <c r="N112" i="3"/>
  <c r="N48" i="3"/>
  <c r="N479" i="3"/>
  <c r="N415" i="3"/>
  <c r="N351" i="3"/>
  <c r="N287" i="3"/>
  <c r="N223" i="3"/>
  <c r="N159" i="3"/>
  <c r="N95" i="3"/>
  <c r="N31" i="3"/>
  <c r="N470" i="3"/>
  <c r="N406" i="3"/>
  <c r="N342" i="3"/>
  <c r="N278" i="3"/>
  <c r="N214" i="3"/>
  <c r="N150" i="3"/>
  <c r="N86" i="3"/>
  <c r="N22" i="3"/>
  <c r="N476" i="3"/>
  <c r="N412" i="3"/>
  <c r="N348" i="3"/>
  <c r="N284" i="3"/>
  <c r="N220" i="3"/>
  <c r="N156" i="3"/>
  <c r="N92" i="3"/>
  <c r="N28" i="3"/>
  <c r="N467" i="3"/>
  <c r="N365" i="3"/>
  <c r="N264" i="3"/>
  <c r="N122" i="3"/>
  <c r="N474" i="3"/>
  <c r="N371" i="3"/>
  <c r="N269" i="3"/>
  <c r="N131" i="3"/>
  <c r="N473" i="3"/>
  <c r="N370" i="3"/>
  <c r="N267" i="3"/>
  <c r="N130" i="3"/>
  <c r="N483" i="3"/>
  <c r="N381" i="3"/>
  <c r="N280" i="3"/>
  <c r="N147" i="3"/>
  <c r="N217" i="3"/>
  <c r="N153" i="3"/>
  <c r="N89" i="3"/>
  <c r="N25" i="3"/>
  <c r="N168" i="3"/>
  <c r="N104" i="3"/>
  <c r="N40" i="3"/>
  <c r="N471" i="3"/>
  <c r="N407" i="3"/>
  <c r="N343" i="3"/>
  <c r="N279" i="3"/>
  <c r="N215" i="3"/>
  <c r="N151" i="3"/>
  <c r="N87" i="3"/>
  <c r="N23" i="3"/>
  <c r="N462" i="3"/>
  <c r="N398" i="3"/>
  <c r="N334" i="3"/>
  <c r="N270" i="3"/>
  <c r="N206" i="3"/>
  <c r="N142" i="3"/>
  <c r="N78" i="3"/>
  <c r="N14" i="3"/>
  <c r="N468" i="3"/>
  <c r="N404" i="3"/>
  <c r="N340" i="3"/>
  <c r="N276" i="3"/>
  <c r="N212" i="3"/>
  <c r="N148" i="3"/>
  <c r="N84" i="3"/>
  <c r="N20" i="3"/>
  <c r="N456" i="3"/>
  <c r="N353" i="3"/>
  <c r="N250" i="3"/>
  <c r="N99" i="3"/>
  <c r="N461" i="3"/>
  <c r="N360" i="3"/>
  <c r="N257" i="3"/>
  <c r="N109" i="3"/>
  <c r="N459" i="3"/>
  <c r="N357" i="3"/>
  <c r="N256" i="3"/>
  <c r="N107" i="3"/>
  <c r="N472" i="3"/>
  <c r="N369" i="3"/>
  <c r="N266" i="3"/>
  <c r="N125" i="3"/>
  <c r="N209" i="3"/>
  <c r="N145" i="3"/>
  <c r="N81" i="3"/>
  <c r="N17" i="3"/>
  <c r="N160" i="3"/>
  <c r="N96" i="3"/>
  <c r="N32" i="3"/>
  <c r="N463" i="3"/>
  <c r="N399" i="3"/>
  <c r="N335" i="3"/>
  <c r="N271" i="3"/>
  <c r="N207" i="3"/>
  <c r="N143" i="3"/>
  <c r="N79" i="3"/>
  <c r="N15" i="3"/>
  <c r="N454" i="3"/>
  <c r="N390" i="3"/>
  <c r="N326" i="3"/>
  <c r="N262" i="3"/>
  <c r="N198" i="3"/>
  <c r="N134" i="3"/>
  <c r="N70" i="3"/>
  <c r="N13" i="3"/>
  <c r="N460" i="3"/>
  <c r="N396" i="3"/>
  <c r="N332" i="3"/>
  <c r="N268" i="3"/>
  <c r="N204" i="3"/>
  <c r="N140" i="3"/>
  <c r="N76" i="3"/>
  <c r="N12" i="3"/>
  <c r="N442" i="3"/>
  <c r="N339" i="3"/>
  <c r="N237" i="3"/>
  <c r="N77" i="3"/>
  <c r="N449" i="3"/>
  <c r="N346" i="3"/>
  <c r="N243" i="3"/>
  <c r="N90" i="3"/>
  <c r="N448" i="3"/>
  <c r="N345" i="3"/>
  <c r="N242" i="3"/>
  <c r="N85" i="3"/>
  <c r="N458" i="3"/>
  <c r="N355" i="3"/>
  <c r="N253" i="3"/>
  <c r="N106" i="3"/>
  <c r="N201" i="3"/>
  <c r="N137" i="3"/>
  <c r="N73" i="3"/>
  <c r="N216" i="3"/>
  <c r="N152" i="3"/>
  <c r="N88" i="3"/>
  <c r="N24" i="3"/>
  <c r="N455" i="3"/>
  <c r="N391" i="3"/>
  <c r="N327" i="3"/>
  <c r="N263" i="3"/>
  <c r="N199" i="3"/>
  <c r="N135" i="3"/>
  <c r="N71" i="3"/>
  <c r="N10" i="3"/>
  <c r="N446" i="3"/>
  <c r="N382" i="3"/>
  <c r="N318" i="3"/>
  <c r="N254" i="3"/>
  <c r="N190" i="3"/>
  <c r="N126" i="3"/>
  <c r="N62" i="3"/>
  <c r="N452" i="3"/>
  <c r="N388" i="3"/>
  <c r="N324" i="3"/>
  <c r="N260" i="3"/>
  <c r="N196" i="3"/>
  <c r="N132" i="3"/>
  <c r="N68" i="3"/>
  <c r="N429" i="3"/>
  <c r="N328" i="3"/>
  <c r="N225" i="3"/>
  <c r="N58" i="3"/>
  <c r="N435" i="3"/>
  <c r="N333" i="3"/>
  <c r="N232" i="3"/>
  <c r="N67" i="3"/>
  <c r="N434" i="3"/>
  <c r="N331" i="3"/>
  <c r="N229" i="3"/>
  <c r="N66" i="3"/>
  <c r="N445" i="3"/>
  <c r="N344" i="3"/>
  <c r="N241" i="3"/>
  <c r="N83" i="3"/>
  <c r="N193" i="3"/>
  <c r="N129" i="3"/>
  <c r="N65" i="3"/>
  <c r="N208" i="3"/>
  <c r="N144" i="3"/>
  <c r="N80" i="3"/>
  <c r="N16" i="3"/>
  <c r="N447" i="3"/>
  <c r="N383" i="3"/>
  <c r="N319" i="3"/>
  <c r="N255" i="3"/>
  <c r="N191" i="3"/>
  <c r="N127" i="3"/>
  <c r="N63" i="3"/>
  <c r="N502" i="3"/>
  <c r="N438" i="3"/>
  <c r="N374" i="3"/>
  <c r="N310" i="3"/>
  <c r="N246" i="3"/>
  <c r="N182" i="3"/>
  <c r="N118" i="3"/>
  <c r="N54" i="3"/>
  <c r="N508" i="3"/>
  <c r="N444" i="3"/>
  <c r="N380" i="3"/>
  <c r="N316" i="3"/>
  <c r="N252" i="3"/>
  <c r="N188" i="3"/>
  <c r="N124" i="3"/>
  <c r="N60" i="3"/>
  <c r="F50" i="4" l="1"/>
  <c r="E56" i="4"/>
  <c r="O4" i="3"/>
  <c r="Y107" i="3"/>
  <c r="Y492" i="3"/>
  <c r="Y486" i="3"/>
  <c r="M50" i="4"/>
  <c r="E50" i="4"/>
  <c r="Y299" i="3"/>
  <c r="L57" i="4"/>
  <c r="L14" i="4"/>
  <c r="M57" i="4"/>
  <c r="F58" i="4"/>
  <c r="K56" i="4"/>
  <c r="V5" i="3"/>
  <c r="O5" i="3"/>
  <c r="L56" i="4"/>
  <c r="E13" i="4"/>
  <c r="L58" i="4"/>
  <c r="L13" i="4"/>
  <c r="E51" i="4"/>
  <c r="Y423" i="3"/>
  <c r="E14" i="4"/>
  <c r="E15" i="4"/>
  <c r="E16" i="4" s="1"/>
  <c r="F56" i="4"/>
  <c r="K13" i="4"/>
  <c r="K15" i="4"/>
  <c r="K16" i="4" s="1"/>
  <c r="K57" i="4"/>
  <c r="F53" i="4"/>
  <c r="K51" i="4"/>
  <c r="Y438" i="3"/>
  <c r="M56" i="4"/>
  <c r="H56" i="4"/>
  <c r="M51" i="4"/>
  <c r="U5" i="3"/>
  <c r="V4" i="3"/>
  <c r="E57" i="4"/>
  <c r="L15" i="4"/>
  <c r="L16" i="4" s="1"/>
  <c r="K14" i="4"/>
  <c r="K58" i="4"/>
  <c r="L53" i="4"/>
  <c r="U4" i="3"/>
  <c r="L51" i="4"/>
  <c r="E58" i="4"/>
  <c r="W5" i="3"/>
  <c r="K53" i="4"/>
  <c r="M53" i="4"/>
  <c r="K50" i="4"/>
  <c r="F57" i="4"/>
  <c r="H53" i="4"/>
  <c r="L50" i="4"/>
  <c r="M58" i="4"/>
  <c r="M15" i="4"/>
  <c r="M16" i="4" s="1"/>
  <c r="M13" i="4"/>
  <c r="D16" i="5"/>
  <c r="D17" i="5"/>
  <c r="D18" i="5"/>
  <c r="D21" i="5"/>
  <c r="D19" i="5"/>
  <c r="D20" i="5"/>
  <c r="D22" i="5"/>
  <c r="D23" i="5"/>
  <c r="D25" i="5"/>
  <c r="D24" i="5"/>
  <c r="M14" i="4"/>
  <c r="W4" i="3"/>
  <c r="R4" i="3"/>
  <c r="H57" i="4"/>
  <c r="Q37" i="4"/>
  <c r="Y73" i="3"/>
  <c r="Y388" i="3"/>
  <c r="Y13" i="3"/>
  <c r="Y32" i="3"/>
  <c r="Y176" i="3"/>
  <c r="Y163" i="3"/>
  <c r="R5" i="3"/>
  <c r="H58" i="4"/>
  <c r="H51" i="4"/>
  <c r="H50" i="4"/>
  <c r="H15" i="4"/>
  <c r="H16" i="4" s="1"/>
  <c r="Y318" i="3"/>
  <c r="H14" i="4"/>
  <c r="Y302" i="3"/>
  <c r="Y252" i="3"/>
  <c r="Y255" i="3"/>
  <c r="Y229" i="3"/>
  <c r="Y446" i="3"/>
  <c r="Y106" i="3"/>
  <c r="Y12" i="3"/>
  <c r="Y15" i="3"/>
  <c r="Y266" i="3"/>
  <c r="Y84" i="3"/>
  <c r="Y87" i="3"/>
  <c r="Y381" i="3"/>
  <c r="Y156" i="3"/>
  <c r="Y159" i="3"/>
  <c r="Y488" i="3"/>
  <c r="Y231" i="3"/>
  <c r="Y294" i="3"/>
  <c r="Y113" i="3"/>
  <c r="Y403" i="3"/>
  <c r="Y430" i="3"/>
  <c r="Y61" i="3"/>
  <c r="Y29" i="3"/>
  <c r="Y361" i="3"/>
  <c r="Y373" i="3"/>
  <c r="Y315" i="3"/>
  <c r="Y187" i="3"/>
  <c r="Y181" i="3"/>
  <c r="Y117" i="3"/>
  <c r="Y59" i="3"/>
  <c r="Y319" i="3"/>
  <c r="Y328" i="3"/>
  <c r="Y253" i="3"/>
  <c r="Y243" i="3"/>
  <c r="Y96" i="3"/>
  <c r="Y360" i="3"/>
  <c r="Y142" i="3"/>
  <c r="Y214" i="3"/>
  <c r="Y465" i="3"/>
  <c r="H13" i="4"/>
  <c r="Y471" i="3"/>
  <c r="Y382" i="3"/>
  <c r="E53" i="4"/>
  <c r="Y22" i="3"/>
  <c r="Y246" i="3"/>
  <c r="Y65" i="3"/>
  <c r="Y455" i="3"/>
  <c r="Y90" i="3"/>
  <c r="Y257" i="3"/>
  <c r="Y78" i="3"/>
  <c r="Y104" i="3"/>
  <c r="Y371" i="3"/>
  <c r="Y150" i="3"/>
  <c r="Y222" i="3"/>
  <c r="Y41" i="3"/>
  <c r="Y171" i="3"/>
  <c r="Y300" i="3"/>
  <c r="Y303" i="3"/>
  <c r="Y306" i="3"/>
  <c r="Y436" i="3"/>
  <c r="Y439" i="3"/>
  <c r="Y45" i="3"/>
  <c r="Y297" i="3"/>
  <c r="Y496" i="3"/>
  <c r="Y464" i="3"/>
  <c r="Y489" i="3"/>
  <c r="Y482" i="3"/>
  <c r="Y377" i="3"/>
  <c r="Y349" i="3"/>
  <c r="Y11" i="3"/>
  <c r="Y310" i="3"/>
  <c r="Y452" i="3"/>
  <c r="Y369" i="3"/>
  <c r="Y151" i="3"/>
  <c r="Y149" i="3"/>
  <c r="Y105" i="3"/>
  <c r="Y367" i="3"/>
  <c r="Y500" i="3"/>
  <c r="Y218" i="3"/>
  <c r="Y501" i="3"/>
  <c r="Y288" i="3"/>
  <c r="Y450" i="3"/>
  <c r="Y133" i="3"/>
  <c r="Y123" i="3"/>
  <c r="Y225" i="3"/>
  <c r="Y228" i="3"/>
  <c r="Y70" i="3"/>
  <c r="Y168" i="3"/>
  <c r="Y220" i="3"/>
  <c r="Y223" i="3"/>
  <c r="Y33" i="3"/>
  <c r="Y141" i="3"/>
  <c r="Y295" i="3"/>
  <c r="Y293" i="3"/>
  <c r="Y289" i="3"/>
  <c r="Y358" i="3"/>
  <c r="Y177" i="3"/>
  <c r="Y409" i="3"/>
  <c r="Y506" i="3"/>
  <c r="Y494" i="3"/>
  <c r="Y503" i="3"/>
  <c r="Y466" i="3"/>
  <c r="Y400" i="3"/>
  <c r="Y285" i="3"/>
  <c r="Y374" i="3"/>
  <c r="Y429" i="3"/>
  <c r="Y62" i="3"/>
  <c r="Y88" i="3"/>
  <c r="Y346" i="3"/>
  <c r="Y140" i="3"/>
  <c r="Y134" i="3"/>
  <c r="Y160" i="3"/>
  <c r="Y206" i="3"/>
  <c r="Y215" i="3"/>
  <c r="Y278" i="3"/>
  <c r="Y287" i="3"/>
  <c r="Y281" i="3"/>
  <c r="Y275" i="3"/>
  <c r="Y359" i="3"/>
  <c r="Y395" i="3"/>
  <c r="Y392" i="3"/>
  <c r="Y422" i="3"/>
  <c r="Y431" i="3"/>
  <c r="Y42" i="3"/>
  <c r="Y52" i="3"/>
  <c r="Y55" i="3"/>
  <c r="Y330" i="3"/>
  <c r="Y321" i="3"/>
  <c r="Y437" i="3"/>
  <c r="Y440" i="3"/>
  <c r="Y405" i="3"/>
  <c r="Y309" i="3"/>
  <c r="Y82" i="3"/>
  <c r="Y249" i="3"/>
  <c r="Y416" i="3"/>
  <c r="Y413" i="3"/>
  <c r="Y298" i="3"/>
  <c r="Y497" i="3"/>
  <c r="Y363" i="3"/>
  <c r="Y379" i="3"/>
  <c r="Y502" i="3"/>
  <c r="Y232" i="3"/>
  <c r="Y271" i="3"/>
  <c r="Y153" i="3"/>
  <c r="Y47" i="3"/>
  <c r="Y174" i="3"/>
  <c r="Y183" i="3"/>
  <c r="Y234" i="3"/>
  <c r="Y341" i="3"/>
  <c r="Y242" i="3"/>
  <c r="Y357" i="3"/>
  <c r="Y458" i="3"/>
  <c r="Y118" i="3"/>
  <c r="Y396" i="3"/>
  <c r="Y462" i="3"/>
  <c r="Y147" i="3"/>
  <c r="Y314" i="3"/>
  <c r="Y162" i="3"/>
  <c r="Y129" i="3"/>
  <c r="Y10" i="3"/>
  <c r="Y76" i="3"/>
  <c r="Y474" i="3"/>
  <c r="Y286" i="3"/>
  <c r="Y443" i="3"/>
  <c r="Y323" i="3"/>
  <c r="Y284" i="3"/>
  <c r="Y447" i="3"/>
  <c r="Y126" i="3"/>
  <c r="Y449" i="3"/>
  <c r="Y207" i="3"/>
  <c r="Y276" i="3"/>
  <c r="Y89" i="3"/>
  <c r="Y342" i="3"/>
  <c r="Y384" i="3"/>
  <c r="Y414" i="3"/>
  <c r="Y498" i="3"/>
  <c r="Y116" i="3"/>
  <c r="Y433" i="3"/>
  <c r="Y362" i="3"/>
  <c r="Y336" i="3"/>
  <c r="Y272" i="3"/>
  <c r="Y490" i="3"/>
  <c r="Y491" i="3"/>
  <c r="Y477" i="3"/>
  <c r="Y273" i="3"/>
  <c r="Y197" i="3"/>
  <c r="Y339" i="3"/>
  <c r="Y316" i="3"/>
  <c r="Y98" i="3"/>
  <c r="Y79" i="3"/>
  <c r="Y364" i="3"/>
  <c r="Y338" i="3"/>
  <c r="Y352" i="3"/>
  <c r="Y434" i="3"/>
  <c r="Y71" i="3"/>
  <c r="Y143" i="3"/>
  <c r="Y212" i="3"/>
  <c r="Y25" i="3"/>
  <c r="Y350" i="3"/>
  <c r="Y26" i="3"/>
  <c r="Y507" i="3"/>
  <c r="Y51" i="3"/>
  <c r="Y83" i="3"/>
  <c r="Y135" i="3"/>
  <c r="Y204" i="3"/>
  <c r="Y17" i="3"/>
  <c r="Y270" i="3"/>
  <c r="Y267" i="3"/>
  <c r="Y351" i="3"/>
  <c r="Y378" i="3"/>
  <c r="Y493" i="3"/>
  <c r="Y495" i="3"/>
  <c r="Y195" i="3"/>
  <c r="Y119" i="3"/>
  <c r="Y424" i="3"/>
  <c r="Y432" i="3"/>
  <c r="Y386" i="3"/>
  <c r="Y508" i="3"/>
  <c r="Y16" i="3"/>
  <c r="Y241" i="3"/>
  <c r="Y132" i="3"/>
  <c r="Y190" i="3"/>
  <c r="Y199" i="3"/>
  <c r="Y216" i="3"/>
  <c r="Y85" i="3"/>
  <c r="Y77" i="3"/>
  <c r="Y268" i="3"/>
  <c r="Y262" i="3"/>
  <c r="Y81" i="3"/>
  <c r="Y256" i="3"/>
  <c r="Y250" i="3"/>
  <c r="Y340" i="3"/>
  <c r="Y334" i="3"/>
  <c r="Y343" i="3"/>
  <c r="Y370" i="3"/>
  <c r="Y365" i="3"/>
  <c r="Y412" i="3"/>
  <c r="Y406" i="3"/>
  <c r="Y415" i="3"/>
  <c r="Y148" i="3"/>
  <c r="Y483" i="3"/>
  <c r="Y292" i="3"/>
  <c r="Y74" i="3"/>
  <c r="Y383" i="3"/>
  <c r="Y461" i="3"/>
  <c r="Y122" i="3"/>
  <c r="Y97" i="3"/>
  <c r="Y356" i="3"/>
  <c r="Y169" i="3"/>
  <c r="Y428" i="3"/>
  <c r="Y46" i="3"/>
  <c r="Y329" i="3"/>
  <c r="Y53" i="3"/>
  <c r="Y325" i="3"/>
  <c r="Y233" i="3"/>
  <c r="Y68" i="3"/>
  <c r="Y348" i="3"/>
  <c r="Y202" i="3"/>
  <c r="Y60" i="3"/>
  <c r="Y63" i="3"/>
  <c r="Y333" i="3"/>
  <c r="Y254" i="3"/>
  <c r="Y237" i="3"/>
  <c r="Y326" i="3"/>
  <c r="Y145" i="3"/>
  <c r="Y353" i="3"/>
  <c r="Y398" i="3"/>
  <c r="Y217" i="3"/>
  <c r="Y467" i="3"/>
  <c r="Y470" i="3"/>
  <c r="Y170" i="3"/>
  <c r="Y154" i="3"/>
  <c r="Y36" i="3"/>
  <c r="Y30" i="3"/>
  <c r="Y56" i="3"/>
  <c r="Y305" i="3"/>
  <c r="Y296" i="3"/>
  <c r="Y108" i="3"/>
  <c r="Y102" i="3"/>
  <c r="Y111" i="3"/>
  <c r="Y128" i="3"/>
  <c r="Y419" i="3"/>
  <c r="Y410" i="3"/>
  <c r="Y244" i="3"/>
  <c r="Y238" i="3"/>
  <c r="Y247" i="3"/>
  <c r="Y57" i="3"/>
  <c r="Y213" i="3"/>
  <c r="Y205" i="3"/>
  <c r="Y304" i="3"/>
  <c r="Y146" i="3"/>
  <c r="Y331" i="3"/>
  <c r="Y24" i="3"/>
  <c r="Y227" i="3"/>
  <c r="Y258" i="3"/>
  <c r="Y380" i="3"/>
  <c r="Y193" i="3"/>
  <c r="Y355" i="3"/>
  <c r="Y472" i="3"/>
  <c r="Y130" i="3"/>
  <c r="Y72" i="3"/>
  <c r="Y504" i="3"/>
  <c r="Y444" i="3"/>
  <c r="Y67" i="3"/>
  <c r="Y152" i="3"/>
  <c r="Y198" i="3"/>
  <c r="Y99" i="3"/>
  <c r="Y279" i="3"/>
  <c r="Y264" i="3"/>
  <c r="Y161" i="3"/>
  <c r="Y420" i="3"/>
  <c r="Y19" i="3"/>
  <c r="Y211" i="3"/>
  <c r="Y110" i="3"/>
  <c r="Y136" i="3"/>
  <c r="Y469" i="3"/>
  <c r="Y224" i="3"/>
  <c r="Y505" i="3"/>
  <c r="Y54" i="3"/>
  <c r="Y80" i="3"/>
  <c r="Y344" i="3"/>
  <c r="Y196" i="3"/>
  <c r="Y263" i="3"/>
  <c r="Y332" i="3"/>
  <c r="Y335" i="3"/>
  <c r="Y404" i="3"/>
  <c r="Y407" i="3"/>
  <c r="Y473" i="3"/>
  <c r="Y476" i="3"/>
  <c r="Y479" i="3"/>
  <c r="Y39" i="3"/>
  <c r="Y124" i="3"/>
  <c r="Y127" i="3"/>
  <c r="Y144" i="3"/>
  <c r="Y445" i="3"/>
  <c r="Y435" i="3"/>
  <c r="Y260" i="3"/>
  <c r="Y327" i="3"/>
  <c r="Y137" i="3"/>
  <c r="Y345" i="3"/>
  <c r="Y390" i="3"/>
  <c r="Y209" i="3"/>
  <c r="Y459" i="3"/>
  <c r="Y468" i="3"/>
  <c r="Y131" i="3"/>
  <c r="Y48" i="3"/>
  <c r="Y282" i="3"/>
  <c r="Y94" i="3"/>
  <c r="Y120" i="3"/>
  <c r="Y408" i="3"/>
  <c r="Y172" i="3"/>
  <c r="Y175" i="3"/>
  <c r="Y21" i="3"/>
  <c r="Y308" i="3"/>
  <c r="Y121" i="3"/>
  <c r="Y221" i="3"/>
  <c r="Y93" i="3"/>
  <c r="Y441" i="3"/>
  <c r="Y387" i="3"/>
  <c r="Y283" i="3"/>
  <c r="Y277" i="3"/>
  <c r="Y219" i="3"/>
  <c r="Y401" i="3"/>
  <c r="Y188" i="3"/>
  <c r="Y182" i="3"/>
  <c r="Y191" i="3"/>
  <c r="Y208" i="3"/>
  <c r="Y66" i="3"/>
  <c r="Y58" i="3"/>
  <c r="Y324" i="3"/>
  <c r="Y391" i="3"/>
  <c r="Y201" i="3"/>
  <c r="Y448" i="3"/>
  <c r="Y442" i="3"/>
  <c r="Y460" i="3"/>
  <c r="Y454" i="3"/>
  <c r="Y463" i="3"/>
  <c r="Y125" i="3"/>
  <c r="Y109" i="3"/>
  <c r="Y20" i="3"/>
  <c r="Y14" i="3"/>
  <c r="Y23" i="3"/>
  <c r="Y40" i="3"/>
  <c r="Y280" i="3"/>
  <c r="Y269" i="3"/>
  <c r="Y92" i="3"/>
  <c r="Y86" i="3"/>
  <c r="Y95" i="3"/>
  <c r="Y112" i="3"/>
  <c r="Y394" i="3"/>
  <c r="Y385" i="3"/>
  <c r="Y164" i="3"/>
  <c r="Y158" i="3"/>
  <c r="Y167" i="3"/>
  <c r="Y184" i="3"/>
  <c r="Y509" i="3"/>
  <c r="Y499" i="3"/>
  <c r="Y236" i="3"/>
  <c r="Y230" i="3"/>
  <c r="Y239" i="3"/>
  <c r="Y49" i="3"/>
  <c r="Y194" i="3"/>
  <c r="Y301" i="3"/>
  <c r="Y372" i="3"/>
  <c r="Y366" i="3"/>
  <c r="Y375" i="3"/>
  <c r="Y185" i="3"/>
  <c r="Y421" i="3"/>
  <c r="Y417" i="3"/>
  <c r="Y34" i="3"/>
  <c r="Y157" i="3"/>
  <c r="Y178" i="3"/>
  <c r="Y290" i="3"/>
  <c r="Y411" i="3"/>
  <c r="Y50" i="3"/>
  <c r="Y354" i="3"/>
  <c r="Y251" i="3"/>
  <c r="Y240" i="3"/>
  <c r="Y139" i="3"/>
  <c r="Y235" i="3"/>
  <c r="Y402" i="3"/>
  <c r="Y165" i="3"/>
  <c r="Y376" i="3"/>
  <c r="Y115" i="3"/>
  <c r="Y27" i="3"/>
  <c r="Y18" i="3"/>
  <c r="Y485" i="3"/>
  <c r="Y481" i="3"/>
  <c r="Y484" i="3"/>
  <c r="Y478" i="3"/>
  <c r="Y487" i="3"/>
  <c r="Y189" i="3"/>
  <c r="Y173" i="3"/>
  <c r="Y44" i="3"/>
  <c r="Y38" i="3"/>
  <c r="Y64" i="3"/>
  <c r="Y317" i="3"/>
  <c r="Y307" i="3"/>
  <c r="Y180" i="3"/>
  <c r="Y200" i="3"/>
  <c r="Y43" i="3"/>
  <c r="Y35" i="3"/>
  <c r="Y393" i="3"/>
  <c r="Y265" i="3"/>
  <c r="Y337" i="3"/>
  <c r="Y226" i="3"/>
  <c r="Y37" i="3"/>
  <c r="Y457" i="3"/>
  <c r="Y138" i="3"/>
  <c r="Y347" i="3"/>
  <c r="Y389" i="3"/>
  <c r="Y480" i="3"/>
  <c r="Y274" i="3"/>
  <c r="Y451" i="3"/>
  <c r="Y245" i="3"/>
  <c r="Y155" i="3"/>
  <c r="Y259" i="3"/>
  <c r="Y91" i="3"/>
  <c r="Y475" i="3"/>
  <c r="Y179" i="3"/>
  <c r="Y418" i="3"/>
  <c r="Y75" i="3"/>
  <c r="Y313" i="3"/>
  <c r="Y322" i="3"/>
  <c r="Y312" i="3"/>
  <c r="Y453" i="3"/>
  <c r="Y248" i="3"/>
  <c r="Y426" i="3"/>
  <c r="Y210" i="3"/>
  <c r="Y114" i="3"/>
  <c r="Y399" i="3"/>
  <c r="Y456" i="3"/>
  <c r="Y28" i="3"/>
  <c r="Y31" i="3"/>
  <c r="Y291" i="3"/>
  <c r="Y100" i="3"/>
  <c r="Y103" i="3"/>
  <c r="Y397" i="3"/>
  <c r="Y166" i="3"/>
  <c r="Y192" i="3"/>
  <c r="Y186" i="3"/>
  <c r="Y311" i="3"/>
  <c r="Y320" i="3"/>
  <c r="Y261" i="3"/>
  <c r="Y368" i="3"/>
  <c r="Y101" i="3"/>
  <c r="Y425" i="3"/>
  <c r="Y203" i="3"/>
  <c r="Y427" i="3"/>
  <c r="Y69" i="3"/>
  <c r="G13" i="4"/>
  <c r="G15" i="4"/>
  <c r="G16" i="4" s="1"/>
  <c r="G14" i="4"/>
  <c r="D15" i="4"/>
  <c r="D16" i="4" s="1"/>
  <c r="D14" i="4"/>
  <c r="D13" i="4"/>
  <c r="J14" i="4"/>
  <c r="J13" i="4"/>
  <c r="J15" i="4"/>
  <c r="J16" i="4" s="1"/>
  <c r="I14" i="4"/>
  <c r="I13" i="4"/>
  <c r="I15" i="4"/>
  <c r="I16" i="4" s="1"/>
  <c r="K55" i="4"/>
  <c r="K54" i="4"/>
  <c r="E52" i="4"/>
  <c r="M49" i="4"/>
  <c r="F55" i="4"/>
  <c r="L55" i="4"/>
  <c r="M54" i="4"/>
  <c r="E49" i="4"/>
  <c r="F54" i="4"/>
  <c r="E55" i="4"/>
  <c r="F49" i="4"/>
  <c r="Q5" i="3"/>
  <c r="G53" i="4"/>
  <c r="G57" i="4"/>
  <c r="G50" i="4"/>
  <c r="G51" i="4"/>
  <c r="G52" i="4"/>
  <c r="G55" i="4"/>
  <c r="G58" i="4"/>
  <c r="G54" i="4"/>
  <c r="G49" i="4"/>
  <c r="G56" i="4"/>
  <c r="Q4" i="3"/>
  <c r="K49" i="4"/>
  <c r="L49" i="4"/>
  <c r="J51" i="4"/>
  <c r="J55" i="4"/>
  <c r="J52" i="4"/>
  <c r="J56" i="4"/>
  <c r="T4" i="3"/>
  <c r="J50" i="4"/>
  <c r="J54" i="4"/>
  <c r="J53" i="4"/>
  <c r="J57" i="4"/>
  <c r="T5" i="3"/>
  <c r="J58" i="4"/>
  <c r="J49" i="4"/>
  <c r="I52" i="4"/>
  <c r="I56" i="4"/>
  <c r="S4" i="3"/>
  <c r="S5" i="3"/>
  <c r="I50" i="4"/>
  <c r="I51" i="4"/>
  <c r="I55" i="4"/>
  <c r="I53" i="4"/>
  <c r="I54" i="4"/>
  <c r="I58" i="4"/>
  <c r="I57" i="4"/>
  <c r="I49" i="4"/>
  <c r="K52" i="4"/>
  <c r="F52" i="4"/>
  <c r="H54" i="4"/>
  <c r="D50" i="4"/>
  <c r="D54" i="4"/>
  <c r="D58" i="4"/>
  <c r="N4" i="3"/>
  <c r="D51" i="4"/>
  <c r="D55" i="4"/>
  <c r="D53" i="4"/>
  <c r="D52" i="4"/>
  <c r="D57" i="4"/>
  <c r="D49" i="4"/>
  <c r="D56" i="4"/>
  <c r="N5" i="3"/>
  <c r="M55" i="4"/>
  <c r="H49" i="4"/>
  <c r="L54" i="4"/>
  <c r="E54" i="4"/>
  <c r="M52" i="4"/>
  <c r="H55" i="4"/>
  <c r="H52" i="4"/>
  <c r="L52" i="4"/>
  <c r="C16" i="5" l="1" a="1"/>
  <c r="O41" i="4" a="1"/>
  <c r="O41" i="4" s="1"/>
  <c r="O42" i="4" a="1"/>
  <c r="O42" i="4" s="1"/>
  <c r="O37" i="4" a="1"/>
  <c r="O37" i="4" s="1"/>
  <c r="O35" i="4" a="1"/>
  <c r="O35" i="4" s="1"/>
  <c r="O43" i="4" a="1"/>
  <c r="O43" i="4" s="1"/>
  <c r="O44" i="4" a="1"/>
  <c r="O44" i="4" s="1"/>
  <c r="O34" i="4" a="1"/>
  <c r="O34" i="4" s="1"/>
  <c r="O36" i="4" a="1"/>
  <c r="O36" i="4" s="1"/>
  <c r="O38" i="4" a="1"/>
  <c r="O38" i="4" s="1"/>
  <c r="O39" i="4" a="1"/>
  <c r="O39" i="4" s="1"/>
  <c r="O40" i="4" a="1"/>
  <c r="O40" i="4" s="1"/>
  <c r="Q38" i="4"/>
  <c r="D24" i="4"/>
  <c r="D23" i="4"/>
  <c r="D22" i="4"/>
  <c r="D25" i="4"/>
  <c r="D26" i="4" s="1"/>
  <c r="C5" i="5" l="1" a="1"/>
  <c r="C5" i="5" s="1"/>
  <c r="C8" i="5"/>
  <c r="C6" i="5"/>
  <c r="C11" i="5"/>
  <c r="C10" i="5"/>
  <c r="C9" i="5"/>
  <c r="C12" i="5"/>
  <c r="C16" i="5"/>
  <c r="C22" i="5"/>
  <c r="C24" i="5"/>
  <c r="C21" i="5"/>
  <c r="C18" i="5"/>
  <c r="C20" i="5"/>
  <c r="C19" i="5"/>
  <c r="C25" i="5"/>
  <c r="C17" i="5"/>
  <c r="C23" i="5"/>
  <c r="Q39" i="4"/>
  <c r="C14" i="5" l="1"/>
  <c r="C7" i="5"/>
  <c r="C15" i="5"/>
  <c r="C13" i="5"/>
  <c r="Q40" i="4"/>
  <c r="Q41" i="4" l="1"/>
  <c r="Q42" i="4" l="1"/>
  <c r="Q43" i="4" l="1"/>
  <c r="I4" i="3" l="1"/>
  <c r="E4" i="3"/>
  <c r="L4" i="3"/>
  <c r="D4" i="3"/>
  <c r="F4" i="3"/>
  <c r="G4" i="3"/>
  <c r="J4" i="3"/>
  <c r="K4" i="3"/>
  <c r="H4" i="3"/>
  <c r="C4" i="3"/>
  <c r="I5" i="3"/>
  <c r="E5" i="3"/>
  <c r="L5" i="3"/>
  <c r="D5" i="3"/>
  <c r="F5" i="3"/>
  <c r="G5" i="3"/>
  <c r="J5" i="3"/>
  <c r="K5" i="3"/>
  <c r="H5" i="3"/>
  <c r="C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<sst xmlns="http://schemas.openxmlformats.org/spreadsheetml/2006/main" count="73" uniqueCount="42">
  <si>
    <t>Return Scenarios</t>
  </si>
  <si>
    <t>historical</t>
  </si>
  <si>
    <t>now</t>
  </si>
  <si>
    <t>long_term</t>
  </si>
  <si>
    <t>scenario</t>
  </si>
  <si>
    <t>Asset Summary Stats</t>
  </si>
  <si>
    <t>Mean</t>
  </si>
  <si>
    <t>Vol</t>
  </si>
  <si>
    <t>Freq&lt;0</t>
  </si>
  <si>
    <t>Var95</t>
  </si>
  <si>
    <t>CVaR95</t>
  </si>
  <si>
    <t>opt_wts</t>
  </si>
  <si>
    <t>opt</t>
  </si>
  <si>
    <t>Portfolio Summary Stats</t>
  </si>
  <si>
    <t>opt_target</t>
  </si>
  <si>
    <t>port_wt</t>
  </si>
  <si>
    <t>Bounds</t>
  </si>
  <si>
    <t>lb</t>
  </si>
  <si>
    <t>ub</t>
  </si>
  <si>
    <t>Efficient Frontier</t>
  </si>
  <si>
    <t>vol</t>
  </si>
  <si>
    <t>ret</t>
  </si>
  <si>
    <t>targets</t>
  </si>
  <si>
    <t>Min Risk</t>
  </si>
  <si>
    <t>.</t>
  </si>
  <si>
    <t>Max Ret</t>
  </si>
  <si>
    <t>Covariance Matrix</t>
  </si>
  <si>
    <t>mu</t>
  </si>
  <si>
    <t>mean</t>
  </si>
  <si>
    <t>asset vols</t>
  </si>
  <si>
    <t>asset returns</t>
  </si>
  <si>
    <t>US.CASH</t>
  </si>
  <si>
    <t>US.GOVT.13</t>
  </si>
  <si>
    <t>US.AGCY.13</t>
  </si>
  <si>
    <t>US.CORP.13</t>
  </si>
  <si>
    <t>US.GOVT</t>
  </si>
  <si>
    <t>US.AGCY</t>
  </si>
  <si>
    <t>US.CORP</t>
  </si>
  <si>
    <t>US.EQ</t>
  </si>
  <si>
    <t>GL.EQ</t>
  </si>
  <si>
    <t>GOLD</t>
  </si>
  <si>
    <t>frontier_ret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</si>
</sst>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Red]0.00%;&quot;-&quot;"/>
    <numFmt numFmtId="167" formatCode="0.0%;[Red]0.0%;&quot;-&quot;"/>
    <numFmt numFmtId="168" formatCode="0%;[Red]0%;&quot;-&quot;"/>
  </numFmts>
  <fonts count="5">
    <font>
      <sz val="12"/>
      <color theme="1"/>
      <name val="Calibri"/>
      <family val="2"/>
      <scheme val="minor"/>
    </font>
    <font>
      <sz val="12"/>
      <color theme="1"/>
      <name val="Calibri"/>
      <family val="2"/>
      <scheme val="minor"/>
    </font>
    <font>
      <sz val="12"/>
      <color theme="0"/>
      <name val="Calibri"/>
      <family val="2"/>
      <scheme val="minor"/>
    </font>
    <font>
      <sz val="12"/>
      <color theme="0" tint="-0.249977111117893"/>
      <name val="Calibri"/>
      <family val="2"/>
      <scheme val="minor"/>
    </font>
    <font>
      <sz val="11"/>
      <color theme="1"/>
      <name val="Calibri"/>
      <family val="2"/>
      <scheme val="minor"/>
    </font>
  </fonts>
  <fills count="12">
    <fill>
      <patternFill patternType="none"/>
    </fill>
    <fill>
      <patternFill patternType="gray125"/>
    </fill>
    <fill>
      <patternFill patternType="solid">
        <fgColor theme="6"/>
        <bgColor indexed="64"/>
      </patternFill>
    </fill>
    <fill>
      <patternFill patternType="solid">
        <fgColor theme="1" tint="0.89999084444715716"/>
        <bgColor indexed="64"/>
      </patternFill>
    </fill>
    <fill>
      <patternFill patternType="solid">
        <fgColor theme="4"/>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1" tint="0.749992370372631"/>
        <bgColor indexed="64"/>
      </patternFill>
    </fill>
    <fill>
      <patternFill patternType="solid">
        <fgColor theme="9"/>
        <bgColor indexed="64"/>
      </patternFill>
    </fill>
    <fill>
      <patternFill patternType="solid">
        <fgColor theme="5"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cellStyleXfs>
  <cellXfs count="32">
    <xf numFmtId="0" fontId="0" fillId="0" borderId="0" xfId="0"/>
    <xf numFmtId="0" fontId="0" fillId="0" borderId="0" xfId="0" applyAlignment="1">
      <alignment horizontal="center"/>
    </xf>
    <xf numFmtId="0" fontId="3" fillId="0" borderId="0" xfId="0" applyFont="1" applyAlignment="1">
      <alignment horizontal="center"/>
    </xf>
    <xf numFmtId="0" fontId="2" fillId="2" borderId="0" xfId="0" applyFont="1" applyFill="1" applyAlignment="1">
      <alignment horizontal="center"/>
    </xf>
    <xf numFmtId="10" fontId="0" fillId="3" borderId="0" xfId="1" applyNumberFormat="1" applyFont="1" applyFill="1" applyAlignment="1">
      <alignment horizontal="center"/>
    </xf>
    <xf numFmtId="0" fontId="2" fillId="4" borderId="0" xfId="0" applyFont="1" applyFill="1" applyAlignment="1">
      <alignment horizontal="center"/>
    </xf>
    <xf numFmtId="10" fontId="0" fillId="0" borderId="0" xfId="1" applyNumberFormat="1" applyFon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66" fontId="0" fillId="0" borderId="0" xfId="1" applyNumberFormat="1" applyFont="1" applyAlignment="1">
      <alignment horizontal="center"/>
    </xf>
    <xf numFmtId="10" fontId="3" fillId="0" borderId="0" xfId="1" applyNumberFormat="1" applyFont="1" applyAlignment="1">
      <alignment horizontal="center"/>
    </xf>
    <xf numFmtId="0" fontId="2" fillId="4" borderId="0" xfId="0" applyFont="1" applyFill="1" applyAlignment="1">
      <alignment horizontal="left"/>
    </xf>
    <xf numFmtId="10" fontId="0" fillId="5" borderId="0" xfId="1" applyNumberFormat="1" applyFont="1" applyFill="1" applyAlignment="1">
      <alignment horizontal="center"/>
    </xf>
    <xf numFmtId="0" fontId="2" fillId="6" borderId="0" xfId="0" applyFont="1" applyFill="1" applyAlignment="1">
      <alignment horizontal="left"/>
    </xf>
    <xf numFmtId="0" fontId="2" fillId="6" borderId="0" xfId="0" applyFont="1" applyFill="1" applyAlignment="1">
      <alignment horizontal="center"/>
    </xf>
    <xf numFmtId="166" fontId="0" fillId="3" borderId="0" xfId="1" applyNumberFormat="1" applyFont="1" applyFill="1" applyAlignment="1">
      <alignment horizontal="center"/>
    </xf>
    <xf numFmtId="167" fontId="0" fillId="3" borderId="0" xfId="1" applyNumberFormat="1" applyFont="1" applyFill="1" applyAlignment="1">
      <alignment horizontal="center"/>
    </xf>
    <xf numFmtId="0" fontId="2" fillId="7" borderId="0" xfId="0" applyFont="1" applyFill="1" applyAlignment="1">
      <alignment horizontal="left"/>
    </xf>
    <xf numFmtId="0" fontId="2" fillId="7" borderId="0" xfId="0" applyFont="1" applyFill="1" applyAlignment="1">
      <alignment horizontal="center"/>
    </xf>
    <xf numFmtId="164" fontId="0" fillId="3" borderId="0" xfId="1" applyNumberFormat="1" applyFont="1" applyFill="1" applyAlignment="1">
      <alignment horizontal="center"/>
    </xf>
    <xf numFmtId="168" fontId="0" fillId="3" borderId="0" xfId="1" applyNumberFormat="1" applyFont="1" applyFill="1" applyAlignment="1">
      <alignment horizontal="center"/>
    </xf>
    <xf numFmtId="10" fontId="0" fillId="3" borderId="0" xfId="0" applyNumberFormat="1" applyFill="1" applyAlignment="1">
      <alignment horizontal="center"/>
    </xf>
    <xf numFmtId="0" fontId="2" fillId="8" borderId="0" xfId="0" applyFont="1" applyFill="1" applyAlignment="1">
      <alignment horizontal="left"/>
    </xf>
    <xf numFmtId="0" fontId="2" fillId="8" borderId="0" xfId="0" applyFont="1" applyFill="1" applyAlignment="1">
      <alignment horizontal="center"/>
    </xf>
    <xf numFmtId="10" fontId="2" fillId="8" borderId="0" xfId="1" applyNumberFormat="1" applyFont="1" applyFill="1" applyAlignment="1">
      <alignment horizontal="center"/>
    </xf>
    <xf numFmtId="10" fontId="0" fillId="9" borderId="0" xfId="0" applyNumberFormat="1" applyFill="1" applyAlignment="1">
      <alignment horizontal="center"/>
    </xf>
    <xf numFmtId="0" fontId="0" fillId="10" borderId="0" xfId="0" applyFill="1" applyAlignment="1">
      <alignment horizontal="center"/>
    </xf>
    <xf numFmtId="165" fontId="0" fillId="3" borderId="0" xfId="0" applyNumberFormat="1" applyFill="1" applyAlignment="1">
      <alignment horizontal="center"/>
    </xf>
    <xf numFmtId="0" fontId="4" fillId="0" borderId="0" xfId="2"/>
    <xf numFmtId="10" fontId="0" fillId="11" borderId="0" xfId="0" applyNumberFormat="1" applyFill="1" applyAlignment="1">
      <alignment horizontal="center"/>
    </xf>
    <xf numFmtId="0" fontId="2" fillId="10" borderId="0" xfId="0" applyFont="1" applyFill="1" applyAlignment="1">
      <alignment horizontal="left"/>
    </xf>
    <xf numFmtId="0" fontId="2" fillId="10" borderId="0" xfId="0" applyFont="1" applyFill="1" applyAlignment="1">
      <alignment horizontal="center"/>
    </xf>
  </cellXfs>
  <cellStyles count="3">
    <cellStyle name="Normal" xfId="0" builtinId="0"/>
    <cellStyle name="Normal 2" xfId="2" xr:uid="{74590EA7-9A0F-114B-A477-C28C1940033C}"/>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4.8885301247442881E-3</c:v>
                </c:pt>
                <c:pt idx="1">
                  <c:v>7.8432809406428772E-3</c:v>
                </c:pt>
                <c:pt idx="2">
                  <c:v>1.3209034249123683E-2</c:v>
                </c:pt>
                <c:pt idx="3">
                  <c:v>2.2192641481549133E-2</c:v>
                </c:pt>
                <c:pt idx="4">
                  <c:v>3.3007860479132851E-2</c:v>
                </c:pt>
                <c:pt idx="5">
                  <c:v>5.1054674745179718E-2</c:v>
                </c:pt>
                <c:pt idx="6">
                  <c:v>7.423768851850665E-2</c:v>
                </c:pt>
                <c:pt idx="7">
                  <c:v>9.8628942762346572E-2</c:v>
                </c:pt>
                <c:pt idx="8">
                  <c:v>0.12391429288006899</c:v>
                </c:pt>
                <c:pt idx="9">
                  <c:v>0.15000757461511019</c:v>
                </c:pt>
                <c:pt idx="10">
                  <c:v>0.17728743530176586</c:v>
                </c:pt>
              </c:numCache>
            </c:numRef>
          </c:xVal>
          <c:yVal>
            <c:numRef>
              <c:f>'Boiler Room'!$D$5:$D$15</c:f>
              <c:numCache>
                <c:formatCode>0.00%</c:formatCode>
                <c:ptCount val="11"/>
                <c:pt idx="0">
                  <c:v>2.4785513881740759E-2</c:v>
                </c:pt>
                <c:pt idx="1">
                  <c:v>3.0800001239875297E-2</c:v>
                </c:pt>
                <c:pt idx="2">
                  <c:v>3.6799999214406909E-2</c:v>
                </c:pt>
                <c:pt idx="3">
                  <c:v>4.2799999853805407E-2</c:v>
                </c:pt>
                <c:pt idx="4">
                  <c:v>4.8899999085408929E-2</c:v>
                </c:pt>
                <c:pt idx="5">
                  <c:v>5.4900000436229127E-2</c:v>
                </c:pt>
                <c:pt idx="6">
                  <c:v>6.090000031565513E-2</c:v>
                </c:pt>
                <c:pt idx="7">
                  <c:v>6.6900000790608177E-2</c:v>
                </c:pt>
                <c:pt idx="8">
                  <c:v>7.2999999623141618E-2</c:v>
                </c:pt>
                <c:pt idx="9">
                  <c:v>7.9000000245605023E-2</c:v>
                </c:pt>
                <c:pt idx="10">
                  <c:v>8.500000000000002E-2</c:v>
                </c:pt>
              </c:numCache>
            </c:numRef>
          </c:yVal>
          <c:smooth val="0"/>
          <c:extLst>
            <c:ext xmlns:c16="http://schemas.microsoft.com/office/drawing/2014/chart" uri="{C3380CC4-5D6E-409C-BE32-E72D297353CC}">
              <c16:uniqueId val="{00000000-0ACE-CC4E-AB6B-FB99693ED05A}"/>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0ACE-CC4E-AB6B-FB99693ED05A}"/>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0ACE-CC4E-AB6B-FB99693ED05A}"/>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0ACE-CC4E-AB6B-FB99693ED05A}"/>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0ACE-CC4E-AB6B-FB99693ED05A}"/>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0ACE-CC4E-AB6B-FB99693ED05A}"/>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0ACE-CC4E-AB6B-FB99693ED05A}"/>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0ACE-CC4E-AB6B-FB99693ED05A}"/>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0ACE-CC4E-AB6B-FB99693ED05A}"/>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0ACE-CC4E-AB6B-FB99693ED05A}"/>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0ACE-CC4E-AB6B-FB99693ED05A}"/>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Frontier</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'Boiler Room'!$C$5:$C$15</c:f>
              <c:numCache>
                <c:formatCode>0.00%</c:formatCode>
                <c:ptCount val="11"/>
                <c:pt idx="0">
                  <c:v>4.8885301247442881E-3</c:v>
                </c:pt>
                <c:pt idx="1">
                  <c:v>7.8432809406428772E-3</c:v>
                </c:pt>
                <c:pt idx="2">
                  <c:v>1.3209034249123683E-2</c:v>
                </c:pt>
                <c:pt idx="3">
                  <c:v>2.2192641481549133E-2</c:v>
                </c:pt>
                <c:pt idx="4">
                  <c:v>3.3007860479132851E-2</c:v>
                </c:pt>
                <c:pt idx="5">
                  <c:v>5.1054674745179718E-2</c:v>
                </c:pt>
                <c:pt idx="6">
                  <c:v>7.423768851850665E-2</c:v>
                </c:pt>
                <c:pt idx="7">
                  <c:v>9.8628942762346572E-2</c:v>
                </c:pt>
                <c:pt idx="8">
                  <c:v>0.12391429288006899</c:v>
                </c:pt>
                <c:pt idx="9">
                  <c:v>0.15000757461511019</c:v>
                </c:pt>
                <c:pt idx="10">
                  <c:v>0.17728743530176586</c:v>
                </c:pt>
              </c:numCache>
            </c:numRef>
          </c:xVal>
          <c:yVal>
            <c:numRef>
              <c:f>'Boiler Room'!$D$5:$D$15</c:f>
              <c:numCache>
                <c:formatCode>0.00%</c:formatCode>
                <c:ptCount val="11"/>
                <c:pt idx="0">
                  <c:v>2.4785513881740759E-2</c:v>
                </c:pt>
                <c:pt idx="1">
                  <c:v>3.0800001239875297E-2</c:v>
                </c:pt>
                <c:pt idx="2">
                  <c:v>3.6799999214406909E-2</c:v>
                </c:pt>
                <c:pt idx="3">
                  <c:v>4.2799999853805407E-2</c:v>
                </c:pt>
                <c:pt idx="4">
                  <c:v>4.8899999085408929E-2</c:v>
                </c:pt>
                <c:pt idx="5">
                  <c:v>5.4900000436229127E-2</c:v>
                </c:pt>
                <c:pt idx="6">
                  <c:v>6.090000031565513E-2</c:v>
                </c:pt>
                <c:pt idx="7">
                  <c:v>6.6900000790608177E-2</c:v>
                </c:pt>
                <c:pt idx="8">
                  <c:v>7.2999999623141618E-2</c:v>
                </c:pt>
                <c:pt idx="9">
                  <c:v>7.9000000245605023E-2</c:v>
                </c:pt>
                <c:pt idx="10">
                  <c:v>8.500000000000002E-2</c:v>
                </c:pt>
              </c:numCache>
            </c:numRef>
          </c:yVal>
          <c:smooth val="0"/>
          <c:extLst>
            <c:ext xmlns:c16="http://schemas.microsoft.com/office/drawing/2014/chart" uri="{C3380CC4-5D6E-409C-BE32-E72D297353CC}">
              <c16:uniqueId val="{00000000-D883-884B-BE8D-07B9D72AEEB9}"/>
            </c:ext>
          </c:extLst>
        </c:ser>
        <c:ser>
          <c:idx val="1"/>
          <c:order val="1"/>
          <c:tx>
            <c:strRef>
              <c:f>'Boiler Room'!$B$16</c:f>
              <c:strCache>
                <c:ptCount val="1"/>
                <c:pt idx="0">
                  <c:v>US.CASH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Room'!$C$16</c:f>
              <c:numCache>
                <c:formatCode>0.00%</c:formatCode>
                <c:ptCount val="1"/>
                <c:pt idx="0">
                  <c:v>4.9699625591064847E-3</c:v>
                </c:pt>
              </c:numCache>
            </c:numRef>
          </c:xVal>
          <c:yVal>
            <c:numRef>
              <c:f>'Boiler Room'!$D$16</c:f>
              <c:numCache>
                <c:formatCode>0.00%</c:formatCode>
                <c:ptCount val="1"/>
                <c:pt idx="0">
                  <c:v>2.4E-2</c:v>
                </c:pt>
              </c:numCache>
            </c:numRef>
          </c:yVal>
          <c:smooth val="0"/>
          <c:extLst>
            <c:ext xmlns:c16="http://schemas.microsoft.com/office/drawing/2014/chart" uri="{C3380CC4-5D6E-409C-BE32-E72D297353CC}">
              <c16:uniqueId val="{00000001-D883-884B-BE8D-07B9D72AEEB9}"/>
            </c:ext>
          </c:extLst>
        </c:ser>
        <c:ser>
          <c:idx val="2"/>
          <c:order val="2"/>
          <c:tx>
            <c:strRef>
              <c:f>'Boiler Room'!$B$17</c:f>
              <c:strCache>
                <c:ptCount val="1"/>
                <c:pt idx="0">
                  <c:v>US.GOVT.13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Room'!$C$17</c:f>
              <c:numCache>
                <c:formatCode>0.00%</c:formatCode>
                <c:ptCount val="1"/>
                <c:pt idx="0">
                  <c:v>1.3273386047477248E-2</c:v>
                </c:pt>
              </c:numCache>
            </c:numRef>
          </c:xVal>
          <c:yVal>
            <c:numRef>
              <c:f>'Boiler Room'!$D$17</c:f>
              <c:numCache>
                <c:formatCode>0.00%</c:formatCode>
                <c:ptCount val="1"/>
                <c:pt idx="0">
                  <c:v>3.2000000000000001E-2</c:v>
                </c:pt>
              </c:numCache>
            </c:numRef>
          </c:yVal>
          <c:smooth val="0"/>
          <c:extLst>
            <c:ext xmlns:c16="http://schemas.microsoft.com/office/drawing/2014/chart" uri="{C3380CC4-5D6E-409C-BE32-E72D297353CC}">
              <c16:uniqueId val="{00000002-D883-884B-BE8D-07B9D72AEEB9}"/>
            </c:ext>
          </c:extLst>
        </c:ser>
        <c:ser>
          <c:idx val="3"/>
          <c:order val="3"/>
          <c:tx>
            <c:strRef>
              <c:f>'Boiler Room'!$B$18</c:f>
              <c:strCache>
                <c:ptCount val="1"/>
                <c:pt idx="0">
                  <c:v>US.AGCY.13</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Room'!$C$18</c:f>
              <c:numCache>
                <c:formatCode>0.00%</c:formatCode>
                <c:ptCount val="1"/>
                <c:pt idx="0">
                  <c:v>1.2940395864901358E-2</c:v>
                </c:pt>
              </c:numCache>
            </c:numRef>
          </c:xVal>
          <c:yVal>
            <c:numRef>
              <c:f>'Boiler Room'!$D$18</c:f>
              <c:numCache>
                <c:formatCode>0.00%</c:formatCode>
                <c:ptCount val="1"/>
                <c:pt idx="0">
                  <c:v>3.6000000000000004E-2</c:v>
                </c:pt>
              </c:numCache>
            </c:numRef>
          </c:yVal>
          <c:smooth val="0"/>
          <c:extLst>
            <c:ext xmlns:c16="http://schemas.microsoft.com/office/drawing/2014/chart" uri="{C3380CC4-5D6E-409C-BE32-E72D297353CC}">
              <c16:uniqueId val="{00000003-D883-884B-BE8D-07B9D72AEEB9}"/>
            </c:ext>
          </c:extLst>
        </c:ser>
        <c:ser>
          <c:idx val="4"/>
          <c:order val="4"/>
          <c:tx>
            <c:strRef>
              <c:f>'Boiler Room'!$B$19</c:f>
              <c:strCache>
                <c:ptCount val="1"/>
                <c:pt idx="0">
                  <c:v>US.CORP.13</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Room'!$C$19</c:f>
              <c:numCache>
                <c:formatCode>0.00%</c:formatCode>
                <c:ptCount val="1"/>
                <c:pt idx="0">
                  <c:v>2.5690011441108211E-2</c:v>
                </c:pt>
              </c:numCache>
            </c:numRef>
          </c:xVal>
          <c:yVal>
            <c:numRef>
              <c:f>'Boiler Room'!$D$19</c:f>
              <c:numCache>
                <c:formatCode>0.00%</c:formatCode>
                <c:ptCount val="1"/>
                <c:pt idx="0">
                  <c:v>4.0999999999999995E-2</c:v>
                </c:pt>
              </c:numCache>
            </c:numRef>
          </c:yVal>
          <c:smooth val="0"/>
          <c:extLst>
            <c:ext xmlns:c16="http://schemas.microsoft.com/office/drawing/2014/chart" uri="{C3380CC4-5D6E-409C-BE32-E72D297353CC}">
              <c16:uniqueId val="{00000004-D883-884B-BE8D-07B9D72AEEB9}"/>
            </c:ext>
          </c:extLst>
        </c:ser>
        <c:ser>
          <c:idx val="5"/>
          <c:order val="5"/>
          <c:tx>
            <c:strRef>
              <c:f>'Boiler Room'!$B$20</c:f>
              <c:strCache>
                <c:ptCount val="1"/>
                <c:pt idx="0">
                  <c:v>US.GOVT</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Room'!$C$20</c:f>
              <c:numCache>
                <c:formatCode>0.00%</c:formatCode>
                <c:ptCount val="1"/>
                <c:pt idx="0">
                  <c:v>4.5916567127110577E-2</c:v>
                </c:pt>
              </c:numCache>
            </c:numRef>
          </c:xVal>
          <c:yVal>
            <c:numRef>
              <c:f>'Boiler Room'!$D$20</c:f>
              <c:numCache>
                <c:formatCode>0.00%</c:formatCode>
                <c:ptCount val="1"/>
                <c:pt idx="0">
                  <c:v>3.9E-2</c:v>
                </c:pt>
              </c:numCache>
            </c:numRef>
          </c:yVal>
          <c:smooth val="0"/>
          <c:extLst>
            <c:ext xmlns:c16="http://schemas.microsoft.com/office/drawing/2014/chart" uri="{C3380CC4-5D6E-409C-BE32-E72D297353CC}">
              <c16:uniqueId val="{00000005-D883-884B-BE8D-07B9D72AEEB9}"/>
            </c:ext>
          </c:extLst>
        </c:ser>
        <c:ser>
          <c:idx val="6"/>
          <c:order val="6"/>
          <c:tx>
            <c:strRef>
              <c:f>'Boiler Room'!$B$21</c:f>
              <c:strCache>
                <c:ptCount val="1"/>
                <c:pt idx="0">
                  <c:v>US.AGCY</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Room'!$C$21</c:f>
              <c:numCache>
                <c:formatCode>0.00%</c:formatCode>
                <c:ptCount val="1"/>
                <c:pt idx="0">
                  <c:v>2.9278059075575947E-2</c:v>
                </c:pt>
              </c:numCache>
            </c:numRef>
          </c:xVal>
          <c:yVal>
            <c:numRef>
              <c:f>'Boiler Room'!$D$21</c:f>
              <c:numCache>
                <c:formatCode>0.00%</c:formatCode>
                <c:ptCount val="1"/>
                <c:pt idx="0">
                  <c:v>4.4999999999999998E-2</c:v>
                </c:pt>
              </c:numCache>
            </c:numRef>
          </c:yVal>
          <c:smooth val="0"/>
          <c:extLst>
            <c:ext xmlns:c16="http://schemas.microsoft.com/office/drawing/2014/chart" uri="{C3380CC4-5D6E-409C-BE32-E72D297353CC}">
              <c16:uniqueId val="{00000006-D883-884B-BE8D-07B9D72AEEB9}"/>
            </c:ext>
          </c:extLst>
        </c:ser>
        <c:ser>
          <c:idx val="7"/>
          <c:order val="7"/>
          <c:tx>
            <c:strRef>
              <c:f>'Boiler Room'!$B$22</c:f>
              <c:strCache>
                <c:ptCount val="1"/>
                <c:pt idx="0">
                  <c:v>US.CORP</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Room'!$C$22</c:f>
              <c:numCache>
                <c:formatCode>0.00%</c:formatCode>
                <c:ptCount val="1"/>
                <c:pt idx="0">
                  <c:v>6.781184448289429E-2</c:v>
                </c:pt>
              </c:numCache>
            </c:numRef>
          </c:xVal>
          <c:yVal>
            <c:numRef>
              <c:f>'Boiler Room'!$D$22</c:f>
              <c:numCache>
                <c:formatCode>0.00%</c:formatCode>
                <c:ptCount val="1"/>
                <c:pt idx="0">
                  <c:v>5.5E-2</c:v>
                </c:pt>
              </c:numCache>
            </c:numRef>
          </c:yVal>
          <c:smooth val="0"/>
          <c:extLst>
            <c:ext xmlns:c16="http://schemas.microsoft.com/office/drawing/2014/chart" uri="{C3380CC4-5D6E-409C-BE32-E72D297353CC}">
              <c16:uniqueId val="{00000007-D883-884B-BE8D-07B9D72AEEB9}"/>
            </c:ext>
          </c:extLst>
        </c:ser>
        <c:ser>
          <c:idx val="8"/>
          <c:order val="8"/>
          <c:tx>
            <c:strRef>
              <c:f>'Boiler Room'!$B$23</c:f>
              <c:strCache>
                <c:ptCount val="1"/>
                <c:pt idx="0">
                  <c:v>US.EQ</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Room'!$C$23</c:f>
              <c:numCache>
                <c:formatCode>0.00%</c:formatCode>
                <c:ptCount val="1"/>
                <c:pt idx="0">
                  <c:v>0.17121430501776552</c:v>
                </c:pt>
              </c:numCache>
            </c:numRef>
          </c:xVal>
          <c:yVal>
            <c:numRef>
              <c:f>'Boiler Room'!$D$23</c:f>
              <c:numCache>
                <c:formatCode>0.00%</c:formatCode>
                <c:ptCount val="1"/>
                <c:pt idx="0">
                  <c:v>7.9000000000000001E-2</c:v>
                </c:pt>
              </c:numCache>
            </c:numRef>
          </c:yVal>
          <c:smooth val="0"/>
          <c:extLst>
            <c:ext xmlns:c16="http://schemas.microsoft.com/office/drawing/2014/chart" uri="{C3380CC4-5D6E-409C-BE32-E72D297353CC}">
              <c16:uniqueId val="{00000008-D883-884B-BE8D-07B9D72AEEB9}"/>
            </c:ext>
          </c:extLst>
        </c:ser>
        <c:ser>
          <c:idx val="9"/>
          <c:order val="9"/>
          <c:tx>
            <c:strRef>
              <c:f>'Boiler Room'!$B$24</c:f>
              <c:strCache>
                <c:ptCount val="1"/>
                <c:pt idx="0">
                  <c:v>GL.EQ</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Room'!$C$24</c:f>
              <c:numCache>
                <c:formatCode>0.00%</c:formatCode>
                <c:ptCount val="1"/>
                <c:pt idx="0">
                  <c:v>0.1772874353017658</c:v>
                </c:pt>
              </c:numCache>
            </c:numRef>
          </c:xVal>
          <c:yVal>
            <c:numRef>
              <c:f>'Boiler Room'!$D$24</c:f>
              <c:numCache>
                <c:formatCode>0.00%</c:formatCode>
                <c:ptCount val="1"/>
                <c:pt idx="0">
                  <c:v>8.5000000000000006E-2</c:v>
                </c:pt>
              </c:numCache>
            </c:numRef>
          </c:yVal>
          <c:smooth val="0"/>
          <c:extLst>
            <c:ext xmlns:c16="http://schemas.microsoft.com/office/drawing/2014/chart" uri="{C3380CC4-5D6E-409C-BE32-E72D297353CC}">
              <c16:uniqueId val="{00000009-D883-884B-BE8D-07B9D72AEEB9}"/>
            </c:ext>
          </c:extLst>
        </c:ser>
        <c:ser>
          <c:idx val="10"/>
          <c:order val="10"/>
          <c:tx>
            <c:strRef>
              <c:f>'Boiler Room'!$B$25</c:f>
              <c:strCache>
                <c:ptCount val="1"/>
                <c:pt idx="0">
                  <c:v>GOLD</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'Boiler Room'!$C$25</c:f>
              <c:numCache>
                <c:formatCode>0.00%</c:formatCode>
                <c:ptCount val="1"/>
                <c:pt idx="0">
                  <c:v>0.19225829356085244</c:v>
                </c:pt>
              </c:numCache>
            </c:numRef>
          </c:xVal>
          <c:yVal>
            <c:numRef>
              <c:f>'Boiler Room'!$D$25</c:f>
              <c:numCache>
                <c:formatCode>0.00%</c:formatCode>
                <c:ptCount val="1"/>
                <c:pt idx="0">
                  <c:v>3.5000000000000003E-2</c:v>
                </c:pt>
              </c:numCache>
            </c:numRef>
          </c:yVal>
          <c:smooth val="0"/>
          <c:extLst>
            <c:ext xmlns:c16="http://schemas.microsoft.com/office/drawing/2014/chart" uri="{C3380CC4-5D6E-409C-BE32-E72D297353CC}">
              <c16:uniqueId val="{0000000A-D883-884B-BE8D-07B9D72AEEB9}"/>
            </c:ext>
          </c:extLst>
        </c:ser>
        <c:dLbls>
          <c:showLegendKey val="0"/>
          <c:showVal val="0"/>
          <c:showCatName val="0"/>
          <c:showSerName val="0"/>
          <c:showPercent val="0"/>
          <c:showBubbleSize val="0"/>
        </c:dLbls>
        <c:axId val="736747056"/>
        <c:axId val="763626448"/>
      </c:scatterChart>
      <c:valAx>
        <c:axId val="7367470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26448"/>
        <c:crosses val="autoZero"/>
        <c:crossBetween val="midCat"/>
      </c:valAx>
      <c:valAx>
        <c:axId val="763626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74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B$5" fmlaRange="$C$5:$C$7" noThreeD="1" sel="3"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469900</xdr:colOff>
      <xdr:row>1</xdr:row>
      <xdr:rowOff>139700</xdr:rowOff>
    </xdr:from>
    <xdr:to>
      <xdr:col>8</xdr:col>
      <xdr:colOff>698500</xdr:colOff>
      <xdr:row>21</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9900" y="330200"/>
          <a:ext cx="7239000" cy="3708400"/>
        </a:xfrm>
        <a:prstGeom prst="rect">
          <a:avLst/>
        </a:prstGeom>
        <a:solidFill>
          <a:schemeClr val="tx1">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This information does not constitute accounting, tax, legal, investment, consulting or other professional advice or services. Crown Agents Investment Management Ltd accept no liability for the impact of any decisions made based on the information provided in this publication.</a:t>
          </a:r>
        </a:p>
        <a:p>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p>
        <a:p>
          <a:endParaRPr lang="en-US" sz="1200"/>
        </a:p>
        <a:p>
          <a:r>
            <a:rPr lang="en-US" sz="1200"/>
            <a:t>There is no representation or warranty of any kind, whether express or implied, regarding the accuracy or completeness of the information given. The information provided does not constitute advice and it should not be relied on as such.</a:t>
          </a:r>
        </a:p>
        <a:p>
          <a:endParaRPr lang="en-US" sz="1200"/>
        </a:p>
        <a:p>
          <a:r>
            <a:rPr lang="en-US" sz="1200"/>
            <a:t>Any views or opinions expressed are those of Crown Agents Investment Management Ltd and are subject to change due to market and other conditions and should not be taken as statements of policy or intent.</a:t>
          </a:r>
        </a:p>
        <a:p>
          <a:endParaRPr lang="en-US" sz="1200"/>
        </a:p>
        <a:p>
          <a:r>
            <a:rPr lang="en-US" sz="1200"/>
            <a:t>Crown Agents Investment Management Limited. Registered in England &amp; Wales.</a:t>
          </a:r>
        </a:p>
        <a:p>
          <a:r>
            <a:rPr lang="en-US" sz="1200"/>
            <a:t>No: 02169973. Vat Reg No: GB 340 679841.</a:t>
          </a:r>
        </a:p>
        <a:p>
          <a:endParaRPr lang="en-US" sz="1200"/>
        </a:p>
        <a:p>
          <a:r>
            <a:rPr lang="en-US" sz="1200"/>
            <a:t>Authorised and regulated by the Financial Conduct Authority (Financial Services Register number: 119207)</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3</xdr:row>
          <xdr:rowOff>165100</xdr:rowOff>
        </xdr:from>
        <xdr:to>
          <xdr:col>1</xdr:col>
          <xdr:colOff>774700</xdr:colOff>
          <xdr:row>5</xdr:row>
          <xdr:rowOff>139700</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13</xdr:col>
      <xdr:colOff>203200</xdr:colOff>
      <xdr:row>2</xdr:row>
      <xdr:rowOff>0</xdr:rowOff>
    </xdr:from>
    <xdr:to>
      <xdr:col>20</xdr:col>
      <xdr:colOff>742950</xdr:colOff>
      <xdr:row>31</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3</xdr:row>
      <xdr:rowOff>6350</xdr:rowOff>
    </xdr:from>
    <xdr:to>
      <xdr:col>12</xdr:col>
      <xdr:colOff>736600</xdr:colOff>
      <xdr:row>25</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60b7d4b03735c98/CAIM/2023/2310%20CAIM%20CB%20Seminar/Day%201/CAIM%20CB%20Day%201%20-%20Yield%20Curves%20-%20SOLUTION.xlsm" TargetMode="External"/><Relationship Id="rId1" Type="http://schemas.openxmlformats.org/officeDocument/2006/relationships/externalLinkPath" Target="/760b7d4b03735c98/CAIM/2023/2310%20CAIM%20CB%20Seminar/Day%201/CAIM%20CB%20Day%201%20-%20Yield%20Curves%20-%20SOLU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Bond 101"/>
      <sheetName val="NS"/>
      <sheetName val="Scenarios"/>
      <sheetName val="Boiler Room"/>
    </sheetNames>
    <sheetDataSet>
      <sheetData sheetId="0" refreshError="1"/>
      <sheetData sheetId="1" refreshError="1"/>
      <sheetData sheetId="2"/>
      <sheetData sheetId="3"/>
      <sheetData sheetId="4"/>
    </sheetDataSet>
  </externalBook>
</externalLink>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C30DC-C6E6-1E47-A4FD-79241BA3AF63}">
  <sheetPr codeName="Sheet5"/>
  <dimension ref="A1"/>
  <sheetViews>
    <sheetView showGridLines="0" workbookViewId="0">
      <selection activeCell="J19" sqref="J19"/>
    </sheetView>
  </sheetViews>
  <sheetFormatPr defaultColWidth="11.5" defaultRowHeight="15"/>
  <cols>
    <col min="1" max="16384" width="11.5" style="28"/>
  </cols>
  <sheetData/>
  <sheetProtection algorithmName="SHA-512" hashValue="ofET/6s226R6PIkbU4mHkbtBHS4f+uIgk+EmLj46lhB6Byn9rKC7peTcaecFb7QomZ2+0mLw7z4UJuxLtdNNbQ==" saltValue="5sx7+g79eokAy8eJFuhQNg=="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D3864-8F07-9F40-91A4-44C9CCE06BBB}">
  <sheetPr codeName="Sheet1"/>
  <dimension ref="B2:R58"/>
  <sheetViews>
    <sheetView showGridLines="0" tabSelected="1" workbookViewId="0">
      <selection activeCell="L41" sqref="L41"/>
    </sheetView>
  </sheetViews>
  <sheetFormatPr defaultColWidth="10.875" defaultRowHeight="15.95"/>
  <cols>
    <col min="1" max="2" width="10.875" style="1"/>
    <col min="3" max="3" width="12.875" style="1" customWidth="1"/>
    <col min="4" max="4" width="12.125" style="1" bestFit="1" customWidth="1"/>
    <col min="5" max="14" width="10.875" style="1"/>
    <col min="15" max="15" width="12.125" style="1" bestFit="1" customWidth="1"/>
    <col min="16" max="16384" width="10.875" style="1"/>
  </cols>
  <sheetData>
    <row r="2" spans="2:13">
      <c r="D2" s="2">
        <v>1</v>
      </c>
      <c r="E2" s="2">
        <v>2</v>
      </c>
      <c r="F2" s="2">
        <v>3</v>
      </c>
      <c r="G2" s="2">
        <v>4</v>
      </c>
      <c r="H2" s="2">
        <v>5</v>
      </c>
      <c r="I2" s="2">
        <v>6</v>
      </c>
      <c r="J2" s="2">
        <v>7</v>
      </c>
      <c r="K2" s="2">
        <v>8</v>
      </c>
      <c r="L2" s="2">
        <v>9</v>
      </c>
      <c r="M2" s="2">
        <v>10</v>
      </c>
    </row>
    <row r="3" spans="2:13">
      <c r="C3" s="11" t="s">
        <v>0</v>
      </c>
      <c r="D3" s="5"/>
      <c r="E3" s="5"/>
      <c r="F3" s="5"/>
      <c r="G3" s="5"/>
      <c r="H3" s="5"/>
      <c r="I3" s="5"/>
      <c r="J3" s="5"/>
      <c r="K3" s="5"/>
      <c r="L3" s="5"/>
      <c r="M3" s="5"/>
    </row>
    <row r="4" spans="2:13">
      <c r="C4" s="5"/>
      <c r="D4" s="5" t="str">
        <f t="array" ref="D4:M4">asset_names</f>
        <v>US.CASH</v>
      </c>
      <c r="E4" s="5" t="str">
        <v>US.GOVT.13</v>
      </c>
      <c r="F4" s="5" t="str">
        <v>US.AGCY.13</v>
      </c>
      <c r="G4" s="5" t="str">
        <v>US.CORP.13</v>
      </c>
      <c r="H4" s="5" t="str">
        <v>US.GOVT</v>
      </c>
      <c r="I4" s="5" t="str">
        <v>US.AGCY</v>
      </c>
      <c r="J4" s="5" t="str">
        <v>US.CORP</v>
      </c>
      <c r="K4" s="5" t="str">
        <v>US.EQ</v>
      </c>
      <c r="L4" s="5" t="str">
        <v>GL.EQ</v>
      </c>
      <c r="M4" s="5" t="str">
        <v>GOLD</v>
      </c>
    </row>
    <row r="5" spans="2:13">
      <c r="B5" s="1">
        <v>3</v>
      </c>
      <c r="C5" s="5" t="s">
        <v>1</v>
      </c>
      <c r="D5" s="4">
        <v>1.3639423922100401E-2</v>
      </c>
      <c r="E5" s="4">
        <v>1.728683458886475E-2</v>
      </c>
      <c r="F5" s="4">
        <v>1.8769591793967127E-2</v>
      </c>
      <c r="G5" s="4">
        <v>2.5991293608928458E-2</v>
      </c>
      <c r="H5" s="4">
        <v>2.8037645894439564E-2</v>
      </c>
      <c r="I5" s="4">
        <v>2.6897028068488656E-2</v>
      </c>
      <c r="J5" s="4">
        <v>3.8469644836810812E-2</v>
      </c>
      <c r="K5" s="4">
        <v>8.0156971260522542E-2</v>
      </c>
      <c r="L5" s="4">
        <v>6.40575899837139E-2</v>
      </c>
      <c r="M5" s="4">
        <v>9.3972951605214503E-2</v>
      </c>
    </row>
    <row r="6" spans="2:13">
      <c r="C6" s="5" t="s">
        <v>2</v>
      </c>
      <c r="D6" s="4">
        <v>5.4459E-2</v>
      </c>
      <c r="E6" s="4">
        <v>5.1213230000000005E-2</v>
      </c>
      <c r="F6" s="4">
        <v>5.3072220000000003E-2</v>
      </c>
      <c r="G6" s="4">
        <v>5.9825129999999997E-2</v>
      </c>
      <c r="H6" s="4">
        <v>4.8559999999999999E-2</v>
      </c>
      <c r="I6" s="4">
        <v>5.1820519999999995E-2</v>
      </c>
      <c r="J6" s="4">
        <v>6.0100450000000007E-2</v>
      </c>
      <c r="K6" s="4">
        <v>7.9000000000000001E-2</v>
      </c>
      <c r="L6" s="4">
        <v>8.5000000000000006E-2</v>
      </c>
      <c r="M6" s="4">
        <v>3.5000000000000003E-2</v>
      </c>
    </row>
    <row r="7" spans="2:13">
      <c r="C7" s="5" t="s">
        <v>3</v>
      </c>
      <c r="D7" s="4">
        <v>2.4E-2</v>
      </c>
      <c r="E7" s="4">
        <v>3.2000000000000001E-2</v>
      </c>
      <c r="F7" s="4">
        <v>3.6000000000000004E-2</v>
      </c>
      <c r="G7" s="4">
        <v>4.0999999999999995E-2</v>
      </c>
      <c r="H7" s="4">
        <v>3.9E-2</v>
      </c>
      <c r="I7" s="4">
        <v>4.4999999999999998E-2</v>
      </c>
      <c r="J7" s="4">
        <v>5.5E-2</v>
      </c>
      <c r="K7" s="4">
        <v>7.9000000000000001E-2</v>
      </c>
      <c r="L7" s="4">
        <v>8.5000000000000006E-2</v>
      </c>
      <c r="M7" s="4">
        <v>3.5000000000000003E-2</v>
      </c>
    </row>
    <row r="8" spans="2:13">
      <c r="C8" s="5" t="s">
        <v>4</v>
      </c>
      <c r="D8" s="12" cm="1">
        <f t="array" ref="D8">INDEX(return_scenarios,scen_ix,D2)</f>
        <v>2.4E-2</v>
      </c>
      <c r="E8" s="12" cm="1">
        <f t="array" ref="E8">INDEX(return_scenarios,scen_ix,E2)</f>
        <v>3.2000000000000001E-2</v>
      </c>
      <c r="F8" s="12" cm="1">
        <f t="array" ref="F8">INDEX(return_scenarios,scen_ix,F2)</f>
        <v>3.6000000000000004E-2</v>
      </c>
      <c r="G8" s="12" cm="1">
        <f t="array" ref="G8">INDEX(return_scenarios,scen_ix,G2)</f>
        <v>4.0999999999999995E-2</v>
      </c>
      <c r="H8" s="12" cm="1">
        <f t="array" ref="H8">INDEX(return_scenarios,scen_ix,H2)</f>
        <v>3.9E-2</v>
      </c>
      <c r="I8" s="12" cm="1">
        <f t="array" ref="I8">INDEX(return_scenarios,scen_ix,I2)</f>
        <v>4.4999999999999998E-2</v>
      </c>
      <c r="J8" s="12" cm="1">
        <f t="array" ref="J8">INDEX(return_scenarios,scen_ix,J2)</f>
        <v>5.5E-2</v>
      </c>
      <c r="K8" s="12" cm="1">
        <f t="array" ref="K8">INDEX(return_scenarios,scen_ix,K2)</f>
        <v>7.9000000000000001E-2</v>
      </c>
      <c r="L8" s="12" cm="1">
        <f t="array" ref="L8">INDEX(return_scenarios,scen_ix,L2)</f>
        <v>8.5000000000000006E-2</v>
      </c>
      <c r="M8" s="12" cm="1">
        <f t="array" ref="M8">INDEX(return_scenarios,scen_ix,M2)</f>
        <v>3.5000000000000003E-2</v>
      </c>
    </row>
    <row r="9" spans="2:13">
      <c r="D9" s="2">
        <v>1</v>
      </c>
      <c r="E9" s="2">
        <v>2</v>
      </c>
      <c r="F9" s="2">
        <v>3</v>
      </c>
      <c r="G9" s="2">
        <v>4</v>
      </c>
      <c r="H9" s="2">
        <v>5</v>
      </c>
      <c r="I9" s="2">
        <v>6</v>
      </c>
      <c r="J9" s="2">
        <v>7</v>
      </c>
      <c r="K9" s="2">
        <v>8</v>
      </c>
      <c r="L9" s="2">
        <v>9</v>
      </c>
      <c r="M9" s="2">
        <v>10</v>
      </c>
    </row>
    <row r="10" spans="2:13">
      <c r="C10" s="13" t="s">
        <v>5</v>
      </c>
      <c r="D10" s="14"/>
      <c r="E10" s="14"/>
      <c r="F10" s="14"/>
      <c r="G10" s="14"/>
      <c r="H10" s="14"/>
      <c r="I10" s="14"/>
      <c r="J10" s="14"/>
      <c r="K10" s="14"/>
      <c r="L10" s="14"/>
      <c r="M10" s="14"/>
    </row>
    <row r="11" spans="2:13">
      <c r="C11" s="14"/>
      <c r="D11" s="14" t="str">
        <f t="array" ref="D11:M11">asset_names</f>
        <v>US.CASH</v>
      </c>
      <c r="E11" s="14" t="str">
        <v>US.GOVT.13</v>
      </c>
      <c r="F11" s="14" t="str">
        <v>US.AGCY.13</v>
      </c>
      <c r="G11" s="14" t="str">
        <v>US.CORP.13</v>
      </c>
      <c r="H11" s="14" t="str">
        <v>US.GOVT</v>
      </c>
      <c r="I11" s="14" t="str">
        <v>US.AGCY</v>
      </c>
      <c r="J11" s="14" t="str">
        <v>US.CORP</v>
      </c>
      <c r="K11" s="14" t="str">
        <v>US.EQ</v>
      </c>
      <c r="L11" s="14" t="str">
        <v>GL.EQ</v>
      </c>
      <c r="M11" s="14" t="str">
        <v>GOLD</v>
      </c>
    </row>
    <row r="12" spans="2:13">
      <c r="C12" s="14" t="s">
        <v>6</v>
      </c>
      <c r="D12" s="15">
        <f t="array" ref="D12:M12">D8:M8</f>
        <v>2.4E-2</v>
      </c>
      <c r="E12" s="15">
        <v>3.2000000000000001E-2</v>
      </c>
      <c r="F12" s="15">
        <v>3.6000000000000004E-2</v>
      </c>
      <c r="G12" s="15">
        <v>4.0999999999999995E-2</v>
      </c>
      <c r="H12" s="15">
        <v>3.9E-2</v>
      </c>
      <c r="I12" s="15">
        <v>4.4999999999999998E-2</v>
      </c>
      <c r="J12" s="15">
        <v>5.5E-2</v>
      </c>
      <c r="K12" s="15">
        <v>7.9000000000000001E-2</v>
      </c>
      <c r="L12" s="15">
        <v>8.5000000000000006E-2</v>
      </c>
      <c r="M12" s="15">
        <v>3.5000000000000003E-2</v>
      </c>
    </row>
    <row r="13" spans="2:13">
      <c r="C13" s="14" t="s">
        <v>7</v>
      </c>
      <c r="D13" s="15">
        <f t="shared" ref="D13:M13" si="0">_xlfn.STDEV.S(INDEX(asset_returns,,D9))</f>
        <v>4.9699625591064847E-3</v>
      </c>
      <c r="E13" s="15">
        <f t="shared" si="0"/>
        <v>1.3273386047477248E-2</v>
      </c>
      <c r="F13" s="15">
        <f t="shared" si="0"/>
        <v>1.2940395864901358E-2</v>
      </c>
      <c r="G13" s="15">
        <f t="shared" si="0"/>
        <v>2.5690011441108211E-2</v>
      </c>
      <c r="H13" s="15">
        <f t="shared" si="0"/>
        <v>4.5916567127110577E-2</v>
      </c>
      <c r="I13" s="15">
        <f t="shared" si="0"/>
        <v>2.9278059075575947E-2</v>
      </c>
      <c r="J13" s="15">
        <f t="shared" si="0"/>
        <v>6.781184448289429E-2</v>
      </c>
      <c r="K13" s="15">
        <f t="shared" si="0"/>
        <v>0.17121430501776552</v>
      </c>
      <c r="L13" s="15">
        <f t="shared" si="0"/>
        <v>0.1772874353017658</v>
      </c>
      <c r="M13" s="15">
        <f t="shared" si="0"/>
        <v>0.19225829356085244</v>
      </c>
    </row>
    <row r="14" spans="2:13">
      <c r="C14" s="14" t="s">
        <v>8</v>
      </c>
      <c r="D14" s="16">
        <f t="shared" ref="D14:M14" si="1">COUNTIF(INDEX(asset_returns,,D9),"&lt;0")/COUNT(INDEX(asset_returns,,D9))</f>
        <v>0</v>
      </c>
      <c r="E14" s="16">
        <f t="shared" si="1"/>
        <v>2E-3</v>
      </c>
      <c r="F14" s="16">
        <f t="shared" si="1"/>
        <v>0</v>
      </c>
      <c r="G14" s="16">
        <f t="shared" si="1"/>
        <v>6.6000000000000003E-2</v>
      </c>
      <c r="H14" s="16">
        <f t="shared" si="1"/>
        <v>0.214</v>
      </c>
      <c r="I14" s="16">
        <f t="shared" si="1"/>
        <v>6.2E-2</v>
      </c>
      <c r="J14" s="16">
        <f t="shared" si="1"/>
        <v>0.20599999999999999</v>
      </c>
      <c r="K14" s="16">
        <f t="shared" si="1"/>
        <v>0.34399999999999997</v>
      </c>
      <c r="L14" s="16">
        <f t="shared" si="1"/>
        <v>0.33200000000000002</v>
      </c>
      <c r="M14" s="16">
        <f t="shared" si="1"/>
        <v>0.45</v>
      </c>
    </row>
    <row r="15" spans="2:13">
      <c r="C15" s="14" t="s">
        <v>9</v>
      </c>
      <c r="D15" s="15">
        <f t="shared" ref="D15:M15" si="2">PERCENTILE(INDEX(asset_returns,,D9),0.05)</f>
        <v>1.6443364606556845E-2</v>
      </c>
      <c r="E15" s="15">
        <f t="shared" si="2"/>
        <v>9.6503021463533543E-3</v>
      </c>
      <c r="F15" s="15">
        <f t="shared" si="2"/>
        <v>1.4579543004210072E-2</v>
      </c>
      <c r="G15" s="15">
        <f t="shared" si="2"/>
        <v>-4.3522622641194849E-3</v>
      </c>
      <c r="H15" s="15">
        <f t="shared" si="2"/>
        <v>-3.2321013702131439E-2</v>
      </c>
      <c r="I15" s="15">
        <f t="shared" si="2"/>
        <v>-3.1933319248581156E-3</v>
      </c>
      <c r="J15" s="15">
        <f t="shared" si="2"/>
        <v>-5.5890573425179724E-2</v>
      </c>
      <c r="K15" s="15">
        <f t="shared" si="2"/>
        <v>-0.17695651922940078</v>
      </c>
      <c r="L15" s="15">
        <f t="shared" si="2"/>
        <v>-0.1801987604278148</v>
      </c>
      <c r="M15" s="15">
        <f t="shared" si="2"/>
        <v>-0.2433023373741619</v>
      </c>
    </row>
    <row r="16" spans="2:13">
      <c r="C16" s="14" t="s">
        <v>10</v>
      </c>
      <c r="D16" s="15">
        <f t="shared" ref="D16:M16" si="3">AVERAGEIF(INDEX(asset_returns,,D9),"&lt;"&amp;D15)</f>
        <v>1.5320873194315545E-2</v>
      </c>
      <c r="E16" s="15">
        <f t="shared" si="3"/>
        <v>5.2236995402472732E-3</v>
      </c>
      <c r="F16" s="15">
        <f t="shared" si="3"/>
        <v>9.6926653330758235E-3</v>
      </c>
      <c r="G16" s="15">
        <f t="shared" si="3"/>
        <v>-1.5943549581390121E-2</v>
      </c>
      <c r="H16" s="15">
        <f t="shared" si="3"/>
        <v>-5.0527194191915148E-2</v>
      </c>
      <c r="I16" s="15">
        <f t="shared" si="3"/>
        <v>-1.42549434811301E-2</v>
      </c>
      <c r="J16" s="15">
        <f t="shared" si="3"/>
        <v>-7.9286919131812503E-2</v>
      </c>
      <c r="K16" s="15">
        <f t="shared" si="3"/>
        <v>-0.24203294463567737</v>
      </c>
      <c r="L16" s="15">
        <f t="shared" si="3"/>
        <v>-0.24852144035739557</v>
      </c>
      <c r="M16" s="15">
        <f t="shared" si="3"/>
        <v>-0.31594831867800005</v>
      </c>
    </row>
    <row r="17" spans="3:13">
      <c r="D17" s="6"/>
      <c r="E17" s="6"/>
      <c r="F17" s="6"/>
      <c r="G17" s="6"/>
      <c r="H17" s="6"/>
      <c r="I17" s="6"/>
      <c r="J17" s="6"/>
      <c r="K17" s="6"/>
      <c r="L17" s="6"/>
      <c r="M17" s="6"/>
    </row>
    <row r="18" spans="3:13">
      <c r="C18" s="17" t="s">
        <v>11</v>
      </c>
      <c r="D18" s="18" t="str">
        <f t="array" ref="D18:M18">asset_names</f>
        <v>US.CASH</v>
      </c>
      <c r="E18" s="18" t="str">
        <v>US.GOVT.13</v>
      </c>
      <c r="F18" s="18" t="str">
        <v>US.AGCY.13</v>
      </c>
      <c r="G18" s="18" t="str">
        <v>US.CORP.13</v>
      </c>
      <c r="H18" s="18" t="str">
        <v>US.GOVT</v>
      </c>
      <c r="I18" s="18" t="str">
        <v>US.AGCY</v>
      </c>
      <c r="J18" s="18" t="str">
        <v>US.CORP</v>
      </c>
      <c r="K18" s="18" t="str">
        <v>US.EQ</v>
      </c>
      <c r="L18" s="18" t="str">
        <v>GL.EQ</v>
      </c>
      <c r="M18" s="18" t="str">
        <v>GOLD</v>
      </c>
    </row>
    <row r="19" spans="3:13">
      <c r="C19" s="18" t="s">
        <v>12</v>
      </c>
      <c r="D19" s="15">
        <v>0</v>
      </c>
      <c r="E19" s="15">
        <v>0</v>
      </c>
      <c r="F19" s="15">
        <v>0</v>
      </c>
      <c r="G19" s="15">
        <v>0</v>
      </c>
      <c r="H19" s="15">
        <v>0</v>
      </c>
      <c r="I19" s="15">
        <v>0</v>
      </c>
      <c r="J19" s="15">
        <v>0.20000000444590463</v>
      </c>
      <c r="K19" s="15">
        <v>0</v>
      </c>
      <c r="L19" s="15">
        <v>0.80000000001270888</v>
      </c>
      <c r="M19" s="15">
        <v>0</v>
      </c>
    </row>
    <row r="21" spans="3:13">
      <c r="C21" s="17" t="s">
        <v>13</v>
      </c>
      <c r="D21" s="18"/>
      <c r="F21" s="3" t="s">
        <v>14</v>
      </c>
      <c r="H21" s="1" t="s">
        <v>15</v>
      </c>
    </row>
    <row r="22" spans="3:13">
      <c r="C22" s="18" t="s">
        <v>6</v>
      </c>
      <c r="D22" s="4">
        <f>AVERAGE(opt_port_rets)</f>
        <v>7.9000000245605065E-2</v>
      </c>
      <c r="F22" s="21">
        <v>7.9000000000000001E-2</v>
      </c>
      <c r="H22" s="9">
        <f>SUM(opt_wts)</f>
        <v>1.0000000044586135</v>
      </c>
    </row>
    <row r="23" spans="3:13">
      <c r="C23" s="18" t="s">
        <v>7</v>
      </c>
      <c r="D23" s="4">
        <f>_xlfn.STDEV.S(opt_port_rets)</f>
        <v>0.15000757461511013</v>
      </c>
    </row>
    <row r="24" spans="3:13">
      <c r="C24" s="18" t="s">
        <v>8</v>
      </c>
      <c r="D24" s="19">
        <f>COUNTIF(opt_port_rets,"&lt;0")/COUNT(opt_port_rets)</f>
        <v>0.312</v>
      </c>
    </row>
    <row r="25" spans="3:13">
      <c r="C25" s="18" t="s">
        <v>9</v>
      </c>
      <c r="D25" s="4">
        <f>PERCENTILE(opt_port_rets, 0.05)</f>
        <v>-0.14797182560596081</v>
      </c>
    </row>
    <row r="26" spans="3:13">
      <c r="C26" s="18" t="s">
        <v>10</v>
      </c>
      <c r="D26" s="4">
        <f>AVERAGEIF(opt_port_rets,"&lt;"&amp;D25)</f>
        <v>-0.20487699434372286</v>
      </c>
    </row>
    <row r="28" spans="3:13">
      <c r="C28" s="3" t="s">
        <v>16</v>
      </c>
      <c r="D28" s="3" t="str">
        <f t="array" ref="D28:M28">asset_names</f>
        <v>US.CASH</v>
      </c>
      <c r="E28" s="3" t="str">
        <v>US.GOVT.13</v>
      </c>
      <c r="F28" s="3" t="str">
        <v>US.AGCY.13</v>
      </c>
      <c r="G28" s="3" t="str">
        <v>US.CORP.13</v>
      </c>
      <c r="H28" s="3" t="str">
        <v>US.GOVT</v>
      </c>
      <c r="I28" s="3" t="str">
        <v>US.AGCY</v>
      </c>
      <c r="J28" s="3" t="str">
        <v>US.CORP</v>
      </c>
      <c r="K28" s="3" t="str">
        <v>US.EQ</v>
      </c>
      <c r="L28" s="3" t="str">
        <v>GL.EQ</v>
      </c>
      <c r="M28" s="3" t="str">
        <v>GOLD</v>
      </c>
    </row>
    <row r="29" spans="3:13">
      <c r="C29" s="3" t="s">
        <v>17</v>
      </c>
      <c r="D29" s="20">
        <v>0</v>
      </c>
      <c r="E29" s="20">
        <v>0</v>
      </c>
      <c r="F29" s="20">
        <v>0</v>
      </c>
      <c r="G29" s="20">
        <v>0</v>
      </c>
      <c r="H29" s="20">
        <v>0</v>
      </c>
      <c r="I29" s="20">
        <v>0</v>
      </c>
      <c r="J29" s="20">
        <v>0</v>
      </c>
      <c r="K29" s="20">
        <v>0</v>
      </c>
      <c r="L29" s="20">
        <v>0</v>
      </c>
      <c r="M29" s="20">
        <v>0</v>
      </c>
    </row>
    <row r="30" spans="3:13">
      <c r="C30" s="3" t="s">
        <v>18</v>
      </c>
      <c r="D30" s="20">
        <v>1</v>
      </c>
      <c r="E30" s="20">
        <v>1</v>
      </c>
      <c r="F30" s="20">
        <v>1</v>
      </c>
      <c r="G30" s="20">
        <v>1</v>
      </c>
      <c r="H30" s="20">
        <v>1</v>
      </c>
      <c r="I30" s="20">
        <v>1</v>
      </c>
      <c r="J30" s="20">
        <v>1</v>
      </c>
      <c r="K30" s="20">
        <v>1</v>
      </c>
      <c r="L30" s="20">
        <v>1</v>
      </c>
      <c r="M30" s="20">
        <v>1</v>
      </c>
    </row>
    <row r="32" spans="3:13">
      <c r="C32" s="22" t="s">
        <v>19</v>
      </c>
      <c r="D32" s="23"/>
      <c r="E32" s="23"/>
      <c r="F32" s="23"/>
      <c r="G32" s="23"/>
      <c r="H32" s="23"/>
      <c r="I32" s="23"/>
      <c r="J32" s="23"/>
      <c r="K32" s="23"/>
      <c r="L32" s="23"/>
      <c r="M32" s="23"/>
    </row>
    <row r="33" spans="3:18">
      <c r="C33" s="23"/>
      <c r="D33" s="23" t="str">
        <f t="array" ref="D33:M33">asset_names</f>
        <v>US.CASH</v>
      </c>
      <c r="E33" s="23" t="str">
        <v>US.GOVT.13</v>
      </c>
      <c r="F33" s="23" t="str">
        <v>US.AGCY.13</v>
      </c>
      <c r="G33" s="23" t="str">
        <v>US.CORP.13</v>
      </c>
      <c r="H33" s="23" t="str">
        <v>US.GOVT</v>
      </c>
      <c r="I33" s="23" t="str">
        <v>US.AGCY</v>
      </c>
      <c r="J33" s="23" t="str">
        <v>US.CORP</v>
      </c>
      <c r="K33" s="23" t="str">
        <v>US.EQ</v>
      </c>
      <c r="L33" s="23" t="str">
        <v>GL.EQ</v>
      </c>
      <c r="M33" s="23" t="str">
        <v>GOLD</v>
      </c>
      <c r="O33" s="23" t="s">
        <v>20</v>
      </c>
      <c r="P33" s="23" t="s">
        <v>21</v>
      </c>
      <c r="Q33" s="3" t="s">
        <v>22</v>
      </c>
    </row>
    <row r="34" spans="3:18">
      <c r="C34" s="23" t="s">
        <v>23</v>
      </c>
      <c r="D34" s="15">
        <v>0.93307991275059632</v>
      </c>
      <c r="E34" s="15">
        <v>2.3733638626757956E-2</v>
      </c>
      <c r="F34" s="15">
        <v>2.7127118246539048E-2</v>
      </c>
      <c r="G34" s="15">
        <v>1.4614699063311481E-2</v>
      </c>
      <c r="H34" s="15">
        <v>1.4446313127952732E-3</v>
      </c>
      <c r="I34" s="15">
        <v>0</v>
      </c>
      <c r="J34" s="15">
        <v>0</v>
      </c>
      <c r="K34" s="15">
        <v>0</v>
      </c>
      <c r="L34" s="15">
        <v>0</v>
      </c>
      <c r="M34" s="15">
        <v>0</v>
      </c>
      <c r="O34" s="4">
        <f t="array" ref="O34">SQRT(MMULT(MMULT(D34:M34,cov_mtx),TRANSPOSE(D34:M34)))</f>
        <v>4.8885301247442881E-3</v>
      </c>
      <c r="P34" s="21">
        <f t="shared" ref="P34:P44" si="4">SUMPRODUCT(D34:M34,expected_returns)</f>
        <v>2.4785513881740759E-2</v>
      </c>
      <c r="Q34" s="29">
        <f>P34</f>
        <v>2.4785513881740759E-2</v>
      </c>
    </row>
    <row r="35" spans="3:18">
      <c r="C35" s="24" t="s">
        <v>24</v>
      </c>
      <c r="D35" s="15">
        <v>0.47550069847567256</v>
      </c>
      <c r="E35" s="15">
        <v>0</v>
      </c>
      <c r="F35" s="15">
        <v>0.47340042298930041</v>
      </c>
      <c r="G35" s="15">
        <v>4.4506372511126664E-2</v>
      </c>
      <c r="H35" s="15">
        <v>0</v>
      </c>
      <c r="I35" s="15">
        <v>0</v>
      </c>
      <c r="J35" s="15">
        <v>0</v>
      </c>
      <c r="K35" s="15">
        <v>6.5925060239005262E-3</v>
      </c>
      <c r="L35" s="15">
        <v>0</v>
      </c>
      <c r="M35" s="15">
        <v>0</v>
      </c>
      <c r="O35" s="4">
        <f t="array" ref="O35">SQRT(MMULT(MMULT(D35:M35,cov_mtx),TRANSPOSE(D35:M35)))</f>
        <v>7.8432809406428772E-3</v>
      </c>
      <c r="P35" s="21">
        <f t="shared" si="4"/>
        <v>3.0800001239875297E-2</v>
      </c>
      <c r="Q35" s="25">
        <f>P34+(P$44-P$34)/10</f>
        <v>3.0806962493566684E-2</v>
      </c>
    </row>
    <row r="36" spans="3:18">
      <c r="C36" s="24" t="s">
        <v>24</v>
      </c>
      <c r="D36" s="15">
        <v>1.4407021442629685E-2</v>
      </c>
      <c r="E36" s="15">
        <v>0</v>
      </c>
      <c r="F36" s="15">
        <v>0.90203001175582698</v>
      </c>
      <c r="G36" s="15">
        <v>6.8955924729255241E-2</v>
      </c>
      <c r="H36" s="15">
        <v>0</v>
      </c>
      <c r="I36" s="15">
        <v>0</v>
      </c>
      <c r="J36" s="15">
        <v>0</v>
      </c>
      <c r="K36" s="15">
        <v>1.4607055223728595E-2</v>
      </c>
      <c r="L36" s="15">
        <v>0</v>
      </c>
      <c r="M36" s="15">
        <v>0</v>
      </c>
      <c r="O36" s="4">
        <f t="array" ref="O36">SQRT(MMULT(MMULT(D36:M36,cov_mtx),TRANSPOSE(D36:M36)))</f>
        <v>1.3209034249123683E-2</v>
      </c>
      <c r="P36" s="21">
        <f t="shared" si="4"/>
        <v>3.6799999214406909E-2</v>
      </c>
      <c r="Q36" s="25">
        <f t="shared" ref="Q36:Q43" si="5">Q35+(P$44-P$34)/10</f>
        <v>3.682841110539261E-2</v>
      </c>
    </row>
    <row r="37" spans="3:18">
      <c r="C37" s="24" t="s">
        <v>24</v>
      </c>
      <c r="D37" s="15">
        <v>0</v>
      </c>
      <c r="E37" s="15">
        <v>0</v>
      </c>
      <c r="F37" s="15">
        <v>0.40221232602262413</v>
      </c>
      <c r="G37" s="15">
        <v>0.10296745958114303</v>
      </c>
      <c r="H37" s="15">
        <v>0</v>
      </c>
      <c r="I37" s="15">
        <v>0.44714563221161113</v>
      </c>
      <c r="J37" s="15">
        <v>0</v>
      </c>
      <c r="K37" s="15">
        <v>1.2533823413312144E-2</v>
      </c>
      <c r="L37" s="15">
        <v>3.5140762058704818E-2</v>
      </c>
      <c r="M37" s="15">
        <v>0</v>
      </c>
      <c r="O37" s="4">
        <f t="array" ref="O37">SQRT(MMULT(MMULT(D37:M37,cov_mtx),TRANSPOSE(D37:M37)))</f>
        <v>2.2192641481549133E-2</v>
      </c>
      <c r="P37" s="21">
        <f t="shared" si="4"/>
        <v>4.2799999853805407E-2</v>
      </c>
      <c r="Q37" s="25">
        <f t="shared" si="5"/>
        <v>4.2849859717218539E-2</v>
      </c>
      <c r="R37" s="8"/>
    </row>
    <row r="38" spans="3:18">
      <c r="C38" s="24" t="s">
        <v>24</v>
      </c>
      <c r="D38" s="15">
        <v>0</v>
      </c>
      <c r="E38" s="15">
        <v>0</v>
      </c>
      <c r="F38" s="15">
        <v>0</v>
      </c>
      <c r="G38" s="15">
        <v>0</v>
      </c>
      <c r="H38" s="15">
        <v>0</v>
      </c>
      <c r="I38" s="15">
        <v>0.9025000004780932</v>
      </c>
      <c r="J38" s="15">
        <v>0</v>
      </c>
      <c r="K38" s="15">
        <v>0</v>
      </c>
      <c r="L38" s="15">
        <v>9.7499988986996897E-2</v>
      </c>
      <c r="M38" s="15">
        <v>0</v>
      </c>
      <c r="O38" s="4">
        <f t="array" ref="O38">SQRT(MMULT(MMULT(D38:M38,cov_mtx),TRANSPOSE(D38:M38)))</f>
        <v>3.3007860479132851E-2</v>
      </c>
      <c r="P38" s="21">
        <f t="shared" si="4"/>
        <v>4.8899999085408929E-2</v>
      </c>
      <c r="Q38" s="25">
        <f t="shared" si="5"/>
        <v>4.8871308329044467E-2</v>
      </c>
      <c r="R38" s="8"/>
    </row>
    <row r="39" spans="3:18">
      <c r="C39" s="24" t="s">
        <v>24</v>
      </c>
      <c r="D39" s="15">
        <v>0</v>
      </c>
      <c r="E39" s="15">
        <v>0</v>
      </c>
      <c r="F39" s="15">
        <v>0</v>
      </c>
      <c r="G39" s="15">
        <v>0</v>
      </c>
      <c r="H39" s="15">
        <v>0</v>
      </c>
      <c r="I39" s="15">
        <v>0.75249997837287419</v>
      </c>
      <c r="J39" s="15">
        <v>0</v>
      </c>
      <c r="K39" s="15">
        <v>0</v>
      </c>
      <c r="L39" s="15">
        <v>0.24750001658176221</v>
      </c>
      <c r="M39" s="15">
        <v>0</v>
      </c>
      <c r="O39" s="4">
        <f t="array" ref="O39">SQRT(MMULT(MMULT(D39:M39,cov_mtx),TRANSPOSE(D39:M39)))</f>
        <v>5.1054674745179718E-2</v>
      </c>
      <c r="P39" s="21">
        <f t="shared" si="4"/>
        <v>5.4900000436229127E-2</v>
      </c>
      <c r="Q39" s="25">
        <f t="shared" si="5"/>
        <v>5.4892756940870396E-2</v>
      </c>
    </row>
    <row r="40" spans="3:18">
      <c r="C40" s="24" t="s">
        <v>24</v>
      </c>
      <c r="D40" s="15">
        <v>0</v>
      </c>
      <c r="E40" s="15">
        <v>0</v>
      </c>
      <c r="F40" s="15">
        <v>0</v>
      </c>
      <c r="G40" s="15">
        <v>0</v>
      </c>
      <c r="H40" s="15">
        <v>0</v>
      </c>
      <c r="I40" s="15">
        <v>0.52575200678125977</v>
      </c>
      <c r="J40" s="15">
        <v>0.10233064823463736</v>
      </c>
      <c r="K40" s="15">
        <v>0</v>
      </c>
      <c r="L40" s="15">
        <v>0.37191734538345156</v>
      </c>
      <c r="M40" s="15">
        <v>0</v>
      </c>
      <c r="O40" s="4">
        <f t="array" ref="O40">SQRT(MMULT(MMULT(D40:M40,cov_mtx),TRANSPOSE(D40:M40)))</f>
        <v>7.423768851850665E-2</v>
      </c>
      <c r="P40" s="21">
        <f t="shared" si="4"/>
        <v>6.090000031565513E-2</v>
      </c>
      <c r="Q40" s="25">
        <f t="shared" si="5"/>
        <v>6.0914205552696325E-2</v>
      </c>
    </row>
    <row r="41" spans="3:18">
      <c r="C41" s="24" t="s">
        <v>24</v>
      </c>
      <c r="D41" s="15">
        <v>0</v>
      </c>
      <c r="E41" s="15">
        <v>0</v>
      </c>
      <c r="F41" s="15">
        <v>0</v>
      </c>
      <c r="G41" s="15">
        <v>0</v>
      </c>
      <c r="H41" s="15">
        <v>0</v>
      </c>
      <c r="I41" s="15">
        <v>0.24655292893049133</v>
      </c>
      <c r="J41" s="15">
        <v>0.27459608193445234</v>
      </c>
      <c r="K41" s="15">
        <v>0</v>
      </c>
      <c r="L41" s="15">
        <v>0.47885099390989622</v>
      </c>
      <c r="M41" s="15">
        <v>0</v>
      </c>
      <c r="O41" s="4">
        <f t="array" ref="O41">SQRT(MMULT(MMULT(D41:M41,cov_mtx),TRANSPOSE(D41:M41)))</f>
        <v>9.8628942762346572E-2</v>
      </c>
      <c r="P41" s="21">
        <f t="shared" si="4"/>
        <v>6.6900000790608177E-2</v>
      </c>
      <c r="Q41" s="25">
        <f t="shared" si="5"/>
        <v>6.6935654164522254E-2</v>
      </c>
    </row>
    <row r="42" spans="3:18">
      <c r="C42" s="24" t="s">
        <v>24</v>
      </c>
      <c r="D42" s="15">
        <v>0</v>
      </c>
      <c r="E42" s="15">
        <v>0</v>
      </c>
      <c r="F42" s="15">
        <v>0</v>
      </c>
      <c r="G42" s="15">
        <v>0</v>
      </c>
      <c r="H42" s="15">
        <v>0</v>
      </c>
      <c r="I42" s="15">
        <v>0</v>
      </c>
      <c r="J42" s="15">
        <v>0.40000001249098682</v>
      </c>
      <c r="K42" s="15">
        <v>0</v>
      </c>
      <c r="L42" s="15">
        <v>0.59999998748396866</v>
      </c>
      <c r="M42" s="15">
        <v>0</v>
      </c>
      <c r="O42" s="4">
        <f t="array" ref="O42">SQRT(MMULT(MMULT(D42:M42,cov_mtx),TRANSPOSE(D42:M42)))</f>
        <v>0.12391429288006899</v>
      </c>
      <c r="P42" s="21">
        <f t="shared" si="4"/>
        <v>7.2999999623141618E-2</v>
      </c>
      <c r="Q42" s="25">
        <f t="shared" si="5"/>
        <v>7.2957102776348176E-2</v>
      </c>
    </row>
    <row r="43" spans="3:18">
      <c r="C43" s="24" t="s">
        <v>24</v>
      </c>
      <c r="D43" s="15">
        <v>0</v>
      </c>
      <c r="E43" s="15">
        <v>0</v>
      </c>
      <c r="F43" s="15">
        <v>0</v>
      </c>
      <c r="G43" s="15">
        <v>0</v>
      </c>
      <c r="H43" s="15">
        <v>0</v>
      </c>
      <c r="I43" s="15">
        <v>0</v>
      </c>
      <c r="J43" s="15">
        <v>0.20000000444590463</v>
      </c>
      <c r="K43" s="15">
        <v>0</v>
      </c>
      <c r="L43" s="15">
        <v>0.80000000001270888</v>
      </c>
      <c r="M43" s="15">
        <v>0</v>
      </c>
      <c r="O43" s="4">
        <f t="array" ref="O43">SQRT(MMULT(MMULT(D43:M43,cov_mtx),TRANSPOSE(D43:M43)))</f>
        <v>0.15000757461511019</v>
      </c>
      <c r="P43" s="21">
        <f t="shared" si="4"/>
        <v>7.9000000245605023E-2</v>
      </c>
      <c r="Q43" s="25">
        <f t="shared" si="5"/>
        <v>7.8978551388174098E-2</v>
      </c>
    </row>
    <row r="44" spans="3:18">
      <c r="C44" s="24" t="s">
        <v>25</v>
      </c>
      <c r="D44" s="15">
        <v>0</v>
      </c>
      <c r="E44" s="15">
        <v>0</v>
      </c>
      <c r="F44" s="15">
        <v>0</v>
      </c>
      <c r="G44" s="15">
        <v>0</v>
      </c>
      <c r="H44" s="15">
        <v>0</v>
      </c>
      <c r="I44" s="15">
        <v>0</v>
      </c>
      <c r="J44" s="15">
        <v>0</v>
      </c>
      <c r="K44" s="15">
        <v>0</v>
      </c>
      <c r="L44" s="15">
        <v>1.0000000000000002</v>
      </c>
      <c r="M44" s="15">
        <v>0</v>
      </c>
      <c r="O44" s="4">
        <f t="array" ref="O44">SQRT(MMULT(MMULT(D44:M44,cov_mtx),TRANSPOSE(D44:M44)))</f>
        <v>0.17728743530176586</v>
      </c>
      <c r="P44" s="21">
        <f t="shared" si="4"/>
        <v>8.500000000000002E-2</v>
      </c>
      <c r="Q44" s="29">
        <f>P44</f>
        <v>8.500000000000002E-2</v>
      </c>
    </row>
    <row r="46" spans="3:18">
      <c r="D46" s="2">
        <v>1</v>
      </c>
      <c r="E46" s="2">
        <v>2</v>
      </c>
      <c r="F46" s="2">
        <v>3</v>
      </c>
      <c r="G46" s="2">
        <v>4</v>
      </c>
      <c r="H46" s="2">
        <v>5</v>
      </c>
      <c r="I46" s="2">
        <v>6</v>
      </c>
      <c r="J46" s="2">
        <v>7</v>
      </c>
      <c r="K46" s="2">
        <v>8</v>
      </c>
      <c r="L46" s="2">
        <v>9</v>
      </c>
      <c r="M46" s="2">
        <v>10</v>
      </c>
    </row>
    <row r="47" spans="3:18">
      <c r="C47" s="30" t="s">
        <v>26</v>
      </c>
      <c r="D47" s="26"/>
      <c r="E47" s="26"/>
      <c r="F47" s="26"/>
      <c r="G47" s="26"/>
      <c r="H47" s="26"/>
      <c r="I47" s="26"/>
      <c r="J47" s="26"/>
      <c r="K47" s="26"/>
      <c r="L47" s="26"/>
      <c r="M47" s="26"/>
    </row>
    <row r="48" spans="3:18">
      <c r="C48" s="31"/>
      <c r="D48" s="31" t="str" cm="1">
        <f t="array" ref="D48:M48">asset_names</f>
        <v>US.CASH</v>
      </c>
      <c r="E48" s="31" t="str">
        <v>US.GOVT.13</v>
      </c>
      <c r="F48" s="31" t="str">
        <v>US.AGCY.13</v>
      </c>
      <c r="G48" s="31" t="str">
        <v>US.CORP.13</v>
      </c>
      <c r="H48" s="31" t="str">
        <v>US.GOVT</v>
      </c>
      <c r="I48" s="31" t="str">
        <v>US.AGCY</v>
      </c>
      <c r="J48" s="31" t="str">
        <v>US.CORP</v>
      </c>
      <c r="K48" s="31" t="str">
        <v>US.EQ</v>
      </c>
      <c r="L48" s="31" t="str">
        <v>GL.EQ</v>
      </c>
      <c r="M48" s="31" t="str">
        <v>GOLD</v>
      </c>
    </row>
    <row r="49" spans="2:13">
      <c r="B49" s="2">
        <v>1</v>
      </c>
      <c r="C49" s="31" t="str">
        <f t="array" ref="C49:C58">TRANSPOSE(asset_names)</f>
        <v>US.CASH</v>
      </c>
      <c r="D49" s="27">
        <f t="shared" ref="D49:M58" si="6">_xlfn.COVARIANCE.S(INDEX(asset_returns,,D$46),INDEX(asset_returns,,$B49))</f>
        <v>2.4700527838922155E-5</v>
      </c>
      <c r="E49" s="27">
        <f t="shared" si="6"/>
        <v>1.462764343903484E-5</v>
      </c>
      <c r="F49" s="27">
        <f t="shared" si="6"/>
        <v>1.4150982935679409E-5</v>
      </c>
      <c r="G49" s="27">
        <f t="shared" si="6"/>
        <v>6.9976367129676444E-6</v>
      </c>
      <c r="H49" s="27">
        <f t="shared" si="6"/>
        <v>-9.0915780534089384E-6</v>
      </c>
      <c r="I49" s="27">
        <f t="shared" si="6"/>
        <v>3.5822185287371051E-6</v>
      </c>
      <c r="J49" s="27">
        <f t="shared" si="6"/>
        <v>-1.1312321208861256E-5</v>
      </c>
      <c r="K49" s="27">
        <f t="shared" si="6"/>
        <v>1.4175389924770143E-5</v>
      </c>
      <c r="L49" s="27">
        <f t="shared" si="6"/>
        <v>3.7253140281033138E-5</v>
      </c>
      <c r="M49" s="27">
        <f t="shared" si="6"/>
        <v>-3.0005197968570873E-5</v>
      </c>
    </row>
    <row r="50" spans="2:13">
      <c r="B50" s="2">
        <v>2</v>
      </c>
      <c r="C50" s="31" t="str">
        <v>US.GOVT.13</v>
      </c>
      <c r="D50" s="27">
        <f t="shared" si="6"/>
        <v>1.462764343903484E-5</v>
      </c>
      <c r="E50" s="27">
        <f t="shared" si="6"/>
        <v>1.7618277716536712E-4</v>
      </c>
      <c r="F50" s="27">
        <f t="shared" si="6"/>
        <v>1.591419438094849E-4</v>
      </c>
      <c r="G50" s="27">
        <f t="shared" si="6"/>
        <v>1.1105046037988491E-4</v>
      </c>
      <c r="H50" s="27">
        <f t="shared" si="6"/>
        <v>4.6626149134347208E-4</v>
      </c>
      <c r="I50" s="27">
        <f t="shared" si="6"/>
        <v>3.0764168375362288E-4</v>
      </c>
      <c r="J50" s="27">
        <f t="shared" si="6"/>
        <v>3.4239352938135004E-4</v>
      </c>
      <c r="K50" s="27">
        <f t="shared" si="6"/>
        <v>-1.1841301167866984E-4</v>
      </c>
      <c r="L50" s="27">
        <f t="shared" si="6"/>
        <v>-8.6255762820409791E-5</v>
      </c>
      <c r="M50" s="27">
        <f t="shared" si="6"/>
        <v>8.579818121231302E-4</v>
      </c>
    </row>
    <row r="51" spans="2:13">
      <c r="B51" s="2">
        <v>3</v>
      </c>
      <c r="C51" s="31" t="str">
        <v>US.AGCY.13</v>
      </c>
      <c r="D51" s="27">
        <f t="shared" si="6"/>
        <v>1.4150982935679409E-5</v>
      </c>
      <c r="E51" s="27">
        <f t="shared" si="6"/>
        <v>1.591419438094849E-4</v>
      </c>
      <c r="F51" s="27">
        <f t="shared" si="6"/>
        <v>1.6745384514036042E-4</v>
      </c>
      <c r="G51" s="27">
        <f t="shared" si="6"/>
        <v>1.6387421038018799E-4</v>
      </c>
      <c r="H51" s="27">
        <f t="shared" si="6"/>
        <v>4.494712278504958E-4</v>
      </c>
      <c r="I51" s="27">
        <f t="shared" si="6"/>
        <v>3.2760730870447414E-4</v>
      </c>
      <c r="J51" s="27">
        <f t="shared" si="6"/>
        <v>4.7030204787895484E-4</v>
      </c>
      <c r="K51" s="27">
        <f t="shared" si="6"/>
        <v>1.2900993234890091E-4</v>
      </c>
      <c r="L51" s="27">
        <f t="shared" si="6"/>
        <v>2.1833611443019201E-4</v>
      </c>
      <c r="M51" s="27">
        <f t="shared" si="6"/>
        <v>1.006098602067953E-3</v>
      </c>
    </row>
    <row r="52" spans="2:13">
      <c r="B52" s="2">
        <v>4</v>
      </c>
      <c r="C52" s="31" t="str">
        <v>US.CORP.13</v>
      </c>
      <c r="D52" s="27">
        <f t="shared" si="6"/>
        <v>6.9976367129676444E-6</v>
      </c>
      <c r="E52" s="27">
        <f t="shared" si="6"/>
        <v>1.1105046037988491E-4</v>
      </c>
      <c r="F52" s="27">
        <f t="shared" si="6"/>
        <v>1.6387421038018799E-4</v>
      </c>
      <c r="G52" s="27">
        <f t="shared" si="6"/>
        <v>6.5997668784426435E-4</v>
      </c>
      <c r="H52" s="27">
        <f t="shared" si="6"/>
        <v>3.5516931271948427E-4</v>
      </c>
      <c r="I52" s="27">
        <f t="shared" si="6"/>
        <v>3.5718111929008956E-4</v>
      </c>
      <c r="J52" s="27">
        <f t="shared" si="6"/>
        <v>1.4855997061942506E-3</v>
      </c>
      <c r="K52" s="27">
        <f t="shared" si="6"/>
        <v>2.3117850528737321E-3</v>
      </c>
      <c r="L52" s="27">
        <f t="shared" si="6"/>
        <v>2.6222862577592854E-3</v>
      </c>
      <c r="M52" s="27">
        <f t="shared" si="6"/>
        <v>1.7078970934898807E-3</v>
      </c>
    </row>
    <row r="53" spans="2:13">
      <c r="B53" s="2">
        <v>5</v>
      </c>
      <c r="C53" s="31" t="str">
        <v>US.GOVT</v>
      </c>
      <c r="D53" s="27">
        <f t="shared" si="6"/>
        <v>-9.0915780534089384E-6</v>
      </c>
      <c r="E53" s="27">
        <f t="shared" si="6"/>
        <v>4.6626149134347208E-4</v>
      </c>
      <c r="F53" s="27">
        <f t="shared" si="6"/>
        <v>4.494712278504958E-4</v>
      </c>
      <c r="G53" s="27">
        <f t="shared" si="6"/>
        <v>3.5516931271948427E-4</v>
      </c>
      <c r="H53" s="27">
        <f t="shared" si="6"/>
        <v>2.108331136738451E-3</v>
      </c>
      <c r="I53" s="27">
        <f t="shared" si="6"/>
        <v>1.2706858856476484E-3</v>
      </c>
      <c r="J53" s="27">
        <f t="shared" si="6"/>
        <v>1.8605228872488613E-3</v>
      </c>
      <c r="K53" s="27">
        <f t="shared" si="6"/>
        <v>-1.2999882011020903E-4</v>
      </c>
      <c r="L53" s="27">
        <f t="shared" si="6"/>
        <v>-6.7172746074697234E-5</v>
      </c>
      <c r="M53" s="27">
        <f t="shared" si="6"/>
        <v>3.5504157576735315E-3</v>
      </c>
    </row>
    <row r="54" spans="2:13">
      <c r="B54" s="2">
        <v>6</v>
      </c>
      <c r="C54" s="31" t="str">
        <v>US.AGCY</v>
      </c>
      <c r="D54" s="27">
        <f t="shared" si="6"/>
        <v>3.5822185287371051E-6</v>
      </c>
      <c r="E54" s="27">
        <f t="shared" si="6"/>
        <v>3.0764168375362288E-4</v>
      </c>
      <c r="F54" s="27">
        <f t="shared" si="6"/>
        <v>3.2760730870447414E-4</v>
      </c>
      <c r="G54" s="27">
        <f t="shared" si="6"/>
        <v>3.5718111929008956E-4</v>
      </c>
      <c r="H54" s="27">
        <f t="shared" si="6"/>
        <v>1.2706858856476484E-3</v>
      </c>
      <c r="I54" s="27">
        <f t="shared" si="6"/>
        <v>8.5720474323292028E-4</v>
      </c>
      <c r="J54" s="27">
        <f t="shared" si="6"/>
        <v>1.3847716546294409E-3</v>
      </c>
      <c r="K54" s="27">
        <f t="shared" si="6"/>
        <v>3.7885708362717996E-4</v>
      </c>
      <c r="L54" s="27">
        <f t="shared" si="6"/>
        <v>5.2578130356440041E-4</v>
      </c>
      <c r="M54" s="27">
        <f t="shared" si="6"/>
        <v>2.5297350236294139E-3</v>
      </c>
    </row>
    <row r="55" spans="2:13">
      <c r="B55" s="2">
        <v>7</v>
      </c>
      <c r="C55" s="31" t="str">
        <v>US.CORP</v>
      </c>
      <c r="D55" s="27">
        <f t="shared" si="6"/>
        <v>-1.1312321208861256E-5</v>
      </c>
      <c r="E55" s="27">
        <f t="shared" si="6"/>
        <v>3.4239352938135004E-4</v>
      </c>
      <c r="F55" s="27">
        <f t="shared" si="6"/>
        <v>4.7030204787895484E-4</v>
      </c>
      <c r="G55" s="27">
        <f t="shared" si="6"/>
        <v>1.4855997061942506E-3</v>
      </c>
      <c r="H55" s="27">
        <f t="shared" si="6"/>
        <v>1.8605228872488613E-3</v>
      </c>
      <c r="I55" s="27">
        <f t="shared" si="6"/>
        <v>1.3847716546294409E-3</v>
      </c>
      <c r="J55" s="27">
        <f t="shared" si="6"/>
        <v>4.5984462521722327E-3</v>
      </c>
      <c r="K55" s="27">
        <f t="shared" si="6"/>
        <v>6.2196061607069971E-3</v>
      </c>
      <c r="L55" s="27">
        <f t="shared" si="6"/>
        <v>6.8831259870143924E-3</v>
      </c>
      <c r="M55" s="27">
        <f t="shared" si="6"/>
        <v>5.3315531289044914E-3</v>
      </c>
    </row>
    <row r="56" spans="2:13">
      <c r="B56" s="2">
        <v>8</v>
      </c>
      <c r="C56" s="31" t="str">
        <v>US.EQ</v>
      </c>
      <c r="D56" s="27">
        <f t="shared" si="6"/>
        <v>1.4175389924770143E-5</v>
      </c>
      <c r="E56" s="27">
        <f t="shared" si="6"/>
        <v>-1.1841301167866984E-4</v>
      </c>
      <c r="F56" s="27">
        <f t="shared" si="6"/>
        <v>1.2900993234890091E-4</v>
      </c>
      <c r="G56" s="27">
        <f t="shared" si="6"/>
        <v>2.3117850528737321E-3</v>
      </c>
      <c r="H56" s="27">
        <f t="shared" si="6"/>
        <v>-1.2999882011020903E-4</v>
      </c>
      <c r="I56" s="27">
        <f t="shared" si="6"/>
        <v>3.7885708362717996E-4</v>
      </c>
      <c r="J56" s="27">
        <f t="shared" si="6"/>
        <v>6.2196061607069971E-3</v>
      </c>
      <c r="K56" s="27">
        <f t="shared" si="6"/>
        <v>2.9314338242716443E-2</v>
      </c>
      <c r="L56" s="27">
        <f t="shared" si="6"/>
        <v>2.9663242738957186E-2</v>
      </c>
      <c r="M56" s="27">
        <f t="shared" si="6"/>
        <v>4.487991043126526E-3</v>
      </c>
    </row>
    <row r="57" spans="2:13">
      <c r="B57" s="2">
        <v>9</v>
      </c>
      <c r="C57" s="31" t="str">
        <v>GL.EQ</v>
      </c>
      <c r="D57" s="27">
        <f t="shared" si="6"/>
        <v>3.7253140281033138E-5</v>
      </c>
      <c r="E57" s="27">
        <f t="shared" si="6"/>
        <v>-8.6255762820409791E-5</v>
      </c>
      <c r="F57" s="27">
        <f t="shared" si="6"/>
        <v>2.1833611443019201E-4</v>
      </c>
      <c r="G57" s="27">
        <f t="shared" si="6"/>
        <v>2.6222862577592854E-3</v>
      </c>
      <c r="H57" s="27">
        <f t="shared" si="6"/>
        <v>-6.7172746074697234E-5</v>
      </c>
      <c r="I57" s="27">
        <f t="shared" si="6"/>
        <v>5.2578130356440041E-4</v>
      </c>
      <c r="J57" s="27">
        <f t="shared" si="6"/>
        <v>6.8831259870143924E-3</v>
      </c>
      <c r="K57" s="27">
        <f t="shared" si="6"/>
        <v>2.9663242738957186E-2</v>
      </c>
      <c r="L57" s="27">
        <f t="shared" si="6"/>
        <v>3.1430834715877799E-2</v>
      </c>
      <c r="M57" s="27">
        <f t="shared" si="6"/>
        <v>6.8102763988163494E-3</v>
      </c>
    </row>
    <row r="58" spans="2:13">
      <c r="B58" s="2">
        <v>10</v>
      </c>
      <c r="C58" s="31" t="str">
        <v>GOLD</v>
      </c>
      <c r="D58" s="27">
        <f t="shared" si="6"/>
        <v>-3.0005197968570873E-5</v>
      </c>
      <c r="E58" s="27">
        <f t="shared" si="6"/>
        <v>8.579818121231302E-4</v>
      </c>
      <c r="F58" s="27">
        <f t="shared" si="6"/>
        <v>1.006098602067953E-3</v>
      </c>
      <c r="G58" s="27">
        <f t="shared" si="6"/>
        <v>1.7078970934898807E-3</v>
      </c>
      <c r="H58" s="27">
        <f t="shared" si="6"/>
        <v>3.5504157576735315E-3</v>
      </c>
      <c r="I58" s="27">
        <f t="shared" si="6"/>
        <v>2.5297350236294139E-3</v>
      </c>
      <c r="J58" s="27">
        <f t="shared" si="6"/>
        <v>5.3315531289044914E-3</v>
      </c>
      <c r="K58" s="27">
        <f t="shared" si="6"/>
        <v>4.487991043126526E-3</v>
      </c>
      <c r="L58" s="27">
        <f t="shared" si="6"/>
        <v>6.8102763988163494E-3</v>
      </c>
      <c r="M58" s="27">
        <f t="shared" si="6"/>
        <v>3.6963251442930924E-2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Drop Down 1">
              <controlPr defaultSize="0" autoLine="0" autoPict="0">
                <anchor moveWithCells="1">
                  <from>
                    <xdr:col>0</xdr:col>
                    <xdr:colOff>228600</xdr:colOff>
                    <xdr:row>3</xdr:row>
                    <xdr:rowOff>165100</xdr:rowOff>
                  </from>
                  <to>
                    <xdr:col>1</xdr:col>
                    <xdr:colOff>774700</xdr:colOff>
                    <xdr:row>5</xdr:row>
                    <xdr:rowOff>139700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6626-D7DE-774B-B594-595CB91F53C8}">
  <sheetPr codeName="Sheet2"/>
  <dimension ref="B2:Y509"/>
  <sheetViews>
    <sheetView showGridLines="0" topLeftCell="I1" workbookViewId="0">
      <selection activeCell="T9" sqref="T9"/>
    </sheetView>
  </sheetViews>
  <sheetFormatPr defaultColWidth="10.875" defaultRowHeight="15.95"/>
  <cols>
    <col min="1" max="1" width="10.875" style="1"/>
    <col min="2" max="2" width="10.875" style="2"/>
    <col min="3" max="12" width="10.875" style="6"/>
    <col min="13" max="13" width="10.875" style="2"/>
    <col min="14" max="23" width="10.875" style="1"/>
    <col min="24" max="24" width="10.875" style="2"/>
    <col min="25" max="16384" width="10.875" style="1"/>
  </cols>
  <sheetData>
    <row r="2" spans="2:25">
      <c r="M2" s="2" t="s">
        <v>27</v>
      </c>
      <c r="N2" s="6">
        <f t="array" ref="N2:W2">expected_returns</f>
        <v>2.4E-2</v>
      </c>
      <c r="O2" s="6">
        <v>3.2000000000000001E-2</v>
      </c>
      <c r="P2" s="6">
        <v>3.6000000000000004E-2</v>
      </c>
      <c r="Q2" s="6">
        <v>4.0999999999999995E-2</v>
      </c>
      <c r="R2" s="6">
        <v>3.9E-2</v>
      </c>
      <c r="S2" s="6">
        <v>4.4999999999999998E-2</v>
      </c>
      <c r="T2" s="6">
        <v>5.5E-2</v>
      </c>
      <c r="U2" s="6">
        <v>7.9000000000000001E-2</v>
      </c>
      <c r="V2" s="6">
        <v>8.5000000000000006E-2</v>
      </c>
      <c r="W2" s="6">
        <v>3.5000000000000003E-2</v>
      </c>
      <c r="X2" s="2" t="s">
        <v>27</v>
      </c>
    </row>
    <row r="4" spans="2:25">
      <c r="B4" s="2" t="s">
        <v>28</v>
      </c>
      <c r="C4" s="6">
        <f t="shared" ref="C4:L4" si="0">AVERAGE(INDEX(asset_errs,,C$7))</f>
        <v>8.3127948968808593E-18</v>
      </c>
      <c r="D4" s="6">
        <f t="shared" si="0"/>
        <v>2.3592239273284578E-18</v>
      </c>
      <c r="E4" s="6">
        <f t="shared" si="0"/>
        <v>7.7646222784721885E-18</v>
      </c>
      <c r="F4" s="6">
        <f t="shared" si="0"/>
        <v>-9.2148511043887998E-18</v>
      </c>
      <c r="G4" s="6">
        <f t="shared" si="0"/>
        <v>-1.8457457784393228E-17</v>
      </c>
      <c r="H4" s="6">
        <f t="shared" si="0"/>
        <v>-2.5285329385837941E-17</v>
      </c>
      <c r="I4" s="6">
        <f t="shared" si="0"/>
        <v>2.2204460492503131E-18</v>
      </c>
      <c r="J4" s="6">
        <f t="shared" si="0"/>
        <v>5.9896532178527193E-17</v>
      </c>
      <c r="K4" s="6">
        <f t="shared" si="0"/>
        <v>8.9928064994637683E-18</v>
      </c>
      <c r="L4" s="6">
        <f t="shared" si="0"/>
        <v>1.7125190154843039E-17</v>
      </c>
      <c r="M4" s="2" t="s">
        <v>28</v>
      </c>
      <c r="N4" s="6">
        <f t="shared" ref="N4:W4" si="1">AVERAGE(INDEX(asset_returns,,N$7))</f>
        <v>2.4000000000000056E-2</v>
      </c>
      <c r="O4" s="6">
        <f t="shared" si="1"/>
        <v>3.2000000000000049E-2</v>
      </c>
      <c r="P4" s="6">
        <f t="shared" si="1"/>
        <v>3.6000000000000074E-2</v>
      </c>
      <c r="Q4" s="6">
        <f t="shared" si="1"/>
        <v>4.0999999999999898E-2</v>
      </c>
      <c r="R4" s="6">
        <f t="shared" si="1"/>
        <v>3.9000000000000014E-2</v>
      </c>
      <c r="S4" s="6">
        <f t="shared" si="1"/>
        <v>4.5000000000000033E-2</v>
      </c>
      <c r="T4" s="6">
        <f t="shared" si="1"/>
        <v>5.4999999999999973E-2</v>
      </c>
      <c r="U4" s="6">
        <f t="shared" si="1"/>
        <v>7.9000000000000112E-2</v>
      </c>
      <c r="V4" s="6">
        <f t="shared" si="1"/>
        <v>8.5000000000000103E-2</v>
      </c>
      <c r="W4" s="6">
        <f t="shared" si="1"/>
        <v>3.5000000000000052E-2</v>
      </c>
      <c r="X4" s="2" t="s">
        <v>28</v>
      </c>
    </row>
    <row r="5" spans="2:25">
      <c r="B5" s="2" t="s">
        <v>20</v>
      </c>
      <c r="C5" s="6">
        <f t="shared" ref="C5:L5" si="2">_xlfn.STDEV.S(INDEX(asset_errs,,C$7))</f>
        <v>4.9699625591066747E-3</v>
      </c>
      <c r="D5" s="6">
        <f t="shared" si="2"/>
        <v>1.3273386047477376E-2</v>
      </c>
      <c r="E5" s="6">
        <f t="shared" si="2"/>
        <v>1.2940395864901517E-2</v>
      </c>
      <c r="F5" s="6">
        <f t="shared" si="2"/>
        <v>2.5690011441108083E-2</v>
      </c>
      <c r="G5" s="6">
        <f t="shared" si="2"/>
        <v>4.5916567127110577E-2</v>
      </c>
      <c r="H5" s="6">
        <f t="shared" si="2"/>
        <v>2.9278059075576041E-2</v>
      </c>
      <c r="I5" s="6">
        <f t="shared" si="2"/>
        <v>6.7811844482894235E-2</v>
      </c>
      <c r="J5" s="6">
        <f t="shared" si="2"/>
        <v>0.17121430501776549</v>
      </c>
      <c r="K5" s="6">
        <f t="shared" si="2"/>
        <v>0.1772874353017658</v>
      </c>
      <c r="L5" s="6">
        <f t="shared" si="2"/>
        <v>0.19225829356085247</v>
      </c>
      <c r="M5" s="2" t="s">
        <v>20</v>
      </c>
      <c r="N5" s="6">
        <f t="shared" ref="N5:W5" si="3">_xlfn.STDEV.S(INDEX(asset_returns,,N$7))</f>
        <v>4.9699625591064847E-3</v>
      </c>
      <c r="O5" s="6">
        <f t="shared" si="3"/>
        <v>1.3273386047477248E-2</v>
      </c>
      <c r="P5" s="6">
        <f t="shared" si="3"/>
        <v>1.2940395864901358E-2</v>
      </c>
      <c r="Q5" s="6">
        <f t="shared" si="3"/>
        <v>2.5690011441108211E-2</v>
      </c>
      <c r="R5" s="6">
        <f t="shared" si="3"/>
        <v>4.5916567127110577E-2</v>
      </c>
      <c r="S5" s="6">
        <f t="shared" si="3"/>
        <v>2.9278059075575947E-2</v>
      </c>
      <c r="T5" s="6">
        <f t="shared" si="3"/>
        <v>6.781184448289429E-2</v>
      </c>
      <c r="U5" s="6">
        <f t="shared" si="3"/>
        <v>0.17121430501776552</v>
      </c>
      <c r="V5" s="6">
        <f t="shared" si="3"/>
        <v>0.1772874353017658</v>
      </c>
      <c r="W5" s="6">
        <f t="shared" si="3"/>
        <v>0.19225829356085244</v>
      </c>
      <c r="X5" s="2" t="s">
        <v>20</v>
      </c>
    </row>
    <row r="6" spans="2:25">
      <c r="C6" s="1"/>
    </row>
    <row r="7" spans="2:25">
      <c r="C7" s="2">
        <v>1</v>
      </c>
      <c r="D7" s="2">
        <v>2</v>
      </c>
      <c r="E7" s="2">
        <v>3</v>
      </c>
      <c r="F7" s="2">
        <v>4</v>
      </c>
      <c r="G7" s="2">
        <v>5</v>
      </c>
      <c r="H7" s="2">
        <v>6</v>
      </c>
      <c r="I7" s="2">
        <v>7</v>
      </c>
      <c r="J7" s="2">
        <v>8</v>
      </c>
      <c r="K7" s="2">
        <v>9</v>
      </c>
      <c r="L7" s="2">
        <v>10</v>
      </c>
      <c r="N7" s="2">
        <v>1</v>
      </c>
      <c r="O7" s="2">
        <v>2</v>
      </c>
      <c r="P7" s="2">
        <v>3</v>
      </c>
      <c r="Q7" s="2">
        <v>4</v>
      </c>
      <c r="R7" s="2">
        <v>5</v>
      </c>
      <c r="S7" s="2">
        <v>6</v>
      </c>
      <c r="T7" s="2">
        <v>7</v>
      </c>
      <c r="U7" s="2">
        <v>8</v>
      </c>
      <c r="V7" s="2">
        <v>9</v>
      </c>
      <c r="W7" s="2">
        <v>10</v>
      </c>
    </row>
    <row r="8" spans="2:25">
      <c r="C8" s="6" t="s">
        <v>29</v>
      </c>
      <c r="N8" s="1" t="s">
        <v>30</v>
      </c>
    </row>
    <row r="9" spans="2:25">
      <c r="C9" s="6" t="s">
        <v>31</v>
      </c>
      <c r="D9" s="6" t="s">
        <v>32</v>
      </c>
      <c r="E9" s="6" t="s">
        <v>33</v>
      </c>
      <c r="F9" s="6" t="s">
        <v>34</v>
      </c>
      <c r="G9" s="6" t="s">
        <v>35</v>
      </c>
      <c r="H9" s="6" t="s">
        <v>36</v>
      </c>
      <c r="I9" s="6" t="s">
        <v>37</v>
      </c>
      <c r="J9" s="6" t="s">
        <v>38</v>
      </c>
      <c r="K9" s="6" t="s">
        <v>39</v>
      </c>
      <c r="L9" s="6" t="s">
        <v>40</v>
      </c>
      <c r="N9" s="6" t="s">
        <v>31</v>
      </c>
      <c r="O9" s="6" t="s">
        <v>32</v>
      </c>
      <c r="P9" s="6" t="s">
        <v>33</v>
      </c>
      <c r="Q9" s="6" t="s">
        <v>34</v>
      </c>
      <c r="R9" s="6" t="s">
        <v>35</v>
      </c>
      <c r="S9" s="6" t="s">
        <v>36</v>
      </c>
      <c r="T9" s="6" t="s">
        <v>37</v>
      </c>
      <c r="U9" s="6" t="s">
        <v>38</v>
      </c>
      <c r="V9" s="6" t="s">
        <v>39</v>
      </c>
      <c r="W9" s="6" t="s">
        <v>40</v>
      </c>
      <c r="Y9" s="1" t="s">
        <v>12</v>
      </c>
    </row>
    <row r="10" spans="2:25">
      <c r="B10" s="2">
        <v>1</v>
      </c>
      <c r="C10" s="6">
        <v>-5.5719969709101744E-3</v>
      </c>
      <c r="D10" s="6">
        <v>9.0291680032162508E-3</v>
      </c>
      <c r="E10" s="6">
        <v>4.5563537528171168E-3</v>
      </c>
      <c r="F10" s="6">
        <v>-3.0636354492268061E-2</v>
      </c>
      <c r="G10" s="6">
        <v>1.5021562431557958E-2</v>
      </c>
      <c r="H10" s="6">
        <v>-8.4437148071098839E-4</v>
      </c>
      <c r="I10" s="6">
        <v>-0.10209622317114453</v>
      </c>
      <c r="J10" s="6">
        <v>-9.4669704938632998E-2</v>
      </c>
      <c r="K10" s="6">
        <v>-0.13533717111461518</v>
      </c>
      <c r="L10" s="6">
        <v>-3.6605864363193838E-2</v>
      </c>
      <c r="M10" s="2">
        <v>1</v>
      </c>
      <c r="N10" s="7">
        <f t="shared" ref="N10:N73" si="4">C10+N$2</f>
        <v>1.8428003029089826E-2</v>
      </c>
      <c r="O10" s="7">
        <f t="shared" ref="O10:W10" si="5">D10+O$2</f>
        <v>4.1029168003216251E-2</v>
      </c>
      <c r="P10" s="7">
        <f t="shared" si="5"/>
        <v>4.0556353752817118E-2</v>
      </c>
      <c r="Q10" s="7">
        <f t="shared" si="5"/>
        <v>1.0363645507731934E-2</v>
      </c>
      <c r="R10" s="7">
        <f t="shared" si="5"/>
        <v>5.4021562431557958E-2</v>
      </c>
      <c r="S10" s="7">
        <f t="shared" si="5"/>
        <v>4.415562851928901E-2</v>
      </c>
      <c r="T10" s="7">
        <f t="shared" si="5"/>
        <v>-4.7096223171144529E-2</v>
      </c>
      <c r="U10" s="7">
        <f t="shared" si="5"/>
        <v>-1.5669704938632997E-2</v>
      </c>
      <c r="V10" s="7">
        <f t="shared" si="5"/>
        <v>-5.0337171114615178E-2</v>
      </c>
      <c r="W10" s="7">
        <f t="shared" si="5"/>
        <v>-1.6058643631938346E-3</v>
      </c>
      <c r="X10" s="2">
        <v>1</v>
      </c>
      <c r="Y10" s="6">
        <f t="shared" ref="Y10:Y73" si="6">SUMPRODUCT(opt_wts,N10:W10)</f>
        <v>-4.9688981735946089E-2</v>
      </c>
    </row>
    <row r="11" spans="2:25">
      <c r="B11" s="2">
        <v>2</v>
      </c>
      <c r="C11" s="6">
        <v>-6.4710720134552244E-3</v>
      </c>
      <c r="D11" s="6">
        <v>-2.9557021064501032E-4</v>
      </c>
      <c r="E11" s="6">
        <v>-1.5761694762769611E-3</v>
      </c>
      <c r="F11" s="6">
        <v>2.7310811698132743E-3</v>
      </c>
      <c r="G11" s="6">
        <v>-2.6513063556834332E-3</v>
      </c>
      <c r="H11" s="6">
        <v>-8.4646657888261603E-3</v>
      </c>
      <c r="I11" s="6">
        <v>-1.767475992995704E-2</v>
      </c>
      <c r="J11" s="6">
        <v>-0.13522986356165376</v>
      </c>
      <c r="K11" s="6">
        <v>-0.10566733021119677</v>
      </c>
      <c r="L11" s="6">
        <v>0.11770264119000891</v>
      </c>
      <c r="M11" s="2">
        <v>2</v>
      </c>
      <c r="N11" s="7">
        <f t="shared" si="4"/>
        <v>1.7528927986544776E-2</v>
      </c>
      <c r="O11" s="7">
        <f t="shared" ref="O11:O74" si="7">D11+O$2</f>
        <v>3.170442978935499E-2</v>
      </c>
      <c r="P11" s="7">
        <f t="shared" ref="P11:P74" si="8">E11+P$2</f>
        <v>3.442383052372304E-2</v>
      </c>
      <c r="Q11" s="7">
        <f t="shared" ref="Q11:Q74" si="9">F11+Q$2</f>
        <v>4.3731081169813266E-2</v>
      </c>
      <c r="R11" s="7">
        <f t="shared" ref="R11:R74" si="10">G11+R$2</f>
        <v>3.6348693644316567E-2</v>
      </c>
      <c r="S11" s="7">
        <f t="shared" ref="S11:S74" si="11">H11+S$2</f>
        <v>3.6535334211173838E-2</v>
      </c>
      <c r="T11" s="7">
        <f t="shared" ref="T11:T74" si="12">I11+T$2</f>
        <v>3.732524007004296E-2</v>
      </c>
      <c r="U11" s="7">
        <f t="shared" ref="U11:U74" si="13">J11+U$2</f>
        <v>-5.6229863561653756E-2</v>
      </c>
      <c r="V11" s="7">
        <f t="shared" ref="V11:V74" si="14">K11+V$2</f>
        <v>-2.0667330211196766E-2</v>
      </c>
      <c r="W11" s="7">
        <f t="shared" ref="W11:W74" si="15">L11+W$2</f>
        <v>0.15270264119000893</v>
      </c>
      <c r="X11" s="2">
        <v>2</v>
      </c>
      <c r="Y11" s="6">
        <f t="shared" si="6"/>
        <v>-9.0688159892670216E-3</v>
      </c>
    </row>
    <row r="12" spans="2:25">
      <c r="B12" s="2">
        <v>3</v>
      </c>
      <c r="C12" s="6">
        <v>-5.7737124356770086E-5</v>
      </c>
      <c r="D12" s="6">
        <v>1.3367435059106897E-3</v>
      </c>
      <c r="E12" s="6">
        <v>3.0410541843991015E-4</v>
      </c>
      <c r="F12" s="6">
        <v>-4.7333460278426193E-2</v>
      </c>
      <c r="G12" s="6">
        <v>-2.8715349059874704E-2</v>
      </c>
      <c r="H12" s="6">
        <v>-1.979214164351923E-2</v>
      </c>
      <c r="I12" s="6">
        <v>-0.1301934072205847</v>
      </c>
      <c r="J12" s="6">
        <v>-0.30715447247511973</v>
      </c>
      <c r="K12" s="6">
        <v>-0.32340560614137426</v>
      </c>
      <c r="L12" s="6">
        <v>-0.24621563693070031</v>
      </c>
      <c r="M12" s="2">
        <v>3</v>
      </c>
      <c r="N12" s="7">
        <f t="shared" si="4"/>
        <v>2.394226287564323E-2</v>
      </c>
      <c r="O12" s="7">
        <f t="shared" si="7"/>
        <v>3.333674350591069E-2</v>
      </c>
      <c r="P12" s="7">
        <f t="shared" si="8"/>
        <v>3.6304105418439911E-2</v>
      </c>
      <c r="Q12" s="7">
        <f t="shared" si="9"/>
        <v>-6.3334602784261979E-3</v>
      </c>
      <c r="R12" s="7">
        <f t="shared" si="10"/>
        <v>1.0284650940125296E-2</v>
      </c>
      <c r="S12" s="7">
        <f t="shared" si="11"/>
        <v>2.5207858356480768E-2</v>
      </c>
      <c r="T12" s="7">
        <f t="shared" si="12"/>
        <v>-7.5193407220584707E-2</v>
      </c>
      <c r="U12" s="7">
        <f t="shared" si="13"/>
        <v>-0.22815447247511972</v>
      </c>
      <c r="V12" s="7">
        <f t="shared" si="14"/>
        <v>-0.23840560614137424</v>
      </c>
      <c r="W12" s="7">
        <f t="shared" si="15"/>
        <v>-0.21121563693070031</v>
      </c>
      <c r="X12" s="2">
        <v>3</v>
      </c>
      <c r="Y12" s="6">
        <f t="shared" si="6"/>
        <v>-0.20576316669454892</v>
      </c>
    </row>
    <row r="13" spans="2:25">
      <c r="B13" s="2">
        <v>4</v>
      </c>
      <c r="C13" s="6">
        <v>-7.1712779294756043E-3</v>
      </c>
      <c r="D13" s="6">
        <v>1.2028518203352448E-2</v>
      </c>
      <c r="E13" s="6">
        <v>8.8078429182987979E-3</v>
      </c>
      <c r="F13" s="6">
        <v>1.0234197922917829E-2</v>
      </c>
      <c r="G13" s="6">
        <v>6.4005716423904305E-2</v>
      </c>
      <c r="H13" s="6">
        <v>2.7913690585150634E-2</v>
      </c>
      <c r="I13" s="6">
        <v>4.9195971159594509E-2</v>
      </c>
      <c r="J13" s="6">
        <v>0.17909339458648879</v>
      </c>
      <c r="K13" s="6">
        <v>0.21121275881577883</v>
      </c>
      <c r="L13" s="6">
        <v>0.14372199229049204</v>
      </c>
      <c r="M13" s="2">
        <v>4</v>
      </c>
      <c r="N13" s="7">
        <f t="shared" si="4"/>
        <v>1.6828722070524396E-2</v>
      </c>
      <c r="O13" s="7">
        <f t="shared" si="7"/>
        <v>4.4028518203352449E-2</v>
      </c>
      <c r="P13" s="7">
        <f t="shared" si="8"/>
        <v>4.4807842918298799E-2</v>
      </c>
      <c r="Q13" s="7">
        <f t="shared" si="9"/>
        <v>5.1234197922917821E-2</v>
      </c>
      <c r="R13" s="7">
        <f t="shared" si="10"/>
        <v>0.1030057164239043</v>
      </c>
      <c r="S13" s="7">
        <f t="shared" si="11"/>
        <v>7.2913690585150626E-2</v>
      </c>
      <c r="T13" s="7">
        <f t="shared" si="12"/>
        <v>0.1041959711595945</v>
      </c>
      <c r="U13" s="7">
        <f t="shared" si="13"/>
        <v>0.25809339458648878</v>
      </c>
      <c r="V13" s="7">
        <f t="shared" si="14"/>
        <v>0.29621275881577885</v>
      </c>
      <c r="W13" s="7">
        <f t="shared" si="15"/>
        <v>0.17872199229049204</v>
      </c>
      <c r="X13" s="2">
        <v>4</v>
      </c>
      <c r="Y13" s="6">
        <f t="shared" si="6"/>
        <v>0.25780940175155187</v>
      </c>
    </row>
    <row r="14" spans="2:25">
      <c r="B14" s="2">
        <v>5</v>
      </c>
      <c r="C14" s="6">
        <v>-8.8450128160874261E-3</v>
      </c>
      <c r="D14" s="6">
        <v>-1.3442908737267098E-2</v>
      </c>
      <c r="E14" s="6">
        <v>-1.1569595611807742E-2</v>
      </c>
      <c r="F14" s="6">
        <v>5.2260377434631168E-3</v>
      </c>
      <c r="G14" s="6">
        <v>-9.4460091975885993E-2</v>
      </c>
      <c r="H14" s="6">
        <v>-4.582041812617161E-2</v>
      </c>
      <c r="I14" s="6">
        <v>-7.2039695889571598E-2</v>
      </c>
      <c r="J14" s="6">
        <v>-3.7073604802571686E-2</v>
      </c>
      <c r="K14" s="6">
        <v>-1.7833893756899796E-2</v>
      </c>
      <c r="L14" s="6">
        <v>-0.20458564453980194</v>
      </c>
      <c r="M14" s="2">
        <v>5</v>
      </c>
      <c r="N14" s="7">
        <f t="shared" si="4"/>
        <v>1.5154987183912574E-2</v>
      </c>
      <c r="O14" s="7">
        <f t="shared" si="7"/>
        <v>1.8557091262732903E-2</v>
      </c>
      <c r="P14" s="7">
        <f t="shared" si="8"/>
        <v>2.4430404388192262E-2</v>
      </c>
      <c r="Q14" s="7">
        <f t="shared" si="9"/>
        <v>4.6226037743463108E-2</v>
      </c>
      <c r="R14" s="7">
        <f t="shared" si="10"/>
        <v>-5.5460091975885993E-2</v>
      </c>
      <c r="S14" s="7">
        <f t="shared" si="11"/>
        <v>-8.204181261716112E-4</v>
      </c>
      <c r="T14" s="7">
        <f t="shared" si="12"/>
        <v>-1.7039695889571597E-2</v>
      </c>
      <c r="U14" s="7">
        <f t="shared" si="13"/>
        <v>4.1926395197428315E-2</v>
      </c>
      <c r="V14" s="7">
        <f t="shared" si="14"/>
        <v>6.716610624310021E-2</v>
      </c>
      <c r="W14" s="7">
        <f t="shared" si="15"/>
        <v>-0.16958564453980193</v>
      </c>
      <c r="X14" s="2">
        <v>5</v>
      </c>
      <c r="Y14" s="6">
        <f t="shared" si="6"/>
        <v>5.0324945741662595E-2</v>
      </c>
    </row>
    <row r="15" spans="2:25">
      <c r="B15" s="2">
        <v>6</v>
      </c>
      <c r="C15" s="6">
        <v>-5.448145606108977E-3</v>
      </c>
      <c r="D15" s="6">
        <v>-2.067580180939059E-2</v>
      </c>
      <c r="E15" s="6">
        <v>-1.842931204461477E-2</v>
      </c>
      <c r="F15" s="6">
        <v>-1.9226158074211099E-2</v>
      </c>
      <c r="G15" s="6">
        <v>1.0213475019573842E-3</v>
      </c>
      <c r="H15" s="6">
        <v>-1.6561677316944197E-2</v>
      </c>
      <c r="I15" s="6">
        <v>5.676533813289919E-3</v>
      </c>
      <c r="J15" s="6">
        <v>-7.4107209333978713E-2</v>
      </c>
      <c r="K15" s="6">
        <v>-9.5541677541638989E-2</v>
      </c>
      <c r="L15" s="6">
        <v>-0.32956436254476523</v>
      </c>
      <c r="M15" s="2">
        <v>6</v>
      </c>
      <c r="N15" s="7">
        <f t="shared" si="4"/>
        <v>1.8551854393891024E-2</v>
      </c>
      <c r="O15" s="7">
        <f t="shared" si="7"/>
        <v>1.1324198190609411E-2</v>
      </c>
      <c r="P15" s="7">
        <f t="shared" si="8"/>
        <v>1.7570687955385234E-2</v>
      </c>
      <c r="Q15" s="7">
        <f t="shared" si="9"/>
        <v>2.1773841925788896E-2</v>
      </c>
      <c r="R15" s="7">
        <f t="shared" si="10"/>
        <v>4.0021347501957384E-2</v>
      </c>
      <c r="S15" s="7">
        <f t="shared" si="11"/>
        <v>2.8438322683055801E-2</v>
      </c>
      <c r="T15" s="7">
        <f t="shared" si="12"/>
        <v>6.0676533813289919E-2</v>
      </c>
      <c r="U15" s="7">
        <f t="shared" si="13"/>
        <v>4.8927906660212878E-3</v>
      </c>
      <c r="V15" s="7">
        <f t="shared" si="14"/>
        <v>-1.0541677541638983E-2</v>
      </c>
      <c r="W15" s="7">
        <f t="shared" si="15"/>
        <v>-0.29456436254476526</v>
      </c>
      <c r="X15" s="2">
        <v>6</v>
      </c>
      <c r="Y15" s="6">
        <f t="shared" si="6"/>
        <v>3.7019649989749066E-3</v>
      </c>
    </row>
    <row r="16" spans="2:25">
      <c r="B16" s="2">
        <v>7</v>
      </c>
      <c r="C16" s="6">
        <v>1.2572556305495489E-3</v>
      </c>
      <c r="D16" s="6">
        <v>-8.8965628697110083E-3</v>
      </c>
      <c r="E16" s="6">
        <v>-1.1436937337657643E-2</v>
      </c>
      <c r="F16" s="6">
        <v>-1.2161822094610333E-2</v>
      </c>
      <c r="G16" s="6">
        <v>-2.242629578635745E-2</v>
      </c>
      <c r="H16" s="6">
        <v>-2.5757650456456123E-2</v>
      </c>
      <c r="I16" s="6">
        <v>-2.688468304094449E-2</v>
      </c>
      <c r="J16" s="6">
        <v>7.9066539879193015E-2</v>
      </c>
      <c r="K16" s="6">
        <v>4.0620377710079106E-2</v>
      </c>
      <c r="L16" s="6">
        <v>5.4648325116485832E-2</v>
      </c>
      <c r="M16" s="2">
        <v>7</v>
      </c>
      <c r="N16" s="7">
        <f t="shared" si="4"/>
        <v>2.5257255630549549E-2</v>
      </c>
      <c r="O16" s="7">
        <f t="shared" si="7"/>
        <v>2.3103437130288992E-2</v>
      </c>
      <c r="P16" s="7">
        <f t="shared" si="8"/>
        <v>2.4563062662342362E-2</v>
      </c>
      <c r="Q16" s="7">
        <f t="shared" si="9"/>
        <v>2.8838177905389662E-2</v>
      </c>
      <c r="R16" s="7">
        <f t="shared" si="10"/>
        <v>1.657370421364255E-2</v>
      </c>
      <c r="S16" s="7">
        <f t="shared" si="11"/>
        <v>1.9242349543543875E-2</v>
      </c>
      <c r="T16" s="7">
        <f t="shared" si="12"/>
        <v>2.811531695905551E-2</v>
      </c>
      <c r="U16" s="7">
        <f t="shared" si="13"/>
        <v>0.158066539879193</v>
      </c>
      <c r="V16" s="7">
        <f t="shared" si="14"/>
        <v>0.12562037771007911</v>
      </c>
      <c r="W16" s="7">
        <f t="shared" si="15"/>
        <v>8.9648325116485836E-2</v>
      </c>
      <c r="X16" s="2">
        <v>7</v>
      </c>
      <c r="Y16" s="6">
        <f t="shared" si="6"/>
        <v>0.1061193656864689</v>
      </c>
    </row>
    <row r="17" spans="2:25">
      <c r="B17" s="2">
        <v>8</v>
      </c>
      <c r="C17" s="6">
        <v>-1.8498805240742197E-3</v>
      </c>
      <c r="D17" s="6">
        <v>9.9055721636541333E-3</v>
      </c>
      <c r="E17" s="6">
        <v>1.3506774034542996E-2</v>
      </c>
      <c r="F17" s="6">
        <v>3.0292850650438883E-2</v>
      </c>
      <c r="G17" s="6">
        <v>2.2059453691628553E-2</v>
      </c>
      <c r="H17" s="6">
        <v>1.6141105717225539E-2</v>
      </c>
      <c r="I17" s="6">
        <v>5.9736920603958077E-2</v>
      </c>
      <c r="J17" s="6">
        <v>-0.12497930384929321</v>
      </c>
      <c r="K17" s="6">
        <v>-7.3931110368574235E-2</v>
      </c>
      <c r="L17" s="6">
        <v>0.26814203523865238</v>
      </c>
      <c r="M17" s="2">
        <v>8</v>
      </c>
      <c r="N17" s="7">
        <f t="shared" si="4"/>
        <v>2.2150119475925781E-2</v>
      </c>
      <c r="O17" s="7">
        <f t="shared" si="7"/>
        <v>4.1905572163654134E-2</v>
      </c>
      <c r="P17" s="7">
        <f t="shared" si="8"/>
        <v>4.9506774034542997E-2</v>
      </c>
      <c r="Q17" s="7">
        <f t="shared" si="9"/>
        <v>7.1292850650438874E-2</v>
      </c>
      <c r="R17" s="7">
        <f t="shared" si="10"/>
        <v>6.1059453691628553E-2</v>
      </c>
      <c r="S17" s="7">
        <f t="shared" si="11"/>
        <v>6.1141105717225537E-2</v>
      </c>
      <c r="T17" s="7">
        <f t="shared" si="12"/>
        <v>0.11473692060395807</v>
      </c>
      <c r="U17" s="7">
        <f t="shared" si="13"/>
        <v>-4.5979303849293204E-2</v>
      </c>
      <c r="V17" s="7">
        <f t="shared" si="14"/>
        <v>1.1068889631425771E-2</v>
      </c>
      <c r="W17" s="7">
        <f t="shared" si="15"/>
        <v>0.30314203523865235</v>
      </c>
      <c r="X17" s="2">
        <v>8</v>
      </c>
      <c r="Y17" s="6">
        <f t="shared" si="6"/>
        <v>3.1802496336182311E-2</v>
      </c>
    </row>
    <row r="18" spans="2:25">
      <c r="B18" s="2">
        <v>9</v>
      </c>
      <c r="C18" s="6">
        <v>-1.4319261525456359E-3</v>
      </c>
      <c r="D18" s="6">
        <v>-1.3231482934577141E-2</v>
      </c>
      <c r="E18" s="6">
        <v>-1.4013797098313113E-2</v>
      </c>
      <c r="F18" s="6">
        <v>-1.3416555003266852E-2</v>
      </c>
      <c r="G18" s="6">
        <v>-5.7901040632965847E-2</v>
      </c>
      <c r="H18" s="6">
        <v>-4.4332727749218211E-2</v>
      </c>
      <c r="I18" s="6">
        <v>-4.5282226832279671E-2</v>
      </c>
      <c r="J18" s="6">
        <v>0.10827053789789123</v>
      </c>
      <c r="K18" s="6">
        <v>5.6478334782289266E-2</v>
      </c>
      <c r="L18" s="6">
        <v>-0.21225405725764374</v>
      </c>
      <c r="M18" s="2">
        <v>9</v>
      </c>
      <c r="N18" s="7">
        <f t="shared" si="4"/>
        <v>2.2568073847454365E-2</v>
      </c>
      <c r="O18" s="7">
        <f t="shared" si="7"/>
        <v>1.876851706542286E-2</v>
      </c>
      <c r="P18" s="7">
        <f t="shared" si="8"/>
        <v>2.1986202901686892E-2</v>
      </c>
      <c r="Q18" s="7">
        <f t="shared" si="9"/>
        <v>2.7583444996733143E-2</v>
      </c>
      <c r="R18" s="7">
        <f t="shared" si="10"/>
        <v>-1.8901040632965847E-2</v>
      </c>
      <c r="S18" s="7">
        <f t="shared" si="11"/>
        <v>6.672722507817877E-4</v>
      </c>
      <c r="T18" s="7">
        <f t="shared" si="12"/>
        <v>9.7177731677203297E-3</v>
      </c>
      <c r="U18" s="7">
        <f t="shared" si="13"/>
        <v>0.18727053789789122</v>
      </c>
      <c r="V18" s="7">
        <f t="shared" si="14"/>
        <v>0.14147833478228927</v>
      </c>
      <c r="W18" s="7">
        <f t="shared" si="15"/>
        <v>-0.17725405725764373</v>
      </c>
      <c r="X18" s="2">
        <v>9</v>
      </c>
      <c r="Y18" s="6">
        <f t="shared" si="6"/>
        <v>0.1151262225043778</v>
      </c>
    </row>
    <row r="19" spans="2:25">
      <c r="B19" s="2">
        <v>10</v>
      </c>
      <c r="C19" s="6">
        <v>-5.6496468358714566E-3</v>
      </c>
      <c r="D19" s="6">
        <v>1.3075698007031747E-2</v>
      </c>
      <c r="E19" s="6">
        <v>3.0184531347069062E-3</v>
      </c>
      <c r="F19" s="6">
        <v>-3.0932662681005887E-2</v>
      </c>
      <c r="G19" s="6">
        <v>1.6844076367491981E-2</v>
      </c>
      <c r="H19" s="6">
        <v>-3.4170773864486484E-3</v>
      </c>
      <c r="I19" s="6">
        <v>-8.5012438032439852E-2</v>
      </c>
      <c r="J19" s="6">
        <v>-0.13845304371407649</v>
      </c>
      <c r="K19" s="6">
        <v>-0.19664052353048045</v>
      </c>
      <c r="L19" s="6">
        <v>-0.21576946963458005</v>
      </c>
      <c r="M19" s="2">
        <v>10</v>
      </c>
      <c r="N19" s="7">
        <f t="shared" si="4"/>
        <v>1.8350353164128544E-2</v>
      </c>
      <c r="O19" s="7">
        <f t="shared" si="7"/>
        <v>4.5075698007031748E-2</v>
      </c>
      <c r="P19" s="7">
        <f t="shared" si="8"/>
        <v>3.9018453134706907E-2</v>
      </c>
      <c r="Q19" s="7">
        <f t="shared" si="9"/>
        <v>1.0067337318994108E-2</v>
      </c>
      <c r="R19" s="7">
        <f t="shared" si="10"/>
        <v>5.5844076367491981E-2</v>
      </c>
      <c r="S19" s="7">
        <f t="shared" si="11"/>
        <v>4.158292261355135E-2</v>
      </c>
      <c r="T19" s="7">
        <f t="shared" si="12"/>
        <v>-3.0012438032439852E-2</v>
      </c>
      <c r="U19" s="7">
        <f t="shared" si="13"/>
        <v>-5.9453043714076489E-2</v>
      </c>
      <c r="V19" s="7">
        <f t="shared" si="14"/>
        <v>-0.11164052353048044</v>
      </c>
      <c r="W19" s="7">
        <f t="shared" si="15"/>
        <v>-0.18076946963458004</v>
      </c>
      <c r="X19" s="2">
        <v>10</v>
      </c>
      <c r="Y19" s="6">
        <f t="shared" si="6"/>
        <v>-9.5314906565723584E-2</v>
      </c>
    </row>
    <row r="20" spans="2:25">
      <c r="B20" s="2">
        <v>11</v>
      </c>
      <c r="C20" s="6">
        <v>-4.0633222335521232E-3</v>
      </c>
      <c r="D20" s="6">
        <v>-4.828888005518478E-4</v>
      </c>
      <c r="E20" s="6">
        <v>-3.7327797197565342E-3</v>
      </c>
      <c r="F20" s="6">
        <v>-9.544060609424445E-3</v>
      </c>
      <c r="G20" s="6">
        <v>6.3403897626318498E-2</v>
      </c>
      <c r="H20" s="6">
        <v>2.042212165676232E-2</v>
      </c>
      <c r="I20" s="6">
        <v>2.7318480605443729E-2</v>
      </c>
      <c r="J20" s="6">
        <v>-0.26123902825269607</v>
      </c>
      <c r="K20" s="6">
        <v>-0.27687514888036613</v>
      </c>
      <c r="L20" s="6">
        <v>-0.19069695296856931</v>
      </c>
      <c r="M20" s="2">
        <v>11</v>
      </c>
      <c r="N20" s="7">
        <f t="shared" si="4"/>
        <v>1.9936677766447877E-2</v>
      </c>
      <c r="O20" s="7">
        <f t="shared" si="7"/>
        <v>3.1517111199448153E-2</v>
      </c>
      <c r="P20" s="7">
        <f t="shared" si="8"/>
        <v>3.2267220280243467E-2</v>
      </c>
      <c r="Q20" s="7">
        <f t="shared" si="9"/>
        <v>3.1455939390575546E-2</v>
      </c>
      <c r="R20" s="7">
        <f t="shared" si="10"/>
        <v>0.10240389762631849</v>
      </c>
      <c r="S20" s="7">
        <f t="shared" si="11"/>
        <v>6.5422121656762311E-2</v>
      </c>
      <c r="T20" s="7">
        <f t="shared" si="12"/>
        <v>8.2318480605443722E-2</v>
      </c>
      <c r="U20" s="7">
        <f t="shared" si="13"/>
        <v>-0.18223902825269606</v>
      </c>
      <c r="V20" s="7">
        <f t="shared" si="14"/>
        <v>-0.19187514888036611</v>
      </c>
      <c r="W20" s="7">
        <f t="shared" si="15"/>
        <v>-0.15569695296856931</v>
      </c>
      <c r="X20" s="2">
        <v>11</v>
      </c>
      <c r="Y20" s="6">
        <f t="shared" si="6"/>
        <v>-0.13703642261966253</v>
      </c>
    </row>
    <row r="21" spans="2:25">
      <c r="B21" s="2">
        <v>12</v>
      </c>
      <c r="C21" s="6">
        <v>-3.4047414712158539E-3</v>
      </c>
      <c r="D21" s="6">
        <v>-1.2306088279815094E-2</v>
      </c>
      <c r="E21" s="6">
        <v>-1.4936482499199693E-2</v>
      </c>
      <c r="F21" s="6">
        <v>-4.5334064489494813E-2</v>
      </c>
      <c r="G21" s="6">
        <v>-7.7792960377315853E-2</v>
      </c>
      <c r="H21" s="6">
        <v>-5.4530165985811015E-2</v>
      </c>
      <c r="I21" s="6">
        <v>-9.8710007921446796E-2</v>
      </c>
      <c r="J21" s="6">
        <v>-0.12253236341818982</v>
      </c>
      <c r="K21" s="6">
        <v>-0.13424193186047595</v>
      </c>
      <c r="L21" s="6">
        <v>-0.27820882826403631</v>
      </c>
      <c r="M21" s="2">
        <v>12</v>
      </c>
      <c r="N21" s="7">
        <f t="shared" si="4"/>
        <v>2.0595258528784147E-2</v>
      </c>
      <c r="O21" s="7">
        <f t="shared" si="7"/>
        <v>1.9693911720184906E-2</v>
      </c>
      <c r="P21" s="7">
        <f t="shared" si="8"/>
        <v>2.1063517500800311E-2</v>
      </c>
      <c r="Q21" s="7">
        <f t="shared" si="9"/>
        <v>-4.3340644894948183E-3</v>
      </c>
      <c r="R21" s="7">
        <f t="shared" si="10"/>
        <v>-3.8792960377315854E-2</v>
      </c>
      <c r="S21" s="7">
        <f t="shared" si="11"/>
        <v>-9.5301659858110163E-3</v>
      </c>
      <c r="T21" s="7">
        <f t="shared" si="12"/>
        <v>-4.3710007921446796E-2</v>
      </c>
      <c r="U21" s="7">
        <f t="shared" si="13"/>
        <v>-4.3532363418189821E-2</v>
      </c>
      <c r="V21" s="7">
        <f t="shared" si="14"/>
        <v>-4.9241931860475943E-2</v>
      </c>
      <c r="W21" s="7">
        <f t="shared" si="15"/>
        <v>-0.24320882826403631</v>
      </c>
      <c r="X21" s="2">
        <v>12</v>
      </c>
      <c r="Y21" s="6">
        <f t="shared" si="6"/>
        <v>-4.813554726762645E-2</v>
      </c>
    </row>
    <row r="22" spans="2:25">
      <c r="B22" s="2">
        <v>13</v>
      </c>
      <c r="C22" s="6">
        <v>-3.0954301570888174E-3</v>
      </c>
      <c r="D22" s="6">
        <v>-1.2109394027647477E-2</v>
      </c>
      <c r="E22" s="6">
        <v>-1.3848886169953872E-2</v>
      </c>
      <c r="F22" s="6">
        <v>-8.6302073300762137E-3</v>
      </c>
      <c r="G22" s="6">
        <v>-5.256961651944124E-2</v>
      </c>
      <c r="H22" s="6">
        <v>-2.921958227900074E-2</v>
      </c>
      <c r="I22" s="6">
        <v>-4.2293127845252299E-2</v>
      </c>
      <c r="J22" s="6">
        <v>0.13330036330748077</v>
      </c>
      <c r="K22" s="6">
        <v>8.2545245981298546E-2</v>
      </c>
      <c r="L22" s="6">
        <v>-8.4510145883862117E-2</v>
      </c>
      <c r="M22" s="2">
        <v>13</v>
      </c>
      <c r="N22" s="7">
        <f t="shared" si="4"/>
        <v>2.0904569842911183E-2</v>
      </c>
      <c r="O22" s="7">
        <f t="shared" si="7"/>
        <v>1.9890605972352524E-2</v>
      </c>
      <c r="P22" s="7">
        <f t="shared" si="8"/>
        <v>2.2151113830046133E-2</v>
      </c>
      <c r="Q22" s="7">
        <f t="shared" si="9"/>
        <v>3.2369792669923778E-2</v>
      </c>
      <c r="R22" s="7">
        <f t="shared" si="10"/>
        <v>-1.356961651944124E-2</v>
      </c>
      <c r="S22" s="7">
        <f t="shared" si="11"/>
        <v>1.5780417720999258E-2</v>
      </c>
      <c r="T22" s="7">
        <f t="shared" si="12"/>
        <v>1.2706872154747702E-2</v>
      </c>
      <c r="U22" s="7">
        <f t="shared" si="13"/>
        <v>0.21230036330748076</v>
      </c>
      <c r="V22" s="7">
        <f t="shared" si="14"/>
        <v>0.16754524598129855</v>
      </c>
      <c r="W22" s="7">
        <f t="shared" si="15"/>
        <v>-4.9510145883862114E-2</v>
      </c>
      <c r="X22" s="2">
        <v>13</v>
      </c>
      <c r="Y22" s="6">
        <f t="shared" si="6"/>
        <v>0.13657757127461123</v>
      </c>
    </row>
    <row r="23" spans="2:25">
      <c r="B23" s="2">
        <v>14</v>
      </c>
      <c r="C23" s="6">
        <v>5.43715151269928E-3</v>
      </c>
      <c r="D23" s="6">
        <v>1.1076707632163466E-2</v>
      </c>
      <c r="E23" s="6">
        <v>3.3229138633893048E-3</v>
      </c>
      <c r="F23" s="6">
        <v>7.9162666181523469E-4</v>
      </c>
      <c r="G23" s="6">
        <v>-6.9141060401515228E-2</v>
      </c>
      <c r="H23" s="6">
        <v>-3.5912739604227868E-2</v>
      </c>
      <c r="I23" s="6">
        <v>-0.1084080249703373</v>
      </c>
      <c r="J23" s="6">
        <v>-1.0025810958543796E-2</v>
      </c>
      <c r="K23" s="6">
        <v>-5.1145128324587383E-2</v>
      </c>
      <c r="L23" s="6">
        <v>-0.35786606631194523</v>
      </c>
      <c r="M23" s="2">
        <v>14</v>
      </c>
      <c r="N23" s="7">
        <f t="shared" si="4"/>
        <v>2.9437151512699281E-2</v>
      </c>
      <c r="O23" s="7">
        <f t="shared" si="7"/>
        <v>4.3076707632163466E-2</v>
      </c>
      <c r="P23" s="7">
        <f t="shared" si="8"/>
        <v>3.9322913863389305E-2</v>
      </c>
      <c r="Q23" s="7">
        <f t="shared" si="9"/>
        <v>4.1791626661815226E-2</v>
      </c>
      <c r="R23" s="7">
        <f t="shared" si="10"/>
        <v>-3.0141060401515228E-2</v>
      </c>
      <c r="S23" s="7">
        <f t="shared" si="11"/>
        <v>9.0872603957721301E-3</v>
      </c>
      <c r="T23" s="7">
        <f t="shared" si="12"/>
        <v>-5.3408024970337302E-2</v>
      </c>
      <c r="U23" s="7">
        <f t="shared" si="13"/>
        <v>6.8974189041456205E-2</v>
      </c>
      <c r="V23" s="7">
        <f t="shared" si="14"/>
        <v>3.3854871675412623E-2</v>
      </c>
      <c r="W23" s="7">
        <f t="shared" si="15"/>
        <v>-0.32286606631194525</v>
      </c>
      <c r="X23" s="2">
        <v>14</v>
      </c>
      <c r="Y23" s="6">
        <f t="shared" si="6"/>
        <v>1.640229210924591E-2</v>
      </c>
    </row>
    <row r="24" spans="2:25">
      <c r="B24" s="2">
        <v>15</v>
      </c>
      <c r="C24" s="6">
        <v>-3.0119883715057569E-3</v>
      </c>
      <c r="D24" s="6">
        <v>-7.2327253872288277E-4</v>
      </c>
      <c r="E24" s="6">
        <v>-2.8436670282926783E-3</v>
      </c>
      <c r="F24" s="6">
        <v>1.2521990012219906E-2</v>
      </c>
      <c r="G24" s="6">
        <v>-1.2803238243816559E-2</v>
      </c>
      <c r="H24" s="6">
        <v>-7.6517968648089421E-3</v>
      </c>
      <c r="I24" s="6">
        <v>4.9504291701976677E-2</v>
      </c>
      <c r="J24" s="6">
        <v>0.22418315670235692</v>
      </c>
      <c r="K24" s="6">
        <v>0.2145238187530496</v>
      </c>
      <c r="L24" s="6">
        <v>3.1139350675114155E-2</v>
      </c>
      <c r="M24" s="2">
        <v>15</v>
      </c>
      <c r="N24" s="7">
        <f t="shared" si="4"/>
        <v>2.0988011628494244E-2</v>
      </c>
      <c r="O24" s="7">
        <f t="shared" si="7"/>
        <v>3.1276727461277118E-2</v>
      </c>
      <c r="P24" s="7">
        <f t="shared" si="8"/>
        <v>3.3156332971707322E-2</v>
      </c>
      <c r="Q24" s="7">
        <f t="shared" si="9"/>
        <v>5.3521990012219897E-2</v>
      </c>
      <c r="R24" s="7">
        <f t="shared" si="10"/>
        <v>2.6196761756183441E-2</v>
      </c>
      <c r="S24" s="7">
        <f t="shared" si="11"/>
        <v>3.7348203135191056E-2</v>
      </c>
      <c r="T24" s="7">
        <f t="shared" si="12"/>
        <v>0.10450429170197667</v>
      </c>
      <c r="U24" s="7">
        <f t="shared" si="13"/>
        <v>0.3031831567023569</v>
      </c>
      <c r="V24" s="7">
        <f t="shared" si="14"/>
        <v>0.29952381875304962</v>
      </c>
      <c r="W24" s="7">
        <f t="shared" si="15"/>
        <v>6.6139350675114159E-2</v>
      </c>
      <c r="X24" s="2">
        <v>15</v>
      </c>
      <c r="Y24" s="6">
        <f t="shared" si="6"/>
        <v>0.26051991381125778</v>
      </c>
    </row>
    <row r="25" spans="2:25">
      <c r="B25" s="2">
        <v>16</v>
      </c>
      <c r="C25" s="6">
        <v>4.4117862214590811E-3</v>
      </c>
      <c r="D25" s="6">
        <v>-3.7381479226789444E-3</v>
      </c>
      <c r="E25" s="6">
        <v>-5.4443114738712932E-3</v>
      </c>
      <c r="F25" s="6">
        <v>-9.2842009645698019E-3</v>
      </c>
      <c r="G25" s="6">
        <v>-3.0203957437917359E-2</v>
      </c>
      <c r="H25" s="6">
        <v>-1.2463991263199033E-2</v>
      </c>
      <c r="I25" s="6">
        <v>-6.607686735604501E-2</v>
      </c>
      <c r="J25" s="6">
        <v>-0.2187122315842471</v>
      </c>
      <c r="K25" s="6">
        <v>-0.20526006502935779</v>
      </c>
      <c r="L25" s="6">
        <v>-2.427842605593894E-4</v>
      </c>
      <c r="M25" s="2">
        <v>16</v>
      </c>
      <c r="N25" s="7">
        <f t="shared" si="4"/>
        <v>2.8411786221459082E-2</v>
      </c>
      <c r="O25" s="7">
        <f t="shared" si="7"/>
        <v>2.8261852077321056E-2</v>
      </c>
      <c r="P25" s="7">
        <f t="shared" si="8"/>
        <v>3.0555688526128711E-2</v>
      </c>
      <c r="Q25" s="7">
        <f t="shared" si="9"/>
        <v>3.1715799035430189E-2</v>
      </c>
      <c r="R25" s="7">
        <f t="shared" si="10"/>
        <v>8.7960425620826413E-3</v>
      </c>
      <c r="S25" s="7">
        <f t="shared" si="11"/>
        <v>3.2536008736800966E-2</v>
      </c>
      <c r="T25" s="7">
        <f t="shared" si="12"/>
        <v>-1.107686735604501E-2</v>
      </c>
      <c r="U25" s="7">
        <f t="shared" si="13"/>
        <v>-0.13971223158424712</v>
      </c>
      <c r="V25" s="7">
        <f t="shared" si="14"/>
        <v>-0.12026006502935778</v>
      </c>
      <c r="W25" s="7">
        <f t="shared" si="15"/>
        <v>3.4757215739440614E-2</v>
      </c>
      <c r="X25" s="2">
        <v>16</v>
      </c>
      <c r="Y25" s="6">
        <f t="shared" si="6"/>
        <v>-9.8423425545470289E-2</v>
      </c>
    </row>
    <row r="26" spans="2:25">
      <c r="B26" s="2">
        <v>17</v>
      </c>
      <c r="C26" s="6">
        <v>-3.3077911302120885E-3</v>
      </c>
      <c r="D26" s="6">
        <v>-1.5882163012479397E-2</v>
      </c>
      <c r="E26" s="6">
        <v>-1.7396139437079999E-2</v>
      </c>
      <c r="F26" s="6">
        <v>-1.849173868924189E-2</v>
      </c>
      <c r="G26" s="6">
        <v>-5.0871872584083308E-2</v>
      </c>
      <c r="H26" s="6">
        <v>-3.4172016260571599E-2</v>
      </c>
      <c r="I26" s="6">
        <v>-6.670273336737842E-2</v>
      </c>
      <c r="J26" s="6">
        <v>8.0200453623010565E-2</v>
      </c>
      <c r="K26" s="6">
        <v>2.6546252850694577E-2</v>
      </c>
      <c r="L26" s="6">
        <v>-0.21786145524569372</v>
      </c>
      <c r="M26" s="2">
        <v>17</v>
      </c>
      <c r="N26" s="7">
        <f t="shared" si="4"/>
        <v>2.0692208869787912E-2</v>
      </c>
      <c r="O26" s="7">
        <f t="shared" si="7"/>
        <v>1.6117836987520603E-2</v>
      </c>
      <c r="P26" s="7">
        <f t="shared" si="8"/>
        <v>1.8603860562920006E-2</v>
      </c>
      <c r="Q26" s="7">
        <f t="shared" si="9"/>
        <v>2.2508261310758105E-2</v>
      </c>
      <c r="R26" s="7">
        <f t="shared" si="10"/>
        <v>-1.1871872584083308E-2</v>
      </c>
      <c r="S26" s="7">
        <f t="shared" si="11"/>
        <v>1.08279837394284E-2</v>
      </c>
      <c r="T26" s="7">
        <f t="shared" si="12"/>
        <v>-1.1702733367378419E-2</v>
      </c>
      <c r="U26" s="7">
        <f t="shared" si="13"/>
        <v>0.15920045362301055</v>
      </c>
      <c r="V26" s="7">
        <f t="shared" si="14"/>
        <v>0.11154625285069458</v>
      </c>
      <c r="W26" s="7">
        <f t="shared" si="15"/>
        <v>-0.18286145524569372</v>
      </c>
      <c r="X26" s="2">
        <v>17</v>
      </c>
      <c r="Y26" s="6">
        <f t="shared" si="6"/>
        <v>8.6896455556468369E-2</v>
      </c>
    </row>
    <row r="27" spans="2:25">
      <c r="B27" s="2">
        <v>18</v>
      </c>
      <c r="C27" s="6">
        <v>-4.3496951253922042E-3</v>
      </c>
      <c r="D27" s="6">
        <v>-5.8676379586288102E-3</v>
      </c>
      <c r="E27" s="6">
        <v>-6.3869684214598425E-3</v>
      </c>
      <c r="F27" s="6">
        <v>1.4928524349889703E-2</v>
      </c>
      <c r="G27" s="6">
        <v>-6.3648872594793113E-2</v>
      </c>
      <c r="H27" s="6">
        <v>-3.3077780075143788E-2</v>
      </c>
      <c r="I27" s="6">
        <v>-2.4166593504261979E-2</v>
      </c>
      <c r="J27" s="6">
        <v>0.11520019323363864</v>
      </c>
      <c r="K27" s="6">
        <v>0.12331755412769631</v>
      </c>
      <c r="L27" s="6">
        <v>-0.11419488189575193</v>
      </c>
      <c r="M27" s="2">
        <v>18</v>
      </c>
      <c r="N27" s="7">
        <f t="shared" si="4"/>
        <v>1.9650304874607796E-2</v>
      </c>
      <c r="O27" s="7">
        <f t="shared" si="7"/>
        <v>2.613236204137119E-2</v>
      </c>
      <c r="P27" s="7">
        <f t="shared" si="8"/>
        <v>2.9613031578540162E-2</v>
      </c>
      <c r="Q27" s="7">
        <f t="shared" si="9"/>
        <v>5.5928524349889694E-2</v>
      </c>
      <c r="R27" s="7">
        <f t="shared" si="10"/>
        <v>-2.4648872594793113E-2</v>
      </c>
      <c r="S27" s="7">
        <f t="shared" si="11"/>
        <v>1.192221992485621E-2</v>
      </c>
      <c r="T27" s="7">
        <f t="shared" si="12"/>
        <v>3.0833406495738021E-2</v>
      </c>
      <c r="U27" s="7">
        <f t="shared" si="13"/>
        <v>0.19420019323363863</v>
      </c>
      <c r="V27" s="7">
        <f t="shared" si="14"/>
        <v>0.20831755412769631</v>
      </c>
      <c r="W27" s="7">
        <f t="shared" si="15"/>
        <v>-7.9194881895751926E-2</v>
      </c>
      <c r="X27" s="2">
        <v>18</v>
      </c>
      <c r="Y27" s="6">
        <f t="shared" si="6"/>
        <v>0.17282072474103452</v>
      </c>
    </row>
    <row r="28" spans="2:25">
      <c r="B28" s="2">
        <v>19</v>
      </c>
      <c r="C28" s="6">
        <v>3.9404187852697184E-3</v>
      </c>
      <c r="D28" s="6">
        <v>-2.7268655630016542E-3</v>
      </c>
      <c r="E28" s="6">
        <v>-5.8910886451765503E-3</v>
      </c>
      <c r="F28" s="6">
        <v>-1.8943782158937408E-2</v>
      </c>
      <c r="G28" s="6">
        <v>1.2053409153199204E-2</v>
      </c>
      <c r="H28" s="6">
        <v>-2.6068990518918894E-4</v>
      </c>
      <c r="I28" s="6">
        <v>-4.4677137654724142E-2</v>
      </c>
      <c r="J28" s="6">
        <v>-0.15786132424651564</v>
      </c>
      <c r="K28" s="6">
        <v>-0.14710146533368085</v>
      </c>
      <c r="L28" s="6">
        <v>-0.16401837752383713</v>
      </c>
      <c r="M28" s="2">
        <v>19</v>
      </c>
      <c r="N28" s="7">
        <f t="shared" si="4"/>
        <v>2.7940418785269719E-2</v>
      </c>
      <c r="O28" s="7">
        <f t="shared" si="7"/>
        <v>2.9273134436998346E-2</v>
      </c>
      <c r="P28" s="7">
        <f t="shared" si="8"/>
        <v>3.0108911354823454E-2</v>
      </c>
      <c r="Q28" s="7">
        <f t="shared" si="9"/>
        <v>2.2056217841062587E-2</v>
      </c>
      <c r="R28" s="7">
        <f t="shared" si="10"/>
        <v>5.1053409153199204E-2</v>
      </c>
      <c r="S28" s="7">
        <f t="shared" si="11"/>
        <v>4.4739310094810809E-2</v>
      </c>
      <c r="T28" s="7">
        <f t="shared" si="12"/>
        <v>1.0322862345275859E-2</v>
      </c>
      <c r="U28" s="7">
        <f t="shared" si="13"/>
        <v>-7.8861324246515638E-2</v>
      </c>
      <c r="V28" s="7">
        <f t="shared" si="14"/>
        <v>-6.2101465333680841E-2</v>
      </c>
      <c r="W28" s="7">
        <f t="shared" si="15"/>
        <v>-0.12901837752383713</v>
      </c>
      <c r="X28" s="2">
        <v>19</v>
      </c>
      <c r="Y28" s="6">
        <f t="shared" si="6"/>
        <v>-4.7616599752784282E-2</v>
      </c>
    </row>
    <row r="29" spans="2:25">
      <c r="B29" s="2">
        <v>20</v>
      </c>
      <c r="C29" s="6">
        <v>7.4926102524653718E-3</v>
      </c>
      <c r="D29" s="6">
        <v>1.0987277681778609E-2</v>
      </c>
      <c r="E29" s="6">
        <v>1.1761422051891863E-2</v>
      </c>
      <c r="F29" s="6">
        <v>-2.5442849042521001E-2</v>
      </c>
      <c r="G29" s="6">
        <v>3.7283312460981724E-2</v>
      </c>
      <c r="H29" s="6">
        <v>1.5853816799211655E-2</v>
      </c>
      <c r="I29" s="6">
        <v>-7.3243975035147124E-2</v>
      </c>
      <c r="J29" s="6">
        <v>-0.13665042614426756</v>
      </c>
      <c r="K29" s="6">
        <v>-0.11104666274605089</v>
      </c>
      <c r="L29" s="6">
        <v>0.1176624984470996</v>
      </c>
      <c r="M29" s="2">
        <v>20</v>
      </c>
      <c r="N29" s="7">
        <f t="shared" si="4"/>
        <v>3.1492610252465372E-2</v>
      </c>
      <c r="O29" s="7">
        <f t="shared" si="7"/>
        <v>4.298727768177861E-2</v>
      </c>
      <c r="P29" s="7">
        <f t="shared" si="8"/>
        <v>4.7761422051891864E-2</v>
      </c>
      <c r="Q29" s="7">
        <f t="shared" si="9"/>
        <v>1.5557150957478994E-2</v>
      </c>
      <c r="R29" s="7">
        <f t="shared" si="10"/>
        <v>7.6283312460981717E-2</v>
      </c>
      <c r="S29" s="7">
        <f t="shared" si="11"/>
        <v>6.0853816799211653E-2</v>
      </c>
      <c r="T29" s="7">
        <f t="shared" si="12"/>
        <v>-1.8243975035147124E-2</v>
      </c>
      <c r="U29" s="7">
        <f t="shared" si="13"/>
        <v>-5.7650426144267561E-2</v>
      </c>
      <c r="V29" s="7">
        <f t="shared" si="14"/>
        <v>-2.6046662746050886E-2</v>
      </c>
      <c r="W29" s="7">
        <f t="shared" si="15"/>
        <v>0.15266249844709961</v>
      </c>
      <c r="X29" s="2">
        <v>20</v>
      </c>
      <c r="Y29" s="6">
        <f t="shared" si="6"/>
        <v>-2.4486125285312129E-2</v>
      </c>
    </row>
    <row r="30" spans="2:25">
      <c r="B30" s="2">
        <v>21</v>
      </c>
      <c r="C30" s="6">
        <v>-7.5966230313619793E-4</v>
      </c>
      <c r="D30" s="6">
        <v>4.9168310906382989E-3</v>
      </c>
      <c r="E30" s="6">
        <v>7.4251862718242752E-3</v>
      </c>
      <c r="F30" s="6">
        <v>2.5227923273592943E-2</v>
      </c>
      <c r="G30" s="6">
        <v>-5.923197740618312E-2</v>
      </c>
      <c r="H30" s="6">
        <v>-1.6093697997434715E-2</v>
      </c>
      <c r="I30" s="6">
        <v>-2.7643339114988952E-2</v>
      </c>
      <c r="J30" s="6">
        <v>2.5193660064146972E-3</v>
      </c>
      <c r="K30" s="6">
        <v>3.9985366478105938E-3</v>
      </c>
      <c r="L30" s="6">
        <v>-2.9366701355021771E-2</v>
      </c>
      <c r="M30" s="2">
        <v>21</v>
      </c>
      <c r="N30" s="7">
        <f t="shared" si="4"/>
        <v>2.3240337696863803E-2</v>
      </c>
      <c r="O30" s="7">
        <f t="shared" si="7"/>
        <v>3.69168310906383E-2</v>
      </c>
      <c r="P30" s="7">
        <f t="shared" si="8"/>
        <v>4.3425186271824276E-2</v>
      </c>
      <c r="Q30" s="7">
        <f t="shared" si="9"/>
        <v>6.6227923273592934E-2</v>
      </c>
      <c r="R30" s="7">
        <f t="shared" si="10"/>
        <v>-2.023197740618312E-2</v>
      </c>
      <c r="S30" s="7">
        <f t="shared" si="11"/>
        <v>2.8906302002565283E-2</v>
      </c>
      <c r="T30" s="7">
        <f t="shared" si="12"/>
        <v>2.7356660885011048E-2</v>
      </c>
      <c r="U30" s="7">
        <f t="shared" si="13"/>
        <v>8.1519366006414698E-2</v>
      </c>
      <c r="V30" s="7">
        <f t="shared" si="14"/>
        <v>8.89985366478106E-2</v>
      </c>
      <c r="W30" s="7">
        <f t="shared" si="15"/>
        <v>5.6332986449782324E-3</v>
      </c>
      <c r="X30" s="2">
        <v>21</v>
      </c>
      <c r="Y30" s="6">
        <f t="shared" si="6"/>
        <v>7.6670161618006868E-2</v>
      </c>
    </row>
    <row r="31" spans="2:25">
      <c r="B31" s="2">
        <v>22</v>
      </c>
      <c r="C31" s="6">
        <v>3.0268839240735548E-3</v>
      </c>
      <c r="D31" s="6">
        <v>1.1594536480186449E-2</v>
      </c>
      <c r="E31" s="6">
        <v>1.6465902421596807E-2</v>
      </c>
      <c r="F31" s="6">
        <v>1.3327509949577241E-2</v>
      </c>
      <c r="G31" s="6">
        <v>-1.2107270479500873E-2</v>
      </c>
      <c r="H31" s="6">
        <v>-3.7877071621908523E-3</v>
      </c>
      <c r="I31" s="6">
        <v>-1.4693170828466662E-2</v>
      </c>
      <c r="J31" s="6">
        <v>-0.28321401583105876</v>
      </c>
      <c r="K31" s="6">
        <v>-0.30753721701914616</v>
      </c>
      <c r="L31" s="6">
        <v>-1.6095814644365866E-2</v>
      </c>
      <c r="M31" s="2">
        <v>22</v>
      </c>
      <c r="N31" s="7">
        <f t="shared" si="4"/>
        <v>2.7026883924073555E-2</v>
      </c>
      <c r="O31" s="7">
        <f t="shared" si="7"/>
        <v>4.3594536480186449E-2</v>
      </c>
      <c r="P31" s="7">
        <f t="shared" si="8"/>
        <v>5.2465902421596808E-2</v>
      </c>
      <c r="Q31" s="7">
        <f t="shared" si="9"/>
        <v>5.4327509949577232E-2</v>
      </c>
      <c r="R31" s="7">
        <f t="shared" si="10"/>
        <v>2.6892729520499127E-2</v>
      </c>
      <c r="S31" s="7">
        <f t="shared" si="11"/>
        <v>4.1212292837809146E-2</v>
      </c>
      <c r="T31" s="7">
        <f t="shared" si="12"/>
        <v>4.0306829171533338E-2</v>
      </c>
      <c r="U31" s="7">
        <f t="shared" si="13"/>
        <v>-0.20421401583105875</v>
      </c>
      <c r="V31" s="7">
        <f t="shared" si="14"/>
        <v>-0.22253721701914614</v>
      </c>
      <c r="W31" s="7">
        <f t="shared" si="15"/>
        <v>1.8904185355634137E-2</v>
      </c>
      <c r="X31" s="2">
        <v>22</v>
      </c>
      <c r="Y31" s="6">
        <f t="shared" si="6"/>
        <v>-0.16996840760463813</v>
      </c>
    </row>
    <row r="32" spans="2:25">
      <c r="B32" s="2">
        <v>23</v>
      </c>
      <c r="C32" s="6">
        <v>2.2801606497194551E-3</v>
      </c>
      <c r="D32" s="6">
        <v>8.441990856081355E-4</v>
      </c>
      <c r="E32" s="6">
        <v>-4.7367693402654946E-3</v>
      </c>
      <c r="F32" s="6">
        <v>-6.0804772361887326E-3</v>
      </c>
      <c r="G32" s="6">
        <v>-2.6920761680024871E-2</v>
      </c>
      <c r="H32" s="6">
        <v>-1.1855087810015048E-2</v>
      </c>
      <c r="I32" s="6">
        <v>-1.9393222687132838E-2</v>
      </c>
      <c r="J32" s="6">
        <v>0.13619193156619572</v>
      </c>
      <c r="K32" s="6">
        <v>0.11606994140569406</v>
      </c>
      <c r="L32" s="6">
        <v>-0.21586218339200164</v>
      </c>
      <c r="M32" s="2">
        <v>23</v>
      </c>
      <c r="N32" s="7">
        <f t="shared" si="4"/>
        <v>2.6280160649719456E-2</v>
      </c>
      <c r="O32" s="7">
        <f t="shared" si="7"/>
        <v>3.2844199085608136E-2</v>
      </c>
      <c r="P32" s="7">
        <f t="shared" si="8"/>
        <v>3.1263230659734506E-2</v>
      </c>
      <c r="Q32" s="7">
        <f t="shared" si="9"/>
        <v>3.4919522763811259E-2</v>
      </c>
      <c r="R32" s="7">
        <f t="shared" si="10"/>
        <v>1.2079238319975129E-2</v>
      </c>
      <c r="S32" s="7">
        <f t="shared" si="11"/>
        <v>3.314491218998495E-2</v>
      </c>
      <c r="T32" s="7">
        <f t="shared" si="12"/>
        <v>3.5606777312867162E-2</v>
      </c>
      <c r="U32" s="7">
        <f t="shared" si="13"/>
        <v>0.2151919315661957</v>
      </c>
      <c r="V32" s="7">
        <f t="shared" si="14"/>
        <v>0.20106994140569406</v>
      </c>
      <c r="W32" s="7">
        <f t="shared" si="15"/>
        <v>-0.18086218339200164</v>
      </c>
      <c r="X32" s="2">
        <v>23</v>
      </c>
      <c r="Y32" s="6">
        <f t="shared" si="6"/>
        <v>0.16797730874798839</v>
      </c>
    </row>
    <row r="33" spans="2:25">
      <c r="B33" s="2">
        <v>24</v>
      </c>
      <c r="C33" s="6">
        <v>1.1109670815894958E-2</v>
      </c>
      <c r="D33" s="6">
        <v>2.2363638550287473E-3</v>
      </c>
      <c r="E33" s="6">
        <v>7.407342715219551E-3</v>
      </c>
      <c r="F33" s="6">
        <v>-4.3993373646030939E-4</v>
      </c>
      <c r="G33" s="6">
        <v>-1.0534583422693963E-2</v>
      </c>
      <c r="H33" s="6">
        <v>-2.8811006314751267E-3</v>
      </c>
      <c r="I33" s="6">
        <v>-2.695288466117185E-2</v>
      </c>
      <c r="J33" s="6">
        <v>-1.2384766454844848E-2</v>
      </c>
      <c r="K33" s="6">
        <v>-6.6247890267869022E-2</v>
      </c>
      <c r="L33" s="6">
        <v>-0.2743977957492077</v>
      </c>
      <c r="M33" s="2">
        <v>24</v>
      </c>
      <c r="N33" s="7">
        <f t="shared" si="4"/>
        <v>3.5109670815894958E-2</v>
      </c>
      <c r="O33" s="7">
        <f t="shared" si="7"/>
        <v>3.4236363855028748E-2</v>
      </c>
      <c r="P33" s="7">
        <f t="shared" si="8"/>
        <v>4.3407342715219552E-2</v>
      </c>
      <c r="Q33" s="7">
        <f t="shared" si="9"/>
        <v>4.0560066263539682E-2</v>
      </c>
      <c r="R33" s="7">
        <f t="shared" si="10"/>
        <v>2.8465416577306037E-2</v>
      </c>
      <c r="S33" s="7">
        <f t="shared" si="11"/>
        <v>4.2118899368524872E-2</v>
      </c>
      <c r="T33" s="7">
        <f t="shared" si="12"/>
        <v>2.804711533882815E-2</v>
      </c>
      <c r="U33" s="7">
        <f t="shared" si="13"/>
        <v>6.6615233545155153E-2</v>
      </c>
      <c r="V33" s="7">
        <f t="shared" si="14"/>
        <v>1.8752109732130984E-2</v>
      </c>
      <c r="W33" s="7">
        <f t="shared" si="15"/>
        <v>-0.23939779574920769</v>
      </c>
      <c r="X33" s="2">
        <v>24</v>
      </c>
      <c r="Y33" s="6">
        <f t="shared" si="6"/>
        <v>2.0611110978403534E-2</v>
      </c>
    </row>
    <row r="34" spans="2:25">
      <c r="B34" s="2">
        <v>25</v>
      </c>
      <c r="C34" s="6">
        <v>7.2925353341560598E-3</v>
      </c>
      <c r="D34" s="6">
        <v>1.1994813418048825E-2</v>
      </c>
      <c r="E34" s="6">
        <v>1.0621391453961754E-2</v>
      </c>
      <c r="F34" s="6">
        <v>-5.9799131499659007E-3</v>
      </c>
      <c r="G34" s="6">
        <v>2.7950308801967041E-2</v>
      </c>
      <c r="H34" s="6">
        <v>2.1930600512983726E-2</v>
      </c>
      <c r="I34" s="6">
        <v>-3.70406475584103E-2</v>
      </c>
      <c r="J34" s="6">
        <v>-0.27433736502333361</v>
      </c>
      <c r="K34" s="6">
        <v>-0.27433131388248977</v>
      </c>
      <c r="L34" s="6">
        <v>-0.20400155186304575</v>
      </c>
      <c r="M34" s="2">
        <v>25</v>
      </c>
      <c r="N34" s="7">
        <f t="shared" si="4"/>
        <v>3.129253533415606E-2</v>
      </c>
      <c r="O34" s="7">
        <f t="shared" si="7"/>
        <v>4.3994813418048825E-2</v>
      </c>
      <c r="P34" s="7">
        <f t="shared" si="8"/>
        <v>4.6621391453961755E-2</v>
      </c>
      <c r="Q34" s="7">
        <f t="shared" si="9"/>
        <v>3.5020086850034091E-2</v>
      </c>
      <c r="R34" s="7">
        <f t="shared" si="10"/>
        <v>6.6950308801967034E-2</v>
      </c>
      <c r="S34" s="7">
        <f t="shared" si="11"/>
        <v>6.6930600512983718E-2</v>
      </c>
      <c r="T34" s="7">
        <f t="shared" si="12"/>
        <v>1.79593524415897E-2</v>
      </c>
      <c r="U34" s="7">
        <f t="shared" si="13"/>
        <v>-0.1953373650233336</v>
      </c>
      <c r="V34" s="7">
        <f t="shared" si="14"/>
        <v>-0.18933131388248975</v>
      </c>
      <c r="W34" s="7">
        <f t="shared" si="15"/>
        <v>-0.16900155186304575</v>
      </c>
      <c r="X34" s="2">
        <v>25</v>
      </c>
      <c r="Y34" s="6">
        <f t="shared" si="6"/>
        <v>-0.14787318054023446</v>
      </c>
    </row>
    <row r="35" spans="2:25">
      <c r="B35" s="2">
        <v>26</v>
      </c>
      <c r="C35" s="6">
        <v>-3.5300381183353199E-3</v>
      </c>
      <c r="D35" s="6">
        <v>2.640999735272527E-2</v>
      </c>
      <c r="E35" s="6">
        <v>2.0393052628920955E-2</v>
      </c>
      <c r="F35" s="6">
        <v>-2.5722827172411779E-2</v>
      </c>
      <c r="G35" s="6">
        <v>4.591164765365964E-2</v>
      </c>
      <c r="H35" s="6">
        <v>1.3437278299597226E-2</v>
      </c>
      <c r="I35" s="6">
        <v>-0.10631663310797335</v>
      </c>
      <c r="J35" s="6">
        <v>-0.32715421513200804</v>
      </c>
      <c r="K35" s="6">
        <v>-0.32904324020334119</v>
      </c>
      <c r="L35" s="6">
        <v>7.9021274011952941E-3</v>
      </c>
      <c r="M35" s="2">
        <v>26</v>
      </c>
      <c r="N35" s="7">
        <f t="shared" si="4"/>
        <v>2.0469961881664681E-2</v>
      </c>
      <c r="O35" s="7">
        <f t="shared" si="7"/>
        <v>5.8409997352725271E-2</v>
      </c>
      <c r="P35" s="7">
        <f t="shared" si="8"/>
        <v>5.6393052628920956E-2</v>
      </c>
      <c r="Q35" s="7">
        <f t="shared" si="9"/>
        <v>1.5277172827588215E-2</v>
      </c>
      <c r="R35" s="7">
        <f t="shared" si="10"/>
        <v>8.4911647653659633E-2</v>
      </c>
      <c r="S35" s="7">
        <f t="shared" si="11"/>
        <v>5.8437278299597224E-2</v>
      </c>
      <c r="T35" s="7">
        <f t="shared" si="12"/>
        <v>-5.1316633107973346E-2</v>
      </c>
      <c r="U35" s="7">
        <f t="shared" si="13"/>
        <v>-0.24815421513200803</v>
      </c>
      <c r="V35" s="7">
        <f t="shared" si="14"/>
        <v>-0.24404324020334117</v>
      </c>
      <c r="W35" s="7">
        <f t="shared" si="15"/>
        <v>4.2902127401195297E-2</v>
      </c>
      <c r="X35" s="2">
        <v>26</v>
      </c>
      <c r="Y35" s="6">
        <f t="shared" si="6"/>
        <v>-0.20549791901551798</v>
      </c>
    </row>
    <row r="36" spans="2:25">
      <c r="B36" s="2">
        <v>27</v>
      </c>
      <c r="C36" s="6">
        <v>-2.8623780577460498E-3</v>
      </c>
      <c r="D36" s="6">
        <v>-2.0066979097266888E-2</v>
      </c>
      <c r="E36" s="6">
        <v>-1.6094266798180639E-2</v>
      </c>
      <c r="F36" s="6">
        <v>-8.7840073796812933E-3</v>
      </c>
      <c r="G36" s="6">
        <v>-4.5709843627666155E-2</v>
      </c>
      <c r="H36" s="6">
        <v>-2.5863986370100518E-2</v>
      </c>
      <c r="I36" s="6">
        <v>-1.8313515212056264E-2</v>
      </c>
      <c r="J36" s="6">
        <v>0.20749214953625031</v>
      </c>
      <c r="K36" s="6">
        <v>0.23300112498491776</v>
      </c>
      <c r="L36" s="6">
        <v>-0.14751601113493557</v>
      </c>
      <c r="M36" s="2">
        <v>27</v>
      </c>
      <c r="N36" s="7">
        <f t="shared" si="4"/>
        <v>2.1137621942253951E-2</v>
      </c>
      <c r="O36" s="7">
        <f t="shared" si="7"/>
        <v>1.1933020902733113E-2</v>
      </c>
      <c r="P36" s="7">
        <f t="shared" si="8"/>
        <v>1.9905733201819365E-2</v>
      </c>
      <c r="Q36" s="7">
        <f t="shared" si="9"/>
        <v>3.2215992620318698E-2</v>
      </c>
      <c r="R36" s="7">
        <f t="shared" si="10"/>
        <v>-6.7098436276661552E-3</v>
      </c>
      <c r="S36" s="7">
        <f t="shared" si="11"/>
        <v>1.913601362989948E-2</v>
      </c>
      <c r="T36" s="7">
        <f t="shared" si="12"/>
        <v>3.6686484787943736E-2</v>
      </c>
      <c r="U36" s="7">
        <f t="shared" si="13"/>
        <v>0.2864921495362503</v>
      </c>
      <c r="V36" s="7">
        <f t="shared" si="14"/>
        <v>0.31800112498491778</v>
      </c>
      <c r="W36" s="7">
        <f t="shared" si="15"/>
        <v>-0.11251601113493556</v>
      </c>
      <c r="X36" s="2">
        <v>27</v>
      </c>
      <c r="Y36" s="6">
        <f t="shared" si="6"/>
        <v>0.26173819711266905</v>
      </c>
    </row>
    <row r="37" spans="2:25">
      <c r="B37" s="2">
        <v>28</v>
      </c>
      <c r="C37" s="6">
        <v>1.8398325948928221E-3</v>
      </c>
      <c r="D37" s="6">
        <v>-1.5290691130204356E-2</v>
      </c>
      <c r="E37" s="6">
        <v>-1.057010120105099E-2</v>
      </c>
      <c r="F37" s="6">
        <v>-2.7575859622589873E-2</v>
      </c>
      <c r="G37" s="6">
        <v>-6.1682522354511313E-2</v>
      </c>
      <c r="H37" s="6">
        <v>-3.5051574910458468E-2</v>
      </c>
      <c r="I37" s="6">
        <v>-9.0722263541235804E-2</v>
      </c>
      <c r="J37" s="6">
        <v>-0.18939720944665558</v>
      </c>
      <c r="K37" s="6">
        <v>-0.14902008217270069</v>
      </c>
      <c r="L37" s="6">
        <v>-0.11400511011019547</v>
      </c>
      <c r="M37" s="2">
        <v>28</v>
      </c>
      <c r="N37" s="7">
        <f t="shared" si="4"/>
        <v>2.5839832594892823E-2</v>
      </c>
      <c r="O37" s="7">
        <f t="shared" si="7"/>
        <v>1.6709308869795644E-2</v>
      </c>
      <c r="P37" s="7">
        <f t="shared" si="8"/>
        <v>2.5429898798949014E-2</v>
      </c>
      <c r="Q37" s="7">
        <f t="shared" si="9"/>
        <v>1.3424140377410122E-2</v>
      </c>
      <c r="R37" s="7">
        <f t="shared" si="10"/>
        <v>-2.2682522354511313E-2</v>
      </c>
      <c r="S37" s="7">
        <f t="shared" si="11"/>
        <v>9.9484250895415308E-3</v>
      </c>
      <c r="T37" s="7">
        <f t="shared" si="12"/>
        <v>-3.5722263541235803E-2</v>
      </c>
      <c r="U37" s="7">
        <f t="shared" si="13"/>
        <v>-0.11039720944665558</v>
      </c>
      <c r="V37" s="7">
        <f t="shared" si="14"/>
        <v>-6.4020082172700679E-2</v>
      </c>
      <c r="W37" s="7">
        <f t="shared" si="15"/>
        <v>-7.9005110110195467E-2</v>
      </c>
      <c r="X37" s="2">
        <v>28</v>
      </c>
      <c r="Y37" s="6">
        <f t="shared" si="6"/>
        <v>-5.8360518606039101E-2</v>
      </c>
    </row>
    <row r="38" spans="2:25">
      <c r="B38" s="2">
        <v>29</v>
      </c>
      <c r="C38" s="6">
        <v>-3.3035139737000105E-3</v>
      </c>
      <c r="D38" s="6">
        <v>-9.6781307382351328E-3</v>
      </c>
      <c r="E38" s="6">
        <v>-1.7157312335386015E-2</v>
      </c>
      <c r="F38" s="6">
        <v>-4.3036054136913665E-2</v>
      </c>
      <c r="G38" s="6">
        <v>-1.6606200700425941E-2</v>
      </c>
      <c r="H38" s="6">
        <v>-3.0797426378915534E-2</v>
      </c>
      <c r="I38" s="6">
        <v>-0.10336692423807958</v>
      </c>
      <c r="J38" s="6">
        <v>-0.16679349801166862</v>
      </c>
      <c r="K38" s="6">
        <v>-0.17361784977084349</v>
      </c>
      <c r="L38" s="6">
        <v>-0.26289639415748606</v>
      </c>
      <c r="M38" s="2">
        <v>29</v>
      </c>
      <c r="N38" s="7">
        <f t="shared" si="4"/>
        <v>2.069648602629999E-2</v>
      </c>
      <c r="O38" s="7">
        <f t="shared" si="7"/>
        <v>2.2321869261764868E-2</v>
      </c>
      <c r="P38" s="7">
        <f t="shared" si="8"/>
        <v>1.8842687664613989E-2</v>
      </c>
      <c r="Q38" s="7">
        <f t="shared" si="9"/>
        <v>-2.0360541369136703E-3</v>
      </c>
      <c r="R38" s="7">
        <f t="shared" si="10"/>
        <v>2.2393799299574059E-2</v>
      </c>
      <c r="S38" s="7">
        <f t="shared" si="11"/>
        <v>1.4202573621084465E-2</v>
      </c>
      <c r="T38" s="7">
        <f t="shared" si="12"/>
        <v>-4.8366924238079582E-2</v>
      </c>
      <c r="U38" s="7">
        <f t="shared" si="13"/>
        <v>-8.7793498011668622E-2</v>
      </c>
      <c r="V38" s="7">
        <f t="shared" si="14"/>
        <v>-8.8617849770843485E-2</v>
      </c>
      <c r="W38" s="7">
        <f t="shared" si="15"/>
        <v>-0.22789639415748605</v>
      </c>
      <c r="X38" s="2">
        <v>29</v>
      </c>
      <c r="Y38" s="6">
        <f t="shared" si="6"/>
        <v>-8.0567664880451667E-2</v>
      </c>
    </row>
    <row r="39" spans="2:25">
      <c r="B39" s="2">
        <v>30</v>
      </c>
      <c r="C39" s="6">
        <v>1.5551244245029495E-2</v>
      </c>
      <c r="D39" s="6">
        <v>2.2235724174118524E-2</v>
      </c>
      <c r="E39" s="6">
        <v>4.197198464865444E-2</v>
      </c>
      <c r="F39" s="6">
        <v>3.7687553427514203E-2</v>
      </c>
      <c r="G39" s="6">
        <v>7.873085889473487E-2</v>
      </c>
      <c r="H39" s="6">
        <v>7.0923436785739591E-2</v>
      </c>
      <c r="I39" s="6">
        <v>0.16532971667470486</v>
      </c>
      <c r="J39" s="6">
        <v>0.47783828854823018</v>
      </c>
      <c r="K39" s="6">
        <v>0.51908379353057388</v>
      </c>
      <c r="L39" s="6">
        <v>-4.8033817569369947E-3</v>
      </c>
      <c r="M39" s="2">
        <v>30</v>
      </c>
      <c r="N39" s="7">
        <f t="shared" si="4"/>
        <v>3.9551244245029496E-2</v>
      </c>
      <c r="O39" s="7">
        <f t="shared" si="7"/>
        <v>5.4235724174118524E-2</v>
      </c>
      <c r="P39" s="7">
        <f t="shared" si="8"/>
        <v>7.7971984648654444E-2</v>
      </c>
      <c r="Q39" s="7">
        <f t="shared" si="9"/>
        <v>7.8687553427514198E-2</v>
      </c>
      <c r="R39" s="7">
        <f t="shared" si="10"/>
        <v>0.11773085889473486</v>
      </c>
      <c r="S39" s="7">
        <f t="shared" si="11"/>
        <v>0.11592343678573959</v>
      </c>
      <c r="T39" s="7">
        <f t="shared" si="12"/>
        <v>0.22032971667470486</v>
      </c>
      <c r="U39" s="7">
        <f t="shared" si="13"/>
        <v>0.55683828854823014</v>
      </c>
      <c r="V39" s="7">
        <f t="shared" si="14"/>
        <v>0.60408379353057384</v>
      </c>
      <c r="W39" s="7">
        <f t="shared" si="15"/>
        <v>3.0196618243063009E-2</v>
      </c>
      <c r="X39" s="2">
        <v>30</v>
      </c>
      <c r="Y39" s="6">
        <f t="shared" si="6"/>
        <v>0.52733297914664212</v>
      </c>
    </row>
    <row r="40" spans="2:25">
      <c r="B40" s="2">
        <v>31</v>
      </c>
      <c r="C40" s="6">
        <v>-7.6807052308271104E-3</v>
      </c>
      <c r="D40" s="6">
        <v>-9.4285868602885098E-3</v>
      </c>
      <c r="E40" s="6">
        <v>-9.1684660956056589E-3</v>
      </c>
      <c r="F40" s="6">
        <v>7.127976869781092E-3</v>
      </c>
      <c r="G40" s="6">
        <v>-2.4148607814720377E-2</v>
      </c>
      <c r="H40" s="6">
        <v>-1.167834871886992E-2</v>
      </c>
      <c r="I40" s="6">
        <v>7.8334393958068294E-4</v>
      </c>
      <c r="J40" s="6">
        <v>-7.1212260561156676E-2</v>
      </c>
      <c r="K40" s="6">
        <v>-5.8691706736609936E-2</v>
      </c>
      <c r="L40" s="6">
        <v>4.6609816974757814E-2</v>
      </c>
      <c r="M40" s="2">
        <v>31</v>
      </c>
      <c r="N40" s="7">
        <f t="shared" si="4"/>
        <v>1.631929476917289E-2</v>
      </c>
      <c r="O40" s="7">
        <f t="shared" si="7"/>
        <v>2.2571413139711491E-2</v>
      </c>
      <c r="P40" s="7">
        <f t="shared" si="8"/>
        <v>2.6831533904394345E-2</v>
      </c>
      <c r="Q40" s="7">
        <f t="shared" si="9"/>
        <v>4.8127976869781083E-2</v>
      </c>
      <c r="R40" s="7">
        <f t="shared" si="10"/>
        <v>1.4851392185279623E-2</v>
      </c>
      <c r="S40" s="7">
        <f t="shared" si="11"/>
        <v>3.3321651281130078E-2</v>
      </c>
      <c r="T40" s="7">
        <f t="shared" si="12"/>
        <v>5.5783343939580683E-2</v>
      </c>
      <c r="U40" s="7">
        <f t="shared" si="13"/>
        <v>7.7877394388433246E-3</v>
      </c>
      <c r="V40" s="7">
        <f t="shared" si="14"/>
        <v>2.630829326339007E-2</v>
      </c>
      <c r="W40" s="7">
        <f t="shared" si="15"/>
        <v>8.1609816974757818E-2</v>
      </c>
      <c r="X40" s="2">
        <v>31</v>
      </c>
      <c r="Y40" s="6">
        <f t="shared" si="6"/>
        <v>3.2203303646969966E-2</v>
      </c>
    </row>
    <row r="41" spans="2:25">
      <c r="B41" s="2">
        <v>32</v>
      </c>
      <c r="C41" s="6">
        <v>1.9947373517586811E-3</v>
      </c>
      <c r="D41" s="6">
        <v>-1.7573195890100021E-2</v>
      </c>
      <c r="E41" s="6">
        <v>-1.3257958913151773E-2</v>
      </c>
      <c r="F41" s="6">
        <v>-9.9893075257440865E-3</v>
      </c>
      <c r="G41" s="6">
        <v>-6.8654087172788633E-2</v>
      </c>
      <c r="H41" s="6">
        <v>-2.411618644425368E-2</v>
      </c>
      <c r="I41" s="6">
        <v>-5.3174447578570927E-2</v>
      </c>
      <c r="J41" s="6">
        <v>0.20449659549465407</v>
      </c>
      <c r="K41" s="6">
        <v>0.1916696313058206</v>
      </c>
      <c r="L41" s="6">
        <v>-4.0448239662738736E-2</v>
      </c>
      <c r="M41" s="2">
        <v>32</v>
      </c>
      <c r="N41" s="7">
        <f t="shared" si="4"/>
        <v>2.5994737351758682E-2</v>
      </c>
      <c r="O41" s="7">
        <f t="shared" si="7"/>
        <v>1.4426804109899979E-2</v>
      </c>
      <c r="P41" s="7">
        <f t="shared" si="8"/>
        <v>2.2742041086848231E-2</v>
      </c>
      <c r="Q41" s="7">
        <f t="shared" si="9"/>
        <v>3.1010692474255908E-2</v>
      </c>
      <c r="R41" s="7">
        <f t="shared" si="10"/>
        <v>-2.9654087172788633E-2</v>
      </c>
      <c r="S41" s="7">
        <f t="shared" si="11"/>
        <v>2.0883813555746318E-2</v>
      </c>
      <c r="T41" s="7">
        <f t="shared" si="12"/>
        <v>1.8255524214290733E-3</v>
      </c>
      <c r="U41" s="7">
        <f t="shared" si="13"/>
        <v>0.28349659549465406</v>
      </c>
      <c r="V41" s="7">
        <f t="shared" si="14"/>
        <v>0.27666963130582062</v>
      </c>
      <c r="W41" s="7">
        <f t="shared" si="15"/>
        <v>-5.4482396627387325E-3</v>
      </c>
      <c r="X41" s="2">
        <v>32</v>
      </c>
      <c r="Y41" s="6">
        <f t="shared" si="6"/>
        <v>0.22170081554057469</v>
      </c>
    </row>
    <row r="42" spans="2:25">
      <c r="B42" s="2">
        <v>33</v>
      </c>
      <c r="C42" s="6">
        <v>7.935473282284812E-3</v>
      </c>
      <c r="D42" s="6">
        <v>1.2457624558256455E-2</v>
      </c>
      <c r="E42" s="6">
        <v>1.1288576164358927E-2</v>
      </c>
      <c r="F42" s="6">
        <v>2.8926183795432357E-2</v>
      </c>
      <c r="G42" s="6">
        <v>-1.9129213452273128E-2</v>
      </c>
      <c r="H42" s="6">
        <v>4.8085155328060833E-3</v>
      </c>
      <c r="I42" s="6">
        <v>3.2372386091080618E-2</v>
      </c>
      <c r="J42" s="6">
        <v>0.18439251340598786</v>
      </c>
      <c r="K42" s="6">
        <v>0.19290239511810858</v>
      </c>
      <c r="L42" s="6">
        <v>2.1566401849749298E-2</v>
      </c>
      <c r="M42" s="2">
        <v>33</v>
      </c>
      <c r="N42" s="7">
        <f t="shared" si="4"/>
        <v>3.1935473282284813E-2</v>
      </c>
      <c r="O42" s="7">
        <f t="shared" si="7"/>
        <v>4.4457624558256456E-2</v>
      </c>
      <c r="P42" s="7">
        <f t="shared" si="8"/>
        <v>4.7288576164358928E-2</v>
      </c>
      <c r="Q42" s="7">
        <f t="shared" si="9"/>
        <v>6.9926183795432348E-2</v>
      </c>
      <c r="R42" s="7">
        <f t="shared" si="10"/>
        <v>1.9870786547726872E-2</v>
      </c>
      <c r="S42" s="7">
        <f t="shared" si="11"/>
        <v>4.9808515532806082E-2</v>
      </c>
      <c r="T42" s="7">
        <f t="shared" si="12"/>
        <v>8.7372386091080612E-2</v>
      </c>
      <c r="U42" s="7">
        <f t="shared" si="13"/>
        <v>0.26339251340598785</v>
      </c>
      <c r="V42" s="7">
        <f t="shared" si="14"/>
        <v>0.2779023951181086</v>
      </c>
      <c r="W42" s="7">
        <f t="shared" si="15"/>
        <v>5.6566401849749301E-2</v>
      </c>
      <c r="X42" s="2">
        <v>33</v>
      </c>
      <c r="Y42" s="6">
        <f t="shared" si="6"/>
        <v>0.23979639370468414</v>
      </c>
    </row>
    <row r="43" spans="2:25">
      <c r="B43" s="2">
        <v>34</v>
      </c>
      <c r="C43" s="6">
        <v>4.4594586829104013E-3</v>
      </c>
      <c r="D43" s="6">
        <v>2.6874525277174738E-3</v>
      </c>
      <c r="E43" s="6">
        <v>8.8898794959169809E-3</v>
      </c>
      <c r="F43" s="6">
        <v>-5.6260001634242038E-4</v>
      </c>
      <c r="G43" s="6">
        <v>1.9372268283639263E-2</v>
      </c>
      <c r="H43" s="6">
        <v>2.0852621478402993E-2</v>
      </c>
      <c r="I43" s="6">
        <v>2.6395445731521527E-2</v>
      </c>
      <c r="J43" s="6">
        <v>-0.12630562223561356</v>
      </c>
      <c r="K43" s="6">
        <v>-9.1958196255620947E-2</v>
      </c>
      <c r="L43" s="6">
        <v>0.11399409284822733</v>
      </c>
      <c r="M43" s="2">
        <v>34</v>
      </c>
      <c r="N43" s="7">
        <f t="shared" si="4"/>
        <v>2.8459458682910402E-2</v>
      </c>
      <c r="O43" s="7">
        <f t="shared" si="7"/>
        <v>3.4687452527717474E-2</v>
      </c>
      <c r="P43" s="7">
        <f t="shared" si="8"/>
        <v>4.4889879495916982E-2</v>
      </c>
      <c r="Q43" s="7">
        <f t="shared" si="9"/>
        <v>4.0437399983657571E-2</v>
      </c>
      <c r="R43" s="7">
        <f t="shared" si="10"/>
        <v>5.8372268283639263E-2</v>
      </c>
      <c r="S43" s="7">
        <f t="shared" si="11"/>
        <v>6.5852621478402984E-2</v>
      </c>
      <c r="T43" s="7">
        <f t="shared" si="12"/>
        <v>8.1395445731521521E-2</v>
      </c>
      <c r="U43" s="7">
        <f t="shared" si="13"/>
        <v>-4.7305622235613562E-2</v>
      </c>
      <c r="V43" s="7">
        <f t="shared" si="14"/>
        <v>-6.9581962556209409E-3</v>
      </c>
      <c r="W43" s="7">
        <f t="shared" si="15"/>
        <v>0.14899409284822734</v>
      </c>
      <c r="X43" s="2">
        <v>34</v>
      </c>
      <c r="Y43" s="6">
        <f t="shared" si="6"/>
        <v>1.0712532503595509E-2</v>
      </c>
    </row>
    <row r="44" spans="2:25">
      <c r="B44" s="2">
        <v>35</v>
      </c>
      <c r="C44" s="6">
        <v>1.1126619286480378E-2</v>
      </c>
      <c r="D44" s="6">
        <v>2.3248236543001594E-3</v>
      </c>
      <c r="E44" s="6">
        <v>-6.997095570779148E-4</v>
      </c>
      <c r="F44" s="6">
        <v>-7.3224776532364276E-3</v>
      </c>
      <c r="G44" s="6">
        <v>2.8861032268521894E-2</v>
      </c>
      <c r="H44" s="6">
        <v>4.0572316478712442E-3</v>
      </c>
      <c r="I44" s="6">
        <v>1.3824823727830338E-2</v>
      </c>
      <c r="J44" s="6">
        <v>-4.9551861517233425E-2</v>
      </c>
      <c r="K44" s="6">
        <v>-6.5160944279957875E-2</v>
      </c>
      <c r="L44" s="6">
        <v>1.6553684776772729E-2</v>
      </c>
      <c r="M44" s="2">
        <v>35</v>
      </c>
      <c r="N44" s="7">
        <f t="shared" si="4"/>
        <v>3.5126619286480379E-2</v>
      </c>
      <c r="O44" s="7">
        <f t="shared" si="7"/>
        <v>3.432482365430016E-2</v>
      </c>
      <c r="P44" s="7">
        <f t="shared" si="8"/>
        <v>3.5300290442922086E-2</v>
      </c>
      <c r="Q44" s="7">
        <f t="shared" si="9"/>
        <v>3.3677522346763564E-2</v>
      </c>
      <c r="R44" s="7">
        <f t="shared" si="10"/>
        <v>6.7861032268521887E-2</v>
      </c>
      <c r="S44" s="7">
        <f t="shared" si="11"/>
        <v>4.9057231647871243E-2</v>
      </c>
      <c r="T44" s="7">
        <f t="shared" si="12"/>
        <v>6.8824823727830331E-2</v>
      </c>
      <c r="U44" s="7">
        <f t="shared" si="13"/>
        <v>2.9448138482766575E-2</v>
      </c>
      <c r="V44" s="7">
        <f t="shared" si="14"/>
        <v>1.9839055720042131E-2</v>
      </c>
      <c r="W44" s="7">
        <f t="shared" si="15"/>
        <v>5.1553684776772732E-2</v>
      </c>
      <c r="X44" s="2">
        <v>35</v>
      </c>
      <c r="Y44" s="6">
        <f t="shared" si="6"/>
        <v>2.9636209627840505E-2</v>
      </c>
    </row>
    <row r="45" spans="2:25">
      <c r="B45" s="2">
        <v>36</v>
      </c>
      <c r="C45" s="6">
        <v>2.7788287989184215E-3</v>
      </c>
      <c r="D45" s="6">
        <v>1.1832501103470186E-2</v>
      </c>
      <c r="E45" s="6">
        <v>1.5707604900947542E-2</v>
      </c>
      <c r="F45" s="6">
        <v>4.2896879540713334E-2</v>
      </c>
      <c r="G45" s="6">
        <v>1.4267953895157351E-2</v>
      </c>
      <c r="H45" s="6">
        <v>2.744597540266696E-2</v>
      </c>
      <c r="I45" s="6">
        <v>7.7494153168115587E-2</v>
      </c>
      <c r="J45" s="6">
        <v>-0.14356035371593864</v>
      </c>
      <c r="K45" s="6">
        <v>-0.17591400456575979</v>
      </c>
      <c r="L45" s="6">
        <v>-0.17860852116483944</v>
      </c>
      <c r="M45" s="2">
        <v>36</v>
      </c>
      <c r="N45" s="7">
        <f t="shared" si="4"/>
        <v>2.6778828798918422E-2</v>
      </c>
      <c r="O45" s="7">
        <f t="shared" si="7"/>
        <v>4.3832501103470187E-2</v>
      </c>
      <c r="P45" s="7">
        <f t="shared" si="8"/>
        <v>5.1707604900947543E-2</v>
      </c>
      <c r="Q45" s="7">
        <f t="shared" si="9"/>
        <v>8.3896879540713329E-2</v>
      </c>
      <c r="R45" s="7">
        <f t="shared" si="10"/>
        <v>5.3267953895157351E-2</v>
      </c>
      <c r="S45" s="7">
        <f t="shared" si="11"/>
        <v>7.2445975402666951E-2</v>
      </c>
      <c r="T45" s="7">
        <f t="shared" si="12"/>
        <v>0.13249415316811558</v>
      </c>
      <c r="U45" s="7">
        <f t="shared" si="13"/>
        <v>-6.4560353715938643E-2</v>
      </c>
      <c r="V45" s="7">
        <f t="shared" si="14"/>
        <v>-9.0914004565759779E-2</v>
      </c>
      <c r="W45" s="7">
        <f t="shared" si="15"/>
        <v>-0.14360852116483944</v>
      </c>
      <c r="X45" s="2">
        <v>36</v>
      </c>
      <c r="Y45" s="6">
        <f t="shared" si="6"/>
        <v>-4.6232372431083746E-2</v>
      </c>
    </row>
    <row r="46" spans="2:25">
      <c r="B46" s="2">
        <v>37</v>
      </c>
      <c r="C46" s="6">
        <v>-2.0881672064545359E-4</v>
      </c>
      <c r="D46" s="6">
        <v>8.124384007504773E-3</v>
      </c>
      <c r="E46" s="6">
        <v>6.4107309964958788E-3</v>
      </c>
      <c r="F46" s="6">
        <v>7.0935088228509004E-3</v>
      </c>
      <c r="G46" s="6">
        <v>7.5358252017187613E-2</v>
      </c>
      <c r="H46" s="6">
        <v>3.6603087796152671E-2</v>
      </c>
      <c r="I46" s="6">
        <v>7.7620168115205224E-2</v>
      </c>
      <c r="J46" s="6">
        <v>9.4980646742606756E-4</v>
      </c>
      <c r="K46" s="6">
        <v>8.5195995532584556E-4</v>
      </c>
      <c r="L46" s="6">
        <v>0.16338553774515968</v>
      </c>
      <c r="M46" s="2">
        <v>37</v>
      </c>
      <c r="N46" s="7">
        <f t="shared" si="4"/>
        <v>2.3791183279354547E-2</v>
      </c>
      <c r="O46" s="7">
        <f t="shared" si="7"/>
        <v>4.0124384007504774E-2</v>
      </c>
      <c r="P46" s="7">
        <f t="shared" si="8"/>
        <v>4.241073099649588E-2</v>
      </c>
      <c r="Q46" s="7">
        <f t="shared" si="9"/>
        <v>4.8093508822850892E-2</v>
      </c>
      <c r="R46" s="7">
        <f t="shared" si="10"/>
        <v>0.11435825201718761</v>
      </c>
      <c r="S46" s="7">
        <f t="shared" si="11"/>
        <v>8.1603087796152662E-2</v>
      </c>
      <c r="T46" s="7">
        <f t="shared" si="12"/>
        <v>0.13262016811520522</v>
      </c>
      <c r="U46" s="7">
        <f t="shared" si="13"/>
        <v>7.9949806467426068E-2</v>
      </c>
      <c r="V46" s="7">
        <f t="shared" si="14"/>
        <v>8.5851959955325852E-2</v>
      </c>
      <c r="W46" s="7">
        <f t="shared" si="15"/>
        <v>0.19838553774515968</v>
      </c>
      <c r="X46" s="2">
        <v>37</v>
      </c>
      <c r="Y46" s="6">
        <f t="shared" si="6"/>
        <v>9.5205602178009441E-2</v>
      </c>
    </row>
    <row r="47" spans="2:25">
      <c r="B47" s="2">
        <v>38</v>
      </c>
      <c r="C47" s="6">
        <v>-3.5188251084815811E-3</v>
      </c>
      <c r="D47" s="6">
        <v>-2.233895209227714E-2</v>
      </c>
      <c r="E47" s="6">
        <v>-2.1971530856460902E-2</v>
      </c>
      <c r="F47" s="6">
        <v>-6.9510815665111102E-3</v>
      </c>
      <c r="G47" s="6">
        <v>-5.1234107596112563E-2</v>
      </c>
      <c r="H47" s="6">
        <v>-4.1564324228567658E-2</v>
      </c>
      <c r="I47" s="6">
        <v>5.9448173058934684E-3</v>
      </c>
      <c r="J47" s="6">
        <v>1.3314427656812705E-2</v>
      </c>
      <c r="K47" s="6">
        <v>6.7350488651378854E-3</v>
      </c>
      <c r="L47" s="6">
        <v>-0.21337295294029829</v>
      </c>
      <c r="M47" s="2">
        <v>38</v>
      </c>
      <c r="N47" s="7">
        <f t="shared" si="4"/>
        <v>2.0481174891518419E-2</v>
      </c>
      <c r="O47" s="7">
        <f t="shared" si="7"/>
        <v>9.6610479077228611E-3</v>
      </c>
      <c r="P47" s="7">
        <f t="shared" si="8"/>
        <v>1.4028469143539102E-2</v>
      </c>
      <c r="Q47" s="7">
        <f t="shared" si="9"/>
        <v>3.4048918433488881E-2</v>
      </c>
      <c r="R47" s="7">
        <f t="shared" si="10"/>
        <v>-1.2234107596112563E-2</v>
      </c>
      <c r="S47" s="7">
        <f t="shared" si="11"/>
        <v>3.4356757714323408E-3</v>
      </c>
      <c r="T47" s="7">
        <f t="shared" si="12"/>
        <v>6.0944817305893469E-2</v>
      </c>
      <c r="U47" s="7">
        <f t="shared" si="13"/>
        <v>9.2314427656812706E-2</v>
      </c>
      <c r="V47" s="7">
        <f t="shared" si="14"/>
        <v>9.1735048865137891E-2</v>
      </c>
      <c r="W47" s="7">
        <f t="shared" si="15"/>
        <v>-0.17837295294029828</v>
      </c>
      <c r="X47" s="2">
        <v>38</v>
      </c>
      <c r="Y47" s="6">
        <f t="shared" si="6"/>
        <v>8.5577002825409698E-2</v>
      </c>
    </row>
    <row r="48" spans="2:25">
      <c r="B48" s="2">
        <v>39</v>
      </c>
      <c r="C48" s="6">
        <v>-2.7985347199765073E-3</v>
      </c>
      <c r="D48" s="6">
        <v>9.9894859050449203E-4</v>
      </c>
      <c r="E48" s="6">
        <v>-8.2802469411384291E-4</v>
      </c>
      <c r="F48" s="6">
        <v>3.0476131267031779E-2</v>
      </c>
      <c r="G48" s="6">
        <v>4.9457876825884789E-3</v>
      </c>
      <c r="H48" s="6">
        <v>-3.0552468752574405E-3</v>
      </c>
      <c r="I48" s="6">
        <v>7.7347811758531004E-2</v>
      </c>
      <c r="J48" s="6">
        <v>0.19697869698830719</v>
      </c>
      <c r="K48" s="6">
        <v>0.14795385083080026</v>
      </c>
      <c r="L48" s="6">
        <v>-9.5510035874768293E-2</v>
      </c>
      <c r="M48" s="2">
        <v>39</v>
      </c>
      <c r="N48" s="7">
        <f t="shared" si="4"/>
        <v>2.1201465280023493E-2</v>
      </c>
      <c r="O48" s="7">
        <f t="shared" si="7"/>
        <v>3.2998948590504493E-2</v>
      </c>
      <c r="P48" s="7">
        <f t="shared" si="8"/>
        <v>3.5171975305886158E-2</v>
      </c>
      <c r="Q48" s="7">
        <f t="shared" si="9"/>
        <v>7.147613126703177E-2</v>
      </c>
      <c r="R48" s="7">
        <f t="shared" si="10"/>
        <v>4.3945787682588479E-2</v>
      </c>
      <c r="S48" s="7">
        <f t="shared" si="11"/>
        <v>4.1944753124742558E-2</v>
      </c>
      <c r="T48" s="7">
        <f t="shared" si="12"/>
        <v>0.132347811758531</v>
      </c>
      <c r="U48" s="7">
        <f t="shared" si="13"/>
        <v>0.27597869698830718</v>
      </c>
      <c r="V48" s="7">
        <f t="shared" si="14"/>
        <v>0.23295385083080028</v>
      </c>
      <c r="W48" s="7">
        <f t="shared" si="15"/>
        <v>-6.0510035874768289E-2</v>
      </c>
      <c r="X48" s="2">
        <v>39</v>
      </c>
      <c r="Y48" s="6">
        <f t="shared" si="6"/>
        <v>0.21283264360771276</v>
      </c>
    </row>
    <row r="49" spans="2:25">
      <c r="B49" s="2">
        <v>40</v>
      </c>
      <c r="C49" s="6">
        <v>1.4534789442060082E-2</v>
      </c>
      <c r="D49" s="6">
        <v>-1.8096301128449108E-2</v>
      </c>
      <c r="E49" s="6">
        <v>-1.7506382988734675E-2</v>
      </c>
      <c r="F49" s="6">
        <v>-1.1022947894056525E-2</v>
      </c>
      <c r="G49" s="6">
        <v>-8.0549067707407981E-2</v>
      </c>
      <c r="H49" s="6">
        <v>-4.9570558023984974E-2</v>
      </c>
      <c r="I49" s="6">
        <v>-4.0255216060018362E-2</v>
      </c>
      <c r="J49" s="6">
        <v>9.3701038638520667E-2</v>
      </c>
      <c r="K49" s="6">
        <v>8.9315056561687381E-2</v>
      </c>
      <c r="L49" s="6">
        <v>-0.24145551133365045</v>
      </c>
      <c r="M49" s="2">
        <v>40</v>
      </c>
      <c r="N49" s="7">
        <f t="shared" si="4"/>
        <v>3.8534789442060083E-2</v>
      </c>
      <c r="O49" s="7">
        <f t="shared" si="7"/>
        <v>1.3903698871550893E-2</v>
      </c>
      <c r="P49" s="7">
        <f t="shared" si="8"/>
        <v>1.8493617011265329E-2</v>
      </c>
      <c r="Q49" s="7">
        <f t="shared" si="9"/>
        <v>2.997705210594347E-2</v>
      </c>
      <c r="R49" s="7">
        <f t="shared" si="10"/>
        <v>-4.1549067707407981E-2</v>
      </c>
      <c r="S49" s="7">
        <f t="shared" si="11"/>
        <v>-4.5705580239849761E-3</v>
      </c>
      <c r="T49" s="7">
        <f t="shared" si="12"/>
        <v>1.4744783939981639E-2</v>
      </c>
      <c r="U49" s="7">
        <f t="shared" si="13"/>
        <v>0.17270103863852065</v>
      </c>
      <c r="V49" s="7">
        <f t="shared" si="14"/>
        <v>0.17431505656168739</v>
      </c>
      <c r="W49" s="7">
        <f t="shared" si="15"/>
        <v>-0.20645551133365045</v>
      </c>
      <c r="X49" s="2">
        <v>40</v>
      </c>
      <c r="Y49" s="6">
        <f t="shared" si="6"/>
        <v>0.1424010021051155</v>
      </c>
    </row>
    <row r="50" spans="2:25">
      <c r="B50" s="2">
        <v>41</v>
      </c>
      <c r="C50" s="6">
        <v>-2.9473261308014184E-3</v>
      </c>
      <c r="D50" s="6">
        <v>5.5053343481315659E-3</v>
      </c>
      <c r="E50" s="6">
        <v>2.6544201608716574E-3</v>
      </c>
      <c r="F50" s="6">
        <v>1.6588607657563568E-2</v>
      </c>
      <c r="G50" s="6">
        <v>2.8793270479547287E-2</v>
      </c>
      <c r="H50" s="6">
        <v>1.0742274299668723E-2</v>
      </c>
      <c r="I50" s="6">
        <v>2.8507570985667363E-2</v>
      </c>
      <c r="J50" s="6">
        <v>-0.25690630630252098</v>
      </c>
      <c r="K50" s="6">
        <v>-0.20944702106231483</v>
      </c>
      <c r="L50" s="6">
        <v>9.739176986193783E-2</v>
      </c>
      <c r="M50" s="2">
        <v>41</v>
      </c>
      <c r="N50" s="7">
        <f t="shared" si="4"/>
        <v>2.1052673869198582E-2</v>
      </c>
      <c r="O50" s="7">
        <f t="shared" si="7"/>
        <v>3.7505334348131567E-2</v>
      </c>
      <c r="P50" s="7">
        <f t="shared" si="8"/>
        <v>3.8654420160871658E-2</v>
      </c>
      <c r="Q50" s="7">
        <f t="shared" si="9"/>
        <v>5.7588607657563559E-2</v>
      </c>
      <c r="R50" s="7">
        <f t="shared" si="10"/>
        <v>6.779327047954728E-2</v>
      </c>
      <c r="S50" s="7">
        <f t="shared" si="11"/>
        <v>5.5742274299668722E-2</v>
      </c>
      <c r="T50" s="7">
        <f t="shared" si="12"/>
        <v>8.3507570985667356E-2</v>
      </c>
      <c r="U50" s="7">
        <f t="shared" si="13"/>
        <v>-0.17790630630252097</v>
      </c>
      <c r="V50" s="7">
        <f t="shared" si="14"/>
        <v>-0.12444702106231482</v>
      </c>
      <c r="W50" s="7">
        <f t="shared" si="15"/>
        <v>0.13239176986193785</v>
      </c>
      <c r="X50" s="2">
        <v>41</v>
      </c>
      <c r="Y50" s="6">
        <f t="shared" si="6"/>
        <v>-8.2856102283033278E-2</v>
      </c>
    </row>
    <row r="51" spans="2:25">
      <c r="B51" s="2">
        <v>42</v>
      </c>
      <c r="C51" s="6">
        <v>-6.92245353275521E-4</v>
      </c>
      <c r="D51" s="6">
        <v>2.4141475525991066E-2</v>
      </c>
      <c r="E51" s="6">
        <v>2.0712359668216902E-2</v>
      </c>
      <c r="F51" s="6">
        <v>-7.2950867259370077E-3</v>
      </c>
      <c r="G51" s="6">
        <v>5.302734648580977E-2</v>
      </c>
      <c r="H51" s="6">
        <v>3.213180250036201E-2</v>
      </c>
      <c r="I51" s="6">
        <v>3.8283169919508642E-2</v>
      </c>
      <c r="J51" s="6">
        <v>5.6265699633635535E-3</v>
      </c>
      <c r="K51" s="6">
        <v>1.874644869885779E-2</v>
      </c>
      <c r="L51" s="6">
        <v>0.54382576322700305</v>
      </c>
      <c r="M51" s="2">
        <v>42</v>
      </c>
      <c r="N51" s="7">
        <f t="shared" si="4"/>
        <v>2.3307754646724479E-2</v>
      </c>
      <c r="O51" s="7">
        <f t="shared" si="7"/>
        <v>5.6141475525991066E-2</v>
      </c>
      <c r="P51" s="7">
        <f t="shared" si="8"/>
        <v>5.6712359668216902E-2</v>
      </c>
      <c r="Q51" s="7">
        <f t="shared" si="9"/>
        <v>3.3704913274062984E-2</v>
      </c>
      <c r="R51" s="7">
        <f t="shared" si="10"/>
        <v>9.2027346485809763E-2</v>
      </c>
      <c r="S51" s="7">
        <f t="shared" si="11"/>
        <v>7.7131802500362001E-2</v>
      </c>
      <c r="T51" s="7">
        <f t="shared" si="12"/>
        <v>9.3283169919508635E-2</v>
      </c>
      <c r="U51" s="7">
        <f t="shared" si="13"/>
        <v>8.4626569963363554E-2</v>
      </c>
      <c r="V51" s="7">
        <f t="shared" si="14"/>
        <v>0.1037464486988578</v>
      </c>
      <c r="W51" s="7">
        <f t="shared" si="15"/>
        <v>0.57882576322700308</v>
      </c>
      <c r="X51" s="2">
        <v>42</v>
      </c>
      <c r="Y51" s="6">
        <f t="shared" si="6"/>
        <v>0.10165379335903454</v>
      </c>
    </row>
    <row r="52" spans="2:25">
      <c r="B52" s="2">
        <v>43</v>
      </c>
      <c r="C52" s="6">
        <v>-5.0266255438363924E-3</v>
      </c>
      <c r="D52" s="6">
        <v>-1.4372894414389423E-2</v>
      </c>
      <c r="E52" s="6">
        <v>-2.1418256096982929E-2</v>
      </c>
      <c r="F52" s="6">
        <v>-4.7549195730189647E-2</v>
      </c>
      <c r="G52" s="6">
        <v>-4.7658233168261885E-2</v>
      </c>
      <c r="H52" s="6">
        <v>-4.7329260153411164E-2</v>
      </c>
      <c r="I52" s="6">
        <v>-0.10049842636992645</v>
      </c>
      <c r="J52" s="6">
        <v>-0.17105234588870652</v>
      </c>
      <c r="K52" s="6">
        <v>-0.19221021778362035</v>
      </c>
      <c r="L52" s="6">
        <v>-0.10140041974203055</v>
      </c>
      <c r="M52" s="2">
        <v>43</v>
      </c>
      <c r="N52" s="7">
        <f t="shared" si="4"/>
        <v>1.8973374456163608E-2</v>
      </c>
      <c r="O52" s="7">
        <f t="shared" si="7"/>
        <v>1.7627105585610578E-2</v>
      </c>
      <c r="P52" s="7">
        <f t="shared" si="8"/>
        <v>1.4581743903017075E-2</v>
      </c>
      <c r="Q52" s="7">
        <f t="shared" si="9"/>
        <v>-6.5491957301896525E-3</v>
      </c>
      <c r="R52" s="7">
        <f t="shared" si="10"/>
        <v>-8.6582331682618849E-3</v>
      </c>
      <c r="S52" s="7">
        <f t="shared" si="11"/>
        <v>-2.3292601534111654E-3</v>
      </c>
      <c r="T52" s="7">
        <f t="shared" si="12"/>
        <v>-4.5498426369926452E-2</v>
      </c>
      <c r="U52" s="7">
        <f t="shared" si="13"/>
        <v>-9.2052345888706519E-2</v>
      </c>
      <c r="V52" s="7">
        <f t="shared" si="14"/>
        <v>-0.10721021778362035</v>
      </c>
      <c r="W52" s="7">
        <f t="shared" si="15"/>
        <v>-6.640041974203055E-2</v>
      </c>
      <c r="X52" s="2">
        <v>43</v>
      </c>
      <c r="Y52" s="6">
        <f t="shared" si="6"/>
        <v>-9.4867859704525756E-2</v>
      </c>
    </row>
    <row r="53" spans="2:25">
      <c r="B53" s="2">
        <v>44</v>
      </c>
      <c r="C53" s="6">
        <v>3.5938437933733663E-4</v>
      </c>
      <c r="D53" s="6">
        <v>-2.2693203127689784E-2</v>
      </c>
      <c r="E53" s="6">
        <v>-2.2046870011304159E-2</v>
      </c>
      <c r="F53" s="6">
        <v>-2.0279828124134393E-2</v>
      </c>
      <c r="G53" s="6">
        <v>-4.5746209961950654E-2</v>
      </c>
      <c r="H53" s="6">
        <v>-3.4300360742316523E-2</v>
      </c>
      <c r="I53" s="6">
        <v>-6.1319195314310071E-2</v>
      </c>
      <c r="J53" s="6">
        <v>-8.3900269189569693E-2</v>
      </c>
      <c r="K53" s="6">
        <v>-6.0068466618218061E-2</v>
      </c>
      <c r="L53" s="6">
        <v>5.4808697715612212E-2</v>
      </c>
      <c r="M53" s="2">
        <v>44</v>
      </c>
      <c r="N53" s="7">
        <f t="shared" si="4"/>
        <v>2.4359384379337337E-2</v>
      </c>
      <c r="O53" s="7">
        <f t="shared" si="7"/>
        <v>9.3067968723102162E-3</v>
      </c>
      <c r="P53" s="7">
        <f t="shared" si="8"/>
        <v>1.3953129988695846E-2</v>
      </c>
      <c r="Q53" s="7">
        <f t="shared" si="9"/>
        <v>2.0720171875865601E-2</v>
      </c>
      <c r="R53" s="7">
        <f t="shared" si="10"/>
        <v>-6.7462099619506541E-3</v>
      </c>
      <c r="S53" s="7">
        <f t="shared" si="11"/>
        <v>1.0699639257683476E-2</v>
      </c>
      <c r="T53" s="7">
        <f t="shared" si="12"/>
        <v>-6.3191953143100707E-3</v>
      </c>
      <c r="U53" s="7">
        <f t="shared" si="13"/>
        <v>-4.900269189569692E-3</v>
      </c>
      <c r="V53" s="7">
        <f t="shared" si="14"/>
        <v>2.4931533381781945E-2</v>
      </c>
      <c r="W53" s="7">
        <f t="shared" si="15"/>
        <v>8.9808697715612215E-2</v>
      </c>
      <c r="X53" s="2">
        <v>44</v>
      </c>
      <c r="Y53" s="6">
        <f t="shared" si="6"/>
        <v>1.8681387614785855E-2</v>
      </c>
    </row>
    <row r="54" spans="2:25">
      <c r="B54" s="2">
        <v>45</v>
      </c>
      <c r="C54" s="6">
        <v>2.8930691631047015E-3</v>
      </c>
      <c r="D54" s="6">
        <v>1.1544257217002876E-2</v>
      </c>
      <c r="E54" s="6">
        <v>2.1243419434069894E-2</v>
      </c>
      <c r="F54" s="6">
        <v>3.1764591110952992E-4</v>
      </c>
      <c r="G54" s="6">
        <v>3.8785583354586942E-2</v>
      </c>
      <c r="H54" s="6">
        <v>4.0358133196459693E-2</v>
      </c>
      <c r="I54" s="6">
        <v>2.0985906384248243E-2</v>
      </c>
      <c r="J54" s="6">
        <v>-0.12838438936666449</v>
      </c>
      <c r="K54" s="6">
        <v>-0.1257879418875153</v>
      </c>
      <c r="L54" s="6">
        <v>1.4649039657440646E-2</v>
      </c>
      <c r="M54" s="2">
        <v>45</v>
      </c>
      <c r="N54" s="7">
        <f t="shared" si="4"/>
        <v>2.6893069163104702E-2</v>
      </c>
      <c r="O54" s="7">
        <f t="shared" si="7"/>
        <v>4.3544257217002877E-2</v>
      </c>
      <c r="P54" s="7">
        <f t="shared" si="8"/>
        <v>5.7243419434069895E-2</v>
      </c>
      <c r="Q54" s="7">
        <f t="shared" si="9"/>
        <v>4.1317645911109521E-2</v>
      </c>
      <c r="R54" s="7">
        <f t="shared" si="10"/>
        <v>7.7785583354586935E-2</v>
      </c>
      <c r="S54" s="7">
        <f t="shared" si="11"/>
        <v>8.5358133196459685E-2</v>
      </c>
      <c r="T54" s="7">
        <f t="shared" si="12"/>
        <v>7.5985906384248236E-2</v>
      </c>
      <c r="U54" s="7">
        <f t="shared" si="13"/>
        <v>-4.9384389366664491E-2</v>
      </c>
      <c r="V54" s="7">
        <f t="shared" si="14"/>
        <v>-4.0787941887515292E-2</v>
      </c>
      <c r="W54" s="7">
        <f t="shared" si="15"/>
        <v>4.964903965744065E-2</v>
      </c>
      <c r="X54" s="2">
        <v>45</v>
      </c>
      <c r="Y54" s="6">
        <f t="shared" si="6"/>
        <v>-1.7433171895854867E-2</v>
      </c>
    </row>
    <row r="55" spans="2:25">
      <c r="B55" s="2">
        <v>46</v>
      </c>
      <c r="C55" s="6">
        <v>-2.2557381364355575E-3</v>
      </c>
      <c r="D55" s="6">
        <v>8.2465767127011536E-4</v>
      </c>
      <c r="E55" s="6">
        <v>2.8041359809754703E-3</v>
      </c>
      <c r="F55" s="6">
        <v>-1.0741704158854084E-2</v>
      </c>
      <c r="G55" s="6">
        <v>6.8465395307139298E-4</v>
      </c>
      <c r="H55" s="6">
        <v>6.8676268505893298E-3</v>
      </c>
      <c r="I55" s="6">
        <v>-3.9582734318189483E-2</v>
      </c>
      <c r="J55" s="6">
        <v>-0.11515620988014727</v>
      </c>
      <c r="K55" s="6">
        <v>-0.13805868357231088</v>
      </c>
      <c r="L55" s="6">
        <v>0.15516792257324324</v>
      </c>
      <c r="M55" s="2">
        <v>46</v>
      </c>
      <c r="N55" s="7">
        <f t="shared" si="4"/>
        <v>2.1744261863564443E-2</v>
      </c>
      <c r="O55" s="7">
        <f t="shared" si="7"/>
        <v>3.2824657671270116E-2</v>
      </c>
      <c r="P55" s="7">
        <f t="shared" si="8"/>
        <v>3.8804135980975471E-2</v>
      </c>
      <c r="Q55" s="7">
        <f t="shared" si="9"/>
        <v>3.0258295841145911E-2</v>
      </c>
      <c r="R55" s="7">
        <f t="shared" si="10"/>
        <v>3.9684653953071393E-2</v>
      </c>
      <c r="S55" s="7">
        <f t="shared" si="11"/>
        <v>5.1867626850589328E-2</v>
      </c>
      <c r="T55" s="7">
        <f t="shared" si="12"/>
        <v>1.5417265681810517E-2</v>
      </c>
      <c r="U55" s="7">
        <f t="shared" si="13"/>
        <v>-3.6156209880147269E-2</v>
      </c>
      <c r="V55" s="7">
        <f t="shared" si="14"/>
        <v>-5.3058683572310875E-2</v>
      </c>
      <c r="W55" s="7">
        <f t="shared" si="15"/>
        <v>0.19016792257324325</v>
      </c>
      <c r="X55" s="2">
        <v>46</v>
      </c>
      <c r="Y55" s="6">
        <f t="shared" si="6"/>
        <v>-3.9363493653617222E-2</v>
      </c>
    </row>
    <row r="56" spans="2:25">
      <c r="B56" s="2">
        <v>47</v>
      </c>
      <c r="C56" s="6">
        <v>-9.9327461317598453E-5</v>
      </c>
      <c r="D56" s="6">
        <v>-1.1786232068870126E-2</v>
      </c>
      <c r="E56" s="6">
        <v>-3.0205446599124545E-3</v>
      </c>
      <c r="F56" s="6">
        <v>-1.0018578131783053E-2</v>
      </c>
      <c r="G56" s="6">
        <v>-9.8400215910920824E-3</v>
      </c>
      <c r="H56" s="6">
        <v>-4.1523574818432343E-3</v>
      </c>
      <c r="I56" s="6">
        <v>-2.8869955742686026E-2</v>
      </c>
      <c r="J56" s="6">
        <v>2.8118157973997554E-2</v>
      </c>
      <c r="K56" s="6">
        <v>3.1637000468794932E-2</v>
      </c>
      <c r="L56" s="6">
        <v>4.7862570582044864E-2</v>
      </c>
      <c r="M56" s="2">
        <v>47</v>
      </c>
      <c r="N56" s="7">
        <f t="shared" si="4"/>
        <v>2.3900672538682402E-2</v>
      </c>
      <c r="O56" s="7">
        <f t="shared" si="7"/>
        <v>2.0213767931129875E-2</v>
      </c>
      <c r="P56" s="7">
        <f t="shared" si="8"/>
        <v>3.2979455340087546E-2</v>
      </c>
      <c r="Q56" s="7">
        <f t="shared" si="9"/>
        <v>3.0981421868216941E-2</v>
      </c>
      <c r="R56" s="7">
        <f t="shared" si="10"/>
        <v>2.9159978408907918E-2</v>
      </c>
      <c r="S56" s="7">
        <f t="shared" si="11"/>
        <v>4.0847642518156764E-2</v>
      </c>
      <c r="T56" s="7">
        <f t="shared" si="12"/>
        <v>2.6130044257313974E-2</v>
      </c>
      <c r="U56" s="7">
        <f t="shared" si="13"/>
        <v>0.10711815797399755</v>
      </c>
      <c r="V56" s="7">
        <f t="shared" si="14"/>
        <v>0.11663700046879494</v>
      </c>
      <c r="W56" s="7">
        <f t="shared" si="15"/>
        <v>8.2862570582044867E-2</v>
      </c>
      <c r="X56" s="2">
        <v>47</v>
      </c>
      <c r="Y56" s="6">
        <f t="shared" si="6"/>
        <v>9.8535609344152758E-2</v>
      </c>
    </row>
    <row r="57" spans="2:25">
      <c r="B57" s="2">
        <v>48</v>
      </c>
      <c r="C57" s="6">
        <v>-8.2430157691088177E-3</v>
      </c>
      <c r="D57" s="6">
        <v>-2.8168249322641989E-2</v>
      </c>
      <c r="E57" s="6">
        <v>-1.763900738970962E-2</v>
      </c>
      <c r="F57" s="6">
        <v>-7.8030558647673408E-3</v>
      </c>
      <c r="G57" s="6">
        <v>-0.10286497091030643</v>
      </c>
      <c r="H57" s="6">
        <v>-5.0615475870674893E-2</v>
      </c>
      <c r="I57" s="6">
        <v>-7.7632358429656323E-2</v>
      </c>
      <c r="J57" s="6">
        <v>-0.21133868488190652</v>
      </c>
      <c r="K57" s="6">
        <v>-0.19149000220048551</v>
      </c>
      <c r="L57" s="6">
        <v>-0.2490529593573782</v>
      </c>
      <c r="M57" s="2">
        <v>48</v>
      </c>
      <c r="N57" s="7">
        <f t="shared" si="4"/>
        <v>1.5756984230891183E-2</v>
      </c>
      <c r="O57" s="7">
        <f t="shared" si="7"/>
        <v>3.8317506773580118E-3</v>
      </c>
      <c r="P57" s="7">
        <f t="shared" si="8"/>
        <v>1.8360992610290384E-2</v>
      </c>
      <c r="Q57" s="7">
        <f t="shared" si="9"/>
        <v>3.3196944135232651E-2</v>
      </c>
      <c r="R57" s="7">
        <f t="shared" si="10"/>
        <v>-6.3864970910306434E-2</v>
      </c>
      <c r="S57" s="7">
        <f t="shared" si="11"/>
        <v>-5.615475870674895E-3</v>
      </c>
      <c r="T57" s="7">
        <f t="shared" si="12"/>
        <v>-2.2632358429656323E-2</v>
      </c>
      <c r="U57" s="7">
        <f t="shared" si="13"/>
        <v>-0.13233868488190653</v>
      </c>
      <c r="V57" s="7">
        <f t="shared" si="14"/>
        <v>-0.1064900022004855</v>
      </c>
      <c r="W57" s="7">
        <f t="shared" si="15"/>
        <v>-0.2140529593573782</v>
      </c>
      <c r="X57" s="2">
        <v>48</v>
      </c>
      <c r="Y57" s="6">
        <f t="shared" si="6"/>
        <v>-8.9718473548294347E-2</v>
      </c>
    </row>
    <row r="58" spans="2:25">
      <c r="B58" s="2">
        <v>49</v>
      </c>
      <c r="C58" s="6">
        <v>-4.5725162098277025E-3</v>
      </c>
      <c r="D58" s="6">
        <v>2.2826980564073091E-3</v>
      </c>
      <c r="E58" s="6">
        <v>5.4059361017365255E-3</v>
      </c>
      <c r="F58" s="6">
        <v>1.9668288072851734E-2</v>
      </c>
      <c r="G58" s="6">
        <v>3.5426166281167473E-2</v>
      </c>
      <c r="H58" s="6">
        <v>1.2677832628295853E-2</v>
      </c>
      <c r="I58" s="6">
        <v>5.0902482659846648E-2</v>
      </c>
      <c r="J58" s="6">
        <v>0.17252719407898479</v>
      </c>
      <c r="K58" s="6">
        <v>9.2718399843725333E-2</v>
      </c>
      <c r="L58" s="6">
        <v>-0.28749537380596296</v>
      </c>
      <c r="M58" s="2">
        <v>49</v>
      </c>
      <c r="N58" s="7">
        <f t="shared" si="4"/>
        <v>1.9427483790172298E-2</v>
      </c>
      <c r="O58" s="7">
        <f t="shared" si="7"/>
        <v>3.428269805640731E-2</v>
      </c>
      <c r="P58" s="7">
        <f t="shared" si="8"/>
        <v>4.1405936101736526E-2</v>
      </c>
      <c r="Q58" s="7">
        <f t="shared" si="9"/>
        <v>6.0668288072851725E-2</v>
      </c>
      <c r="R58" s="7">
        <f t="shared" si="10"/>
        <v>7.4426166281167466E-2</v>
      </c>
      <c r="S58" s="7">
        <f t="shared" si="11"/>
        <v>5.7677832628295851E-2</v>
      </c>
      <c r="T58" s="7">
        <f t="shared" si="12"/>
        <v>0.10590248265984664</v>
      </c>
      <c r="U58" s="7">
        <f t="shared" si="13"/>
        <v>0.25152719407898477</v>
      </c>
      <c r="V58" s="7">
        <f t="shared" si="14"/>
        <v>0.17771839984372534</v>
      </c>
      <c r="W58" s="7">
        <f t="shared" si="15"/>
        <v>-0.25249537380596299</v>
      </c>
      <c r="X58" s="2">
        <v>49</v>
      </c>
      <c r="Y58" s="6">
        <f t="shared" si="6"/>
        <v>0.16335521688004054</v>
      </c>
    </row>
    <row r="59" spans="2:25">
      <c r="B59" s="2">
        <v>50</v>
      </c>
      <c r="C59" s="6">
        <v>1.903170561694624E-3</v>
      </c>
      <c r="D59" s="6">
        <v>1.73605863675413E-2</v>
      </c>
      <c r="E59" s="6">
        <v>1.2794063861243005E-2</v>
      </c>
      <c r="F59" s="6">
        <v>2.9955127638270716E-2</v>
      </c>
      <c r="G59" s="6">
        <v>0.10464666120448941</v>
      </c>
      <c r="H59" s="6">
        <v>5.6791019218412168E-2</v>
      </c>
      <c r="I59" s="6">
        <v>0.12935270060519255</v>
      </c>
      <c r="J59" s="6">
        <v>3.9791829098220238E-2</v>
      </c>
      <c r="K59" s="6">
        <v>2.6227893335191613E-2</v>
      </c>
      <c r="L59" s="6">
        <v>0.15933224893898329</v>
      </c>
      <c r="M59" s="2">
        <v>50</v>
      </c>
      <c r="N59" s="7">
        <f t="shared" si="4"/>
        <v>2.5903170561694625E-2</v>
      </c>
      <c r="O59" s="7">
        <f t="shared" si="7"/>
        <v>4.9360586367541301E-2</v>
      </c>
      <c r="P59" s="7">
        <f t="shared" si="8"/>
        <v>4.8794063861243006E-2</v>
      </c>
      <c r="Q59" s="7">
        <f t="shared" si="9"/>
        <v>7.0955127638270707E-2</v>
      </c>
      <c r="R59" s="7">
        <f t="shared" si="10"/>
        <v>0.14364666120448941</v>
      </c>
      <c r="S59" s="7">
        <f t="shared" si="11"/>
        <v>0.10179101921841216</v>
      </c>
      <c r="T59" s="7">
        <f t="shared" si="12"/>
        <v>0.18435270060519254</v>
      </c>
      <c r="U59" s="7">
        <f t="shared" si="13"/>
        <v>0.11879182909822024</v>
      </c>
      <c r="V59" s="7">
        <f t="shared" si="14"/>
        <v>0.11122789333519162</v>
      </c>
      <c r="W59" s="7">
        <f t="shared" si="15"/>
        <v>0.19433224893898329</v>
      </c>
      <c r="X59" s="2">
        <v>50</v>
      </c>
      <c r="Y59" s="6">
        <f t="shared" si="6"/>
        <v>0.12585285561021992</v>
      </c>
    </row>
    <row r="60" spans="2:25">
      <c r="B60" s="2">
        <v>51</v>
      </c>
      <c r="C60" s="6">
        <v>9.8642998725869471E-3</v>
      </c>
      <c r="D60" s="6">
        <v>-3.1988060629390275E-3</v>
      </c>
      <c r="E60" s="6">
        <v>-5.0484234768960849E-3</v>
      </c>
      <c r="F60" s="6">
        <v>-2.1347526964237938E-3</v>
      </c>
      <c r="G60" s="6">
        <v>-4.9923656362337407E-2</v>
      </c>
      <c r="H60" s="6">
        <v>-2.709864937288859E-2</v>
      </c>
      <c r="I60" s="6">
        <v>-4.5010894550456593E-2</v>
      </c>
      <c r="J60" s="6">
        <v>9.7702914606117047E-2</v>
      </c>
      <c r="K60" s="6">
        <v>0.14282900873176785</v>
      </c>
      <c r="L60" s="6">
        <v>5.008240351952048E-4</v>
      </c>
      <c r="M60" s="2">
        <v>51</v>
      </c>
      <c r="N60" s="7">
        <f t="shared" si="4"/>
        <v>3.3864299872586948E-2</v>
      </c>
      <c r="O60" s="7">
        <f t="shared" si="7"/>
        <v>2.8801193937060973E-2</v>
      </c>
      <c r="P60" s="7">
        <f t="shared" si="8"/>
        <v>3.0951576523103919E-2</v>
      </c>
      <c r="Q60" s="7">
        <f t="shared" si="9"/>
        <v>3.8865247303576198E-2</v>
      </c>
      <c r="R60" s="7">
        <f t="shared" si="10"/>
        <v>-1.0923656362337407E-2</v>
      </c>
      <c r="S60" s="7">
        <f t="shared" si="11"/>
        <v>1.7901350627111408E-2</v>
      </c>
      <c r="T60" s="7">
        <f t="shared" si="12"/>
        <v>9.9891054495434076E-3</v>
      </c>
      <c r="U60" s="7">
        <f t="shared" si="13"/>
        <v>0.17670291460611703</v>
      </c>
      <c r="V60" s="7">
        <f t="shared" si="14"/>
        <v>0.22782900873176787</v>
      </c>
      <c r="W60" s="7">
        <f t="shared" si="15"/>
        <v>3.5500824035195208E-2</v>
      </c>
      <c r="X60" s="2">
        <v>51</v>
      </c>
      <c r="Y60" s="6">
        <f t="shared" si="6"/>
        <v>0.18426102812262904</v>
      </c>
    </row>
    <row r="61" spans="2:25">
      <c r="B61" s="2">
        <v>52</v>
      </c>
      <c r="C61" s="6">
        <v>-6.0682863028075559E-3</v>
      </c>
      <c r="D61" s="6">
        <v>1.5359567059030771E-3</v>
      </c>
      <c r="E61" s="6">
        <v>4.3349275566729358E-3</v>
      </c>
      <c r="F61" s="6">
        <v>4.75202830376956E-3</v>
      </c>
      <c r="G61" s="6">
        <v>6.239896274762359E-2</v>
      </c>
      <c r="H61" s="6">
        <v>3.5588447203667099E-2</v>
      </c>
      <c r="I61" s="6">
        <v>3.9380314882208833E-2</v>
      </c>
      <c r="J61" s="6">
        <v>-0.19799754703580383</v>
      </c>
      <c r="K61" s="6">
        <v>-0.1806319720952474</v>
      </c>
      <c r="L61" s="6">
        <v>0.38689248982074204</v>
      </c>
      <c r="M61" s="2">
        <v>52</v>
      </c>
      <c r="N61" s="7">
        <f t="shared" si="4"/>
        <v>1.7931713697192445E-2</v>
      </c>
      <c r="O61" s="7">
        <f t="shared" si="7"/>
        <v>3.3535956705903078E-2</v>
      </c>
      <c r="P61" s="7">
        <f t="shared" si="8"/>
        <v>4.0334927556672936E-2</v>
      </c>
      <c r="Q61" s="7">
        <f t="shared" si="9"/>
        <v>4.5752028303769551E-2</v>
      </c>
      <c r="R61" s="7">
        <f t="shared" si="10"/>
        <v>0.10139896274762358</v>
      </c>
      <c r="S61" s="7">
        <f t="shared" si="11"/>
        <v>8.0588447203667091E-2</v>
      </c>
      <c r="T61" s="7">
        <f t="shared" si="12"/>
        <v>9.4380314882208827E-2</v>
      </c>
      <c r="U61" s="7">
        <f t="shared" si="13"/>
        <v>-0.11899754703580383</v>
      </c>
      <c r="V61" s="7">
        <f t="shared" si="14"/>
        <v>-9.5631972095247389E-2</v>
      </c>
      <c r="W61" s="7">
        <f t="shared" si="15"/>
        <v>0.42189248982074201</v>
      </c>
      <c r="X61" s="2">
        <v>52</v>
      </c>
      <c r="Y61" s="6">
        <f t="shared" si="6"/>
        <v>-5.7629514281365639E-2</v>
      </c>
    </row>
    <row r="62" spans="2:25">
      <c r="B62" s="2">
        <v>53</v>
      </c>
      <c r="C62" s="6">
        <v>-9.171294867221999E-4</v>
      </c>
      <c r="D62" s="6">
        <v>8.5185580201182082E-3</v>
      </c>
      <c r="E62" s="6">
        <v>7.356979496232114E-3</v>
      </c>
      <c r="F62" s="6">
        <v>1.6110771187632853E-2</v>
      </c>
      <c r="G62" s="6">
        <v>5.1587692681909353E-3</v>
      </c>
      <c r="H62" s="6">
        <v>6.8451600440292901E-3</v>
      </c>
      <c r="I62" s="6">
        <v>2.6527580731549594E-2</v>
      </c>
      <c r="J62" s="6">
        <v>2.622207453640571E-2</v>
      </c>
      <c r="K62" s="6">
        <v>-7.5727414101431356E-5</v>
      </c>
      <c r="L62" s="6">
        <v>0.15686301923322415</v>
      </c>
      <c r="M62" s="2">
        <v>53</v>
      </c>
      <c r="N62" s="7">
        <f t="shared" si="4"/>
        <v>2.3082870513277801E-2</v>
      </c>
      <c r="O62" s="7">
        <f t="shared" si="7"/>
        <v>4.0518558020118209E-2</v>
      </c>
      <c r="P62" s="7">
        <f t="shared" si="8"/>
        <v>4.3356979496232115E-2</v>
      </c>
      <c r="Q62" s="7">
        <f t="shared" si="9"/>
        <v>5.7110771187632844E-2</v>
      </c>
      <c r="R62" s="7">
        <f t="shared" si="10"/>
        <v>4.4158769268190935E-2</v>
      </c>
      <c r="S62" s="7">
        <f t="shared" si="11"/>
        <v>5.1845160044029288E-2</v>
      </c>
      <c r="T62" s="7">
        <f t="shared" si="12"/>
        <v>8.1527580731549587E-2</v>
      </c>
      <c r="U62" s="7">
        <f t="shared" si="13"/>
        <v>0.10522207453640571</v>
      </c>
      <c r="V62" s="7">
        <f t="shared" si="14"/>
        <v>8.4924272585898575E-2</v>
      </c>
      <c r="W62" s="7">
        <f t="shared" si="15"/>
        <v>0.19186301923322416</v>
      </c>
      <c r="X62" s="2">
        <v>53</v>
      </c>
      <c r="Y62" s="6">
        <f t="shared" si="6"/>
        <v>8.424493457857192E-2</v>
      </c>
    </row>
    <row r="63" spans="2:25">
      <c r="B63" s="2">
        <v>54</v>
      </c>
      <c r="C63" s="6">
        <v>-3.2788514332410465E-3</v>
      </c>
      <c r="D63" s="6">
        <v>-5.2376536617892294E-3</v>
      </c>
      <c r="E63" s="6">
        <v>-2.5257389190877326E-3</v>
      </c>
      <c r="F63" s="6">
        <v>2.3443162196535559E-2</v>
      </c>
      <c r="G63" s="6">
        <v>-2.8993689052499758E-2</v>
      </c>
      <c r="H63" s="6">
        <v>-5.8009237661789739E-3</v>
      </c>
      <c r="I63" s="6">
        <v>2.7386768310021181E-2</v>
      </c>
      <c r="J63" s="6">
        <v>-3.1401297213302842E-2</v>
      </c>
      <c r="K63" s="6">
        <v>-1.0620002164130934E-2</v>
      </c>
      <c r="L63" s="6">
        <v>1.7779169150612464E-2</v>
      </c>
      <c r="M63" s="2">
        <v>54</v>
      </c>
      <c r="N63" s="7">
        <f t="shared" si="4"/>
        <v>2.0721148566758954E-2</v>
      </c>
      <c r="O63" s="7">
        <f t="shared" si="7"/>
        <v>2.6762346338210771E-2</v>
      </c>
      <c r="P63" s="7">
        <f t="shared" si="8"/>
        <v>3.3474261080912268E-2</v>
      </c>
      <c r="Q63" s="7">
        <f t="shared" si="9"/>
        <v>6.444316219653555E-2</v>
      </c>
      <c r="R63" s="7">
        <f t="shared" si="10"/>
        <v>1.0006310947500242E-2</v>
      </c>
      <c r="S63" s="7">
        <f t="shared" si="11"/>
        <v>3.9199076233821024E-2</v>
      </c>
      <c r="T63" s="7">
        <f t="shared" si="12"/>
        <v>8.2386768310021175E-2</v>
      </c>
      <c r="U63" s="7">
        <f t="shared" si="13"/>
        <v>4.7598702786697158E-2</v>
      </c>
      <c r="V63" s="7">
        <f t="shared" si="14"/>
        <v>7.4379997835869072E-2</v>
      </c>
      <c r="W63" s="7">
        <f t="shared" si="15"/>
        <v>5.2779169150612468E-2</v>
      </c>
      <c r="X63" s="2">
        <v>54</v>
      </c>
      <c r="Y63" s="6">
        <f t="shared" si="6"/>
        <v>7.5981352297928489E-2</v>
      </c>
    </row>
    <row r="64" spans="2:25">
      <c r="B64" s="2">
        <v>55</v>
      </c>
      <c r="C64" s="6">
        <v>-7.5990864617660886E-4</v>
      </c>
      <c r="D64" s="6">
        <v>1.621181701897341E-2</v>
      </c>
      <c r="E64" s="6">
        <v>2.1782789921966323E-2</v>
      </c>
      <c r="F64" s="6">
        <v>6.4226106007894718E-2</v>
      </c>
      <c r="G64" s="6">
        <v>6.3567244992104449E-3</v>
      </c>
      <c r="H64" s="6">
        <v>2.1474810927182446E-2</v>
      </c>
      <c r="I64" s="6">
        <v>0.10609860133801663</v>
      </c>
      <c r="J64" s="6">
        <v>0.22853414399313635</v>
      </c>
      <c r="K64" s="6">
        <v>0.24443787648440263</v>
      </c>
      <c r="L64" s="6">
        <v>0.35408630699066107</v>
      </c>
      <c r="M64" s="2">
        <v>55</v>
      </c>
      <c r="N64" s="7">
        <f t="shared" si="4"/>
        <v>2.3240091353823392E-2</v>
      </c>
      <c r="O64" s="7">
        <f t="shared" si="7"/>
        <v>4.821181701897341E-2</v>
      </c>
      <c r="P64" s="7">
        <f t="shared" si="8"/>
        <v>5.7782789921966324E-2</v>
      </c>
      <c r="Q64" s="7">
        <f t="shared" si="9"/>
        <v>0.10522610600789471</v>
      </c>
      <c r="R64" s="7">
        <f t="shared" si="10"/>
        <v>4.5356724499210445E-2</v>
      </c>
      <c r="S64" s="7">
        <f t="shared" si="11"/>
        <v>6.6474810927182437E-2</v>
      </c>
      <c r="T64" s="7">
        <f t="shared" si="12"/>
        <v>0.16109860133801662</v>
      </c>
      <c r="U64" s="7">
        <f t="shared" si="13"/>
        <v>0.30753414399313633</v>
      </c>
      <c r="V64" s="7">
        <f t="shared" si="14"/>
        <v>0.32943787648440265</v>
      </c>
      <c r="W64" s="7">
        <f t="shared" si="15"/>
        <v>0.38908630699066105</v>
      </c>
      <c r="X64" s="2">
        <v>55</v>
      </c>
      <c r="Y64" s="6">
        <f t="shared" si="6"/>
        <v>0.29577002217554127</v>
      </c>
    </row>
    <row r="65" spans="2:25">
      <c r="B65" s="2">
        <v>56</v>
      </c>
      <c r="C65" s="6">
        <v>-9.5883106369524448E-3</v>
      </c>
      <c r="D65" s="6">
        <v>-1.7719468023569093E-2</v>
      </c>
      <c r="E65" s="6">
        <v>-1.9780031501107003E-2</v>
      </c>
      <c r="F65" s="6">
        <v>-2.7435362191736559E-2</v>
      </c>
      <c r="G65" s="6">
        <v>-5.2582608659905924E-2</v>
      </c>
      <c r="H65" s="6">
        <v>-4.1865049988942533E-2</v>
      </c>
      <c r="I65" s="6">
        <v>-8.2579238663569199E-2</v>
      </c>
      <c r="J65" s="6">
        <v>-0.1811734265171254</v>
      </c>
      <c r="K65" s="6">
        <v>-0.20670211035433761</v>
      </c>
      <c r="L65" s="6">
        <v>8.9853852414523663E-2</v>
      </c>
      <c r="M65" s="2">
        <v>56</v>
      </c>
      <c r="N65" s="7">
        <f t="shared" si="4"/>
        <v>1.4411689363047556E-2</v>
      </c>
      <c r="O65" s="7">
        <f t="shared" si="7"/>
        <v>1.4280531976430907E-2</v>
      </c>
      <c r="P65" s="7">
        <f t="shared" si="8"/>
        <v>1.6219968498893001E-2</v>
      </c>
      <c r="Q65" s="7">
        <f t="shared" si="9"/>
        <v>1.3564637808263436E-2</v>
      </c>
      <c r="R65" s="7">
        <f t="shared" si="10"/>
        <v>-1.3582608659905925E-2</v>
      </c>
      <c r="S65" s="7">
        <f t="shared" si="11"/>
        <v>3.1349500110574649E-3</v>
      </c>
      <c r="T65" s="7">
        <f t="shared" si="12"/>
        <v>-2.7579238663569199E-2</v>
      </c>
      <c r="U65" s="7">
        <f t="shared" si="13"/>
        <v>-0.1021734265171254</v>
      </c>
      <c r="V65" s="7">
        <f t="shared" si="14"/>
        <v>-0.1217021103543376</v>
      </c>
      <c r="W65" s="7">
        <f t="shared" si="15"/>
        <v>0.12485385241452367</v>
      </c>
      <c r="X65" s="2">
        <v>56</v>
      </c>
      <c r="Y65" s="6">
        <f t="shared" si="6"/>
        <v>-0.10287753614034528</v>
      </c>
    </row>
    <row r="66" spans="2:25">
      <c r="B66" s="2">
        <v>57</v>
      </c>
      <c r="C66" s="6">
        <v>-1.888186246285159E-4</v>
      </c>
      <c r="D66" s="6">
        <v>1.8402786574142141E-2</v>
      </c>
      <c r="E66" s="6">
        <v>1.4115601261256733E-2</v>
      </c>
      <c r="F66" s="6">
        <v>5.0696973005701557E-2</v>
      </c>
      <c r="G66" s="6">
        <v>8.0474628048212718E-2</v>
      </c>
      <c r="H66" s="6">
        <v>4.4294074070209737E-2</v>
      </c>
      <c r="I66" s="6">
        <v>0.15432098271467798</v>
      </c>
      <c r="J66" s="6">
        <v>0.23105834249279925</v>
      </c>
      <c r="K66" s="6">
        <v>0.17967026507036254</v>
      </c>
      <c r="L66" s="6">
        <v>8.0152630726362542E-2</v>
      </c>
      <c r="M66" s="2">
        <v>57</v>
      </c>
      <c r="N66" s="7">
        <f t="shared" si="4"/>
        <v>2.3811181375371485E-2</v>
      </c>
      <c r="O66" s="7">
        <f t="shared" si="7"/>
        <v>5.0402786574142142E-2</v>
      </c>
      <c r="P66" s="7">
        <f t="shared" si="8"/>
        <v>5.0115601261256734E-2</v>
      </c>
      <c r="Q66" s="7">
        <f t="shared" si="9"/>
        <v>9.1696973005701551E-2</v>
      </c>
      <c r="R66" s="7">
        <f t="shared" si="10"/>
        <v>0.11947462804821271</v>
      </c>
      <c r="S66" s="7">
        <f t="shared" si="11"/>
        <v>8.9294074070209728E-2</v>
      </c>
      <c r="T66" s="7">
        <f t="shared" si="12"/>
        <v>0.20932098271467797</v>
      </c>
      <c r="U66" s="7">
        <f t="shared" si="13"/>
        <v>0.31005834249279923</v>
      </c>
      <c r="V66" s="7">
        <f t="shared" si="14"/>
        <v>0.26467026507036256</v>
      </c>
      <c r="W66" s="7">
        <f t="shared" si="15"/>
        <v>0.11515263072636255</v>
      </c>
      <c r="X66" s="2">
        <v>57</v>
      </c>
      <c r="Y66" s="6">
        <f t="shared" si="6"/>
        <v>0.25360040953321045</v>
      </c>
    </row>
    <row r="67" spans="2:25">
      <c r="B67" s="2">
        <v>58</v>
      </c>
      <c r="C67" s="6">
        <v>1.3080751958912465E-3</v>
      </c>
      <c r="D67" s="6">
        <v>2.2260884421583943E-3</v>
      </c>
      <c r="E67" s="6">
        <v>1.6050213999761649E-3</v>
      </c>
      <c r="F67" s="6">
        <v>2.6188400481368976E-2</v>
      </c>
      <c r="G67" s="6">
        <v>-1.1570084540672848E-3</v>
      </c>
      <c r="H67" s="6">
        <v>8.3713359564498366E-3</v>
      </c>
      <c r="I67" s="6">
        <v>2.5285927214469317E-2</v>
      </c>
      <c r="J67" s="6">
        <v>3.905101500684377E-3</v>
      </c>
      <c r="K67" s="6">
        <v>3.9031340501498604E-2</v>
      </c>
      <c r="L67" s="6">
        <v>8.4196499541508832E-2</v>
      </c>
      <c r="M67" s="2">
        <v>58</v>
      </c>
      <c r="N67" s="7">
        <f t="shared" si="4"/>
        <v>2.5308075195891247E-2</v>
      </c>
      <c r="O67" s="7">
        <f t="shared" si="7"/>
        <v>3.4226088442158395E-2</v>
      </c>
      <c r="P67" s="7">
        <f t="shared" si="8"/>
        <v>3.7605021399976166E-2</v>
      </c>
      <c r="Q67" s="7">
        <f t="shared" si="9"/>
        <v>6.7188400481368968E-2</v>
      </c>
      <c r="R67" s="7">
        <f t="shared" si="10"/>
        <v>3.7842991545932715E-2</v>
      </c>
      <c r="S67" s="7">
        <f t="shared" si="11"/>
        <v>5.3371335956449835E-2</v>
      </c>
      <c r="T67" s="7">
        <f t="shared" si="12"/>
        <v>8.028592721446931E-2</v>
      </c>
      <c r="U67" s="7">
        <f t="shared" si="13"/>
        <v>8.2905101500684378E-2</v>
      </c>
      <c r="V67" s="7">
        <f t="shared" si="14"/>
        <v>0.12403134050149861</v>
      </c>
      <c r="W67" s="7">
        <f t="shared" si="15"/>
        <v>0.11919649954150884</v>
      </c>
      <c r="X67" s="2">
        <v>58</v>
      </c>
      <c r="Y67" s="6">
        <f t="shared" si="6"/>
        <v>0.11528225820261262</v>
      </c>
    </row>
    <row r="68" spans="2:25">
      <c r="B68" s="2">
        <v>59</v>
      </c>
      <c r="C68" s="6">
        <v>-2.2662105370413674E-3</v>
      </c>
      <c r="D68" s="6">
        <v>-5.5390031420043256E-3</v>
      </c>
      <c r="E68" s="6">
        <v>-5.6619227021594103E-3</v>
      </c>
      <c r="F68" s="6">
        <v>3.3280026382830653E-3</v>
      </c>
      <c r="G68" s="6">
        <v>2.34946065953269E-3</v>
      </c>
      <c r="H68" s="6">
        <v>2.2974282825569056E-3</v>
      </c>
      <c r="I68" s="6">
        <v>1.3879025928359101E-2</v>
      </c>
      <c r="J68" s="6">
        <v>-1.6549282755255329E-2</v>
      </c>
      <c r="K68" s="6">
        <v>-2.31492075980919E-2</v>
      </c>
      <c r="L68" s="6">
        <v>0.10069208873398179</v>
      </c>
      <c r="M68" s="2">
        <v>59</v>
      </c>
      <c r="N68" s="7">
        <f t="shared" si="4"/>
        <v>2.1733789462958633E-2</v>
      </c>
      <c r="O68" s="7">
        <f t="shared" si="7"/>
        <v>2.6460996857995675E-2</v>
      </c>
      <c r="P68" s="7">
        <f t="shared" si="8"/>
        <v>3.0338077297840594E-2</v>
      </c>
      <c r="Q68" s="7">
        <f t="shared" si="9"/>
        <v>4.4328002638283057E-2</v>
      </c>
      <c r="R68" s="7">
        <f t="shared" si="10"/>
        <v>4.134946065953269E-2</v>
      </c>
      <c r="S68" s="7">
        <f t="shared" si="11"/>
        <v>4.7297428282556904E-2</v>
      </c>
      <c r="T68" s="7">
        <f t="shared" si="12"/>
        <v>6.8879025928359094E-2</v>
      </c>
      <c r="U68" s="7">
        <f t="shared" si="13"/>
        <v>6.2450717244744672E-2</v>
      </c>
      <c r="V68" s="7">
        <f t="shared" si="14"/>
        <v>6.1850792401908106E-2</v>
      </c>
      <c r="W68" s="7">
        <f t="shared" si="15"/>
        <v>0.13569208873398181</v>
      </c>
      <c r="X68" s="2">
        <v>59</v>
      </c>
      <c r="Y68" s="6">
        <f t="shared" si="6"/>
        <v>6.3256439414213939E-2</v>
      </c>
    </row>
    <row r="69" spans="2:25">
      <c r="B69" s="2">
        <v>60</v>
      </c>
      <c r="C69" s="6">
        <v>2.5724033344941347E-3</v>
      </c>
      <c r="D69" s="6">
        <v>-6.9541804485433178E-4</v>
      </c>
      <c r="E69" s="6">
        <v>-2.024663309256363E-3</v>
      </c>
      <c r="F69" s="6">
        <v>7.3836699393738138E-3</v>
      </c>
      <c r="G69" s="6">
        <v>-2.1955470743587377E-2</v>
      </c>
      <c r="H69" s="6">
        <v>-1.4093660966396034E-2</v>
      </c>
      <c r="I69" s="6">
        <v>1.4173059662664467E-2</v>
      </c>
      <c r="J69" s="6">
        <v>6.3813178458626024E-2</v>
      </c>
      <c r="K69" s="6">
        <v>4.9294198294573169E-2</v>
      </c>
      <c r="L69" s="6">
        <v>-0.38449726506197907</v>
      </c>
      <c r="M69" s="2">
        <v>60</v>
      </c>
      <c r="N69" s="7">
        <f t="shared" si="4"/>
        <v>2.6572403334494135E-2</v>
      </c>
      <c r="O69" s="7">
        <f t="shared" si="7"/>
        <v>3.1304581955145669E-2</v>
      </c>
      <c r="P69" s="7">
        <f t="shared" si="8"/>
        <v>3.3975336690743638E-2</v>
      </c>
      <c r="Q69" s="7">
        <f t="shared" si="9"/>
        <v>4.8383669939373805E-2</v>
      </c>
      <c r="R69" s="7">
        <f t="shared" si="10"/>
        <v>1.7044529256412623E-2</v>
      </c>
      <c r="S69" s="7">
        <f t="shared" si="11"/>
        <v>3.0906339033603965E-2</v>
      </c>
      <c r="T69" s="7">
        <f t="shared" si="12"/>
        <v>6.917305966266446E-2</v>
      </c>
      <c r="U69" s="7">
        <f t="shared" si="13"/>
        <v>0.14281317845862601</v>
      </c>
      <c r="V69" s="7">
        <f t="shared" si="14"/>
        <v>0.13429419829457317</v>
      </c>
      <c r="W69" s="7">
        <f t="shared" si="15"/>
        <v>-0.34949726506197909</v>
      </c>
      <c r="X69" s="2">
        <v>60</v>
      </c>
      <c r="Y69" s="6">
        <f t="shared" si="6"/>
        <v>0.12126997087743499</v>
      </c>
    </row>
    <row r="70" spans="2:25">
      <c r="B70" s="2">
        <v>61</v>
      </c>
      <c r="C70" s="6">
        <v>4.4650780670455262E-3</v>
      </c>
      <c r="D70" s="6">
        <v>-2.6191415005282631E-3</v>
      </c>
      <c r="E70" s="6">
        <v>-3.9816023354650003E-3</v>
      </c>
      <c r="F70" s="6">
        <v>-1.8039331623074552E-2</v>
      </c>
      <c r="G70" s="6">
        <v>-3.6108969404442387E-3</v>
      </c>
      <c r="H70" s="6">
        <v>-1.6684885020114289E-2</v>
      </c>
      <c r="I70" s="6">
        <v>-7.2254327425231302E-2</v>
      </c>
      <c r="J70" s="6">
        <v>-4.9961437018203075E-2</v>
      </c>
      <c r="K70" s="6">
        <v>-8.9300126270794075E-2</v>
      </c>
      <c r="L70" s="6">
        <v>-0.19435601360060933</v>
      </c>
      <c r="M70" s="2">
        <v>61</v>
      </c>
      <c r="N70" s="7">
        <f t="shared" si="4"/>
        <v>2.8465078067045527E-2</v>
      </c>
      <c r="O70" s="7">
        <f t="shared" si="7"/>
        <v>2.9380858499471738E-2</v>
      </c>
      <c r="P70" s="7">
        <f t="shared" si="8"/>
        <v>3.2018397664535E-2</v>
      </c>
      <c r="Q70" s="7">
        <f t="shared" si="9"/>
        <v>2.2960668376925442E-2</v>
      </c>
      <c r="R70" s="7">
        <f t="shared" si="10"/>
        <v>3.5389103059555761E-2</v>
      </c>
      <c r="S70" s="7">
        <f t="shared" si="11"/>
        <v>2.831511497988571E-2</v>
      </c>
      <c r="T70" s="7">
        <f t="shared" si="12"/>
        <v>-1.7254327425231301E-2</v>
      </c>
      <c r="U70" s="7">
        <f t="shared" si="13"/>
        <v>2.9038562981796925E-2</v>
      </c>
      <c r="V70" s="7">
        <f t="shared" si="14"/>
        <v>-4.3001262707940691E-3</v>
      </c>
      <c r="W70" s="7">
        <f t="shared" si="15"/>
        <v>-0.15935601360060933</v>
      </c>
      <c r="X70" s="2">
        <v>61</v>
      </c>
      <c r="Y70" s="6">
        <f t="shared" si="6"/>
        <v>-6.8909665784472598E-3</v>
      </c>
    </row>
    <row r="71" spans="2:25">
      <c r="B71" s="2">
        <v>62</v>
      </c>
      <c r="C71" s="6">
        <v>-3.1775975541191923E-3</v>
      </c>
      <c r="D71" s="6">
        <v>1.147632062871036E-2</v>
      </c>
      <c r="E71" s="6">
        <v>9.0669679501059371E-3</v>
      </c>
      <c r="F71" s="6">
        <v>3.1884064734180623E-2</v>
      </c>
      <c r="G71" s="6">
        <v>5.0529336112393755E-2</v>
      </c>
      <c r="H71" s="6">
        <v>2.3081884091433462E-2</v>
      </c>
      <c r="I71" s="6">
        <v>6.2109069439792441E-2</v>
      </c>
      <c r="J71" s="6">
        <v>-0.12460719593627342</v>
      </c>
      <c r="K71" s="6">
        <v>-9.9804291757023086E-2</v>
      </c>
      <c r="L71" s="6">
        <v>-4.5460042275437804E-2</v>
      </c>
      <c r="M71" s="2">
        <v>62</v>
      </c>
      <c r="N71" s="7">
        <f t="shared" si="4"/>
        <v>2.0822402445880808E-2</v>
      </c>
      <c r="O71" s="7">
        <f t="shared" si="7"/>
        <v>4.347632062871036E-2</v>
      </c>
      <c r="P71" s="7">
        <f t="shared" si="8"/>
        <v>4.5066967950105938E-2</v>
      </c>
      <c r="Q71" s="7">
        <f t="shared" si="9"/>
        <v>7.2884064734180617E-2</v>
      </c>
      <c r="R71" s="7">
        <f t="shared" si="10"/>
        <v>8.9529336112393748E-2</v>
      </c>
      <c r="S71" s="7">
        <f t="shared" si="11"/>
        <v>6.8081884091433453E-2</v>
      </c>
      <c r="T71" s="7">
        <f t="shared" si="12"/>
        <v>0.11710906943979243</v>
      </c>
      <c r="U71" s="7">
        <f t="shared" si="13"/>
        <v>-4.5607195936273423E-2</v>
      </c>
      <c r="V71" s="7">
        <f t="shared" si="14"/>
        <v>-1.480429175702308E-2</v>
      </c>
      <c r="W71" s="7">
        <f t="shared" si="15"/>
        <v>-1.04600422754378E-2</v>
      </c>
      <c r="X71" s="2">
        <v>62</v>
      </c>
      <c r="Y71" s="6">
        <f t="shared" si="6"/>
        <v>1.1578381002807631E-2</v>
      </c>
    </row>
    <row r="72" spans="2:25">
      <c r="B72" s="2">
        <v>63</v>
      </c>
      <c r="C72" s="6">
        <v>-2.1307364206837182E-4</v>
      </c>
      <c r="D72" s="6">
        <v>-2.6016897354274454E-3</v>
      </c>
      <c r="E72" s="6">
        <v>-2.8438338043045679E-3</v>
      </c>
      <c r="F72" s="6">
        <v>8.0727090430713147E-4</v>
      </c>
      <c r="G72" s="6">
        <v>-1.0853591086853451E-2</v>
      </c>
      <c r="H72" s="6">
        <v>-5.34502927917508E-3</v>
      </c>
      <c r="I72" s="6">
        <v>-4.5430630695596497E-3</v>
      </c>
      <c r="J72" s="6">
        <v>4.5806365125167031E-2</v>
      </c>
      <c r="K72" s="6">
        <v>5.4566288546609179E-2</v>
      </c>
      <c r="L72" s="6">
        <v>7.5717779348710559E-2</v>
      </c>
      <c r="M72" s="2">
        <v>63</v>
      </c>
      <c r="N72" s="7">
        <f t="shared" si="4"/>
        <v>2.3786926357931629E-2</v>
      </c>
      <c r="O72" s="7">
        <f t="shared" si="7"/>
        <v>2.9398310264572555E-2</v>
      </c>
      <c r="P72" s="7">
        <f t="shared" si="8"/>
        <v>3.3156166195695433E-2</v>
      </c>
      <c r="Q72" s="7">
        <f t="shared" si="9"/>
        <v>4.1807270904307123E-2</v>
      </c>
      <c r="R72" s="7">
        <f t="shared" si="10"/>
        <v>2.8146408913146549E-2</v>
      </c>
      <c r="S72" s="7">
        <f t="shared" si="11"/>
        <v>3.9654970720824918E-2</v>
      </c>
      <c r="T72" s="7">
        <f t="shared" si="12"/>
        <v>5.0456936930440351E-2</v>
      </c>
      <c r="U72" s="7">
        <f t="shared" si="13"/>
        <v>0.12480636512516703</v>
      </c>
      <c r="V72" s="7">
        <f t="shared" si="14"/>
        <v>0.13956628854660919</v>
      </c>
      <c r="W72" s="7">
        <f t="shared" si="15"/>
        <v>0.11071777934871056</v>
      </c>
      <c r="X72" s="2">
        <v>63</v>
      </c>
      <c r="Y72" s="6">
        <f t="shared" si="6"/>
        <v>0.12174441844947588</v>
      </c>
    </row>
    <row r="73" spans="2:25">
      <c r="B73" s="2">
        <v>64</v>
      </c>
      <c r="C73" s="6">
        <v>-1.1337908804419858E-3</v>
      </c>
      <c r="D73" s="6">
        <v>-6.7308774420661716E-3</v>
      </c>
      <c r="E73" s="6">
        <v>-8.0359226341385863E-3</v>
      </c>
      <c r="F73" s="6">
        <v>5.8992344823282396E-3</v>
      </c>
      <c r="G73" s="6">
        <v>-6.7077960392226563E-2</v>
      </c>
      <c r="H73" s="6">
        <v>-3.4251077150348759E-2</v>
      </c>
      <c r="I73" s="6">
        <v>-4.2773844166873687E-2</v>
      </c>
      <c r="J73" s="6">
        <v>-6.4919801729491827E-2</v>
      </c>
      <c r="K73" s="6">
        <v>-0.11889376970168218</v>
      </c>
      <c r="L73" s="6">
        <v>-0.40669998241724631</v>
      </c>
      <c r="M73" s="2">
        <v>64</v>
      </c>
      <c r="N73" s="7">
        <f t="shared" si="4"/>
        <v>2.2866209119558015E-2</v>
      </c>
      <c r="O73" s="7">
        <f t="shared" si="7"/>
        <v>2.5269122557933829E-2</v>
      </c>
      <c r="P73" s="7">
        <f t="shared" si="8"/>
        <v>2.7964077365861418E-2</v>
      </c>
      <c r="Q73" s="7">
        <f t="shared" si="9"/>
        <v>4.6899234482328231E-2</v>
      </c>
      <c r="R73" s="7">
        <f t="shared" si="10"/>
        <v>-2.8077960392226563E-2</v>
      </c>
      <c r="S73" s="7">
        <f t="shared" si="11"/>
        <v>1.0748922849651239E-2</v>
      </c>
      <c r="T73" s="7">
        <f t="shared" si="12"/>
        <v>1.2226155833126313E-2</v>
      </c>
      <c r="U73" s="7">
        <f t="shared" si="13"/>
        <v>1.4080198270508174E-2</v>
      </c>
      <c r="V73" s="7">
        <f t="shared" si="14"/>
        <v>-3.3893769701682175E-2</v>
      </c>
      <c r="W73" s="7">
        <f t="shared" si="15"/>
        <v>-0.37169998241724633</v>
      </c>
      <c r="X73" s="2">
        <v>64</v>
      </c>
      <c r="Y73" s="6">
        <f t="shared" si="6"/>
        <v>-2.4669784540794906E-2</v>
      </c>
    </row>
    <row r="74" spans="2:25">
      <c r="B74" s="2">
        <v>65</v>
      </c>
      <c r="C74" s="6">
        <v>6.9076277158520508E-3</v>
      </c>
      <c r="D74" s="6">
        <v>1.2398939697769798E-2</v>
      </c>
      <c r="E74" s="6">
        <v>7.7684827504494632E-3</v>
      </c>
      <c r="F74" s="6">
        <v>-3.0175500405025337E-2</v>
      </c>
      <c r="G74" s="6">
        <v>6.906902887640079E-3</v>
      </c>
      <c r="H74" s="6">
        <v>2.1032238746276286E-3</v>
      </c>
      <c r="I74" s="6">
        <v>-9.4692397676134132E-2</v>
      </c>
      <c r="J74" s="6">
        <v>-0.16523433906789317</v>
      </c>
      <c r="K74" s="6">
        <v>-0.10433681349444045</v>
      </c>
      <c r="L74" s="6">
        <v>0.2683340472014149</v>
      </c>
      <c r="M74" s="2">
        <v>65</v>
      </c>
      <c r="N74" s="7">
        <f t="shared" ref="N74:N137" si="16">C74+N$2</f>
        <v>3.0907627715852051E-2</v>
      </c>
      <c r="O74" s="7">
        <f t="shared" si="7"/>
        <v>4.4398939697769799E-2</v>
      </c>
      <c r="P74" s="7">
        <f t="shared" si="8"/>
        <v>4.3768482750449464E-2</v>
      </c>
      <c r="Q74" s="7">
        <f t="shared" si="9"/>
        <v>1.0824499594974658E-2</v>
      </c>
      <c r="R74" s="7">
        <f t="shared" si="10"/>
        <v>4.5906902887640079E-2</v>
      </c>
      <c r="S74" s="7">
        <f t="shared" si="11"/>
        <v>4.7103223874627627E-2</v>
      </c>
      <c r="T74" s="7">
        <f t="shared" si="12"/>
        <v>-3.9692397676134132E-2</v>
      </c>
      <c r="U74" s="7">
        <f t="shared" si="13"/>
        <v>-8.623433906789317E-2</v>
      </c>
      <c r="V74" s="7">
        <f t="shared" si="14"/>
        <v>-1.9336813494440441E-2</v>
      </c>
      <c r="W74" s="7">
        <f t="shared" si="15"/>
        <v>0.30333404720141488</v>
      </c>
      <c r="X74" s="2">
        <v>65</v>
      </c>
      <c r="Y74" s="6">
        <f t="shared" ref="Y74:Y137" si="17">SUMPRODUCT(opt_wts,N74:W74)</f>
        <v>-2.3407930507493541E-2</v>
      </c>
    </row>
    <row r="75" spans="2:25">
      <c r="B75" s="2">
        <v>66</v>
      </c>
      <c r="C75" s="6">
        <v>2.4862763850287198E-3</v>
      </c>
      <c r="D75" s="6">
        <v>-4.0085729419786914E-3</v>
      </c>
      <c r="E75" s="6">
        <v>-6.5252767487948109E-3</v>
      </c>
      <c r="F75" s="6">
        <v>2.3088969384799016E-2</v>
      </c>
      <c r="G75" s="6">
        <v>-2.8878152416997968E-2</v>
      </c>
      <c r="H75" s="6">
        <v>-2.0282833545222152E-2</v>
      </c>
      <c r="I75" s="6">
        <v>2.4605747888277407E-2</v>
      </c>
      <c r="J75" s="6">
        <v>1.9877115170532644E-3</v>
      </c>
      <c r="K75" s="6">
        <v>-3.4149418239437943E-2</v>
      </c>
      <c r="L75" s="6">
        <v>0.14240556724354697</v>
      </c>
      <c r="M75" s="2">
        <v>66</v>
      </c>
      <c r="N75" s="7">
        <f t="shared" si="16"/>
        <v>2.648627638502872E-2</v>
      </c>
      <c r="O75" s="7">
        <f t="shared" ref="O75:O138" si="18">D75+O$2</f>
        <v>2.7991427058021309E-2</v>
      </c>
      <c r="P75" s="7">
        <f t="shared" ref="P75:P138" si="19">E75+P$2</f>
        <v>2.9474723251205193E-2</v>
      </c>
      <c r="Q75" s="7">
        <f t="shared" ref="Q75:Q138" si="20">F75+Q$2</f>
        <v>6.4088969384799008E-2</v>
      </c>
      <c r="R75" s="7">
        <f t="shared" ref="R75:R138" si="21">G75+R$2</f>
        <v>1.0121847583002032E-2</v>
      </c>
      <c r="S75" s="7">
        <f t="shared" ref="S75:S138" si="22">H75+S$2</f>
        <v>2.4717166454777846E-2</v>
      </c>
      <c r="T75" s="7">
        <f t="shared" ref="T75:T138" si="23">I75+T$2</f>
        <v>7.9605747888277401E-2</v>
      </c>
      <c r="U75" s="7">
        <f t="shared" ref="U75:U138" si="24">J75+U$2</f>
        <v>8.0987711517053265E-2</v>
      </c>
      <c r="V75" s="7">
        <f t="shared" ref="V75:V138" si="25">K75+V$2</f>
        <v>5.0850581760562064E-2</v>
      </c>
      <c r="W75" s="7">
        <f t="shared" ref="W75:W138" si="26">L75+W$2</f>
        <v>0.17740556724354697</v>
      </c>
      <c r="X75" s="2">
        <v>66</v>
      </c>
      <c r="Y75" s="6">
        <f t="shared" si="17"/>
        <v>5.6601615340670944E-2</v>
      </c>
    </row>
    <row r="76" spans="2:25">
      <c r="B76" s="2">
        <v>67</v>
      </c>
      <c r="C76" s="6">
        <v>5.219734502173036E-3</v>
      </c>
      <c r="D76" s="6">
        <v>-1.5716547176455029E-2</v>
      </c>
      <c r="E76" s="6">
        <v>-1.4300731623397105E-2</v>
      </c>
      <c r="F76" s="6">
        <v>-2.1488433418500898E-2</v>
      </c>
      <c r="G76" s="6">
        <v>-1.5131157165655593E-2</v>
      </c>
      <c r="H76" s="6">
        <v>-1.4973427489226872E-2</v>
      </c>
      <c r="I76" s="6">
        <v>-4.0891680343474457E-2</v>
      </c>
      <c r="J76" s="6">
        <v>-0.1277396251073479</v>
      </c>
      <c r="K76" s="6">
        <v>-0.16249925810220323</v>
      </c>
      <c r="L76" s="6">
        <v>-0.28249856361028619</v>
      </c>
      <c r="M76" s="2">
        <v>67</v>
      </c>
      <c r="N76" s="7">
        <f t="shared" si="16"/>
        <v>2.9219734502173036E-2</v>
      </c>
      <c r="O76" s="7">
        <f t="shared" si="18"/>
        <v>1.6283452823544972E-2</v>
      </c>
      <c r="P76" s="7">
        <f t="shared" si="19"/>
        <v>2.1699268376602899E-2</v>
      </c>
      <c r="Q76" s="7">
        <f t="shared" si="20"/>
        <v>1.9511566581499096E-2</v>
      </c>
      <c r="R76" s="7">
        <f t="shared" si="21"/>
        <v>2.3868842834344407E-2</v>
      </c>
      <c r="S76" s="7">
        <f t="shared" si="22"/>
        <v>3.0026572510773127E-2</v>
      </c>
      <c r="T76" s="7">
        <f t="shared" si="23"/>
        <v>1.4108319656525543E-2</v>
      </c>
      <c r="U76" s="7">
        <f t="shared" si="24"/>
        <v>-4.8739625107347903E-2</v>
      </c>
      <c r="V76" s="7">
        <f t="shared" si="25"/>
        <v>-7.749925810220322E-2</v>
      </c>
      <c r="W76" s="7">
        <f t="shared" si="26"/>
        <v>-0.24749856361028619</v>
      </c>
      <c r="X76" s="2">
        <v>67</v>
      </c>
      <c r="Y76" s="6">
        <f t="shared" si="17"/>
        <v>-5.9177742488718148E-2</v>
      </c>
    </row>
    <row r="77" spans="2:25">
      <c r="B77" s="2">
        <v>68</v>
      </c>
      <c r="C77" s="6">
        <v>-7.621462304271763E-3</v>
      </c>
      <c r="D77" s="6">
        <v>1.9552315634468423E-2</v>
      </c>
      <c r="E77" s="6">
        <v>1.5518314858997535E-2</v>
      </c>
      <c r="F77" s="6">
        <v>-3.3825977179565911E-4</v>
      </c>
      <c r="G77" s="6">
        <v>5.9762888966150354E-2</v>
      </c>
      <c r="H77" s="6">
        <v>3.8762119589092307E-2</v>
      </c>
      <c r="I77" s="6">
        <v>8.1287531679097302E-4</v>
      </c>
      <c r="J77" s="6">
        <v>-5.005726222155113E-2</v>
      </c>
      <c r="K77" s="6">
        <v>1.4548746332571541E-2</v>
      </c>
      <c r="L77" s="6">
        <v>6.1320295701047758E-2</v>
      </c>
      <c r="M77" s="2">
        <v>68</v>
      </c>
      <c r="N77" s="7">
        <f t="shared" si="16"/>
        <v>1.6378537695728237E-2</v>
      </c>
      <c r="O77" s="7">
        <f t="shared" si="18"/>
        <v>5.1552315634468424E-2</v>
      </c>
      <c r="P77" s="7">
        <f t="shared" si="19"/>
        <v>5.1518314858997535E-2</v>
      </c>
      <c r="Q77" s="7">
        <f t="shared" si="20"/>
        <v>4.0661740228204332E-2</v>
      </c>
      <c r="R77" s="7">
        <f t="shared" si="21"/>
        <v>9.8762888966150347E-2</v>
      </c>
      <c r="S77" s="7">
        <f t="shared" si="22"/>
        <v>8.3762119589092299E-2</v>
      </c>
      <c r="T77" s="7">
        <f t="shared" si="23"/>
        <v>5.5812875316790973E-2</v>
      </c>
      <c r="U77" s="7">
        <f t="shared" si="24"/>
        <v>2.8942737778448871E-2</v>
      </c>
      <c r="V77" s="7">
        <f t="shared" si="25"/>
        <v>9.9548746332571547E-2</v>
      </c>
      <c r="W77" s="7">
        <f t="shared" si="26"/>
        <v>9.6320295701047762E-2</v>
      </c>
      <c r="X77" s="2">
        <v>68</v>
      </c>
      <c r="Y77" s="6">
        <f t="shared" si="17"/>
        <v>9.0801572378819306E-2</v>
      </c>
    </row>
    <row r="78" spans="2:25">
      <c r="B78" s="2">
        <v>69</v>
      </c>
      <c r="C78" s="6">
        <v>-1.7729456390040074E-3</v>
      </c>
      <c r="D78" s="6">
        <v>5.2808251846774984E-3</v>
      </c>
      <c r="E78" s="6">
        <v>-2.9076790840937665E-3</v>
      </c>
      <c r="F78" s="6">
        <v>-9.2191686196993125E-4</v>
      </c>
      <c r="G78" s="6">
        <v>2.8328850193657176E-2</v>
      </c>
      <c r="H78" s="6">
        <v>6.0822316671231211E-3</v>
      </c>
      <c r="I78" s="6">
        <v>-6.8146365745297421E-3</v>
      </c>
      <c r="J78" s="6">
        <v>-1.2913402593190709E-2</v>
      </c>
      <c r="K78" s="6">
        <v>-4.0351297442846587E-2</v>
      </c>
      <c r="L78" s="6">
        <v>0.17398053171885014</v>
      </c>
      <c r="M78" s="2">
        <v>69</v>
      </c>
      <c r="N78" s="7">
        <f t="shared" si="16"/>
        <v>2.2227054360995993E-2</v>
      </c>
      <c r="O78" s="7">
        <f t="shared" si="18"/>
        <v>3.7280825184677499E-2</v>
      </c>
      <c r="P78" s="7">
        <f t="shared" si="19"/>
        <v>3.3092320915906234E-2</v>
      </c>
      <c r="Q78" s="7">
        <f t="shared" si="20"/>
        <v>4.007808313803006E-2</v>
      </c>
      <c r="R78" s="7">
        <f t="shared" si="21"/>
        <v>6.7328850193657169E-2</v>
      </c>
      <c r="S78" s="7">
        <f t="shared" si="22"/>
        <v>5.1082231667123119E-2</v>
      </c>
      <c r="T78" s="7">
        <f t="shared" si="23"/>
        <v>4.8185363425470258E-2</v>
      </c>
      <c r="U78" s="7">
        <f t="shared" si="24"/>
        <v>6.6086597406809292E-2</v>
      </c>
      <c r="V78" s="7">
        <f t="shared" si="25"/>
        <v>4.4648702557153419E-2</v>
      </c>
      <c r="W78" s="7">
        <f t="shared" si="26"/>
        <v>0.20898053171885014</v>
      </c>
      <c r="X78" s="2">
        <v>69</v>
      </c>
      <c r="Y78" s="6">
        <f t="shared" si="17"/>
        <v>4.5356034945611759E-2</v>
      </c>
    </row>
    <row r="79" spans="2:25">
      <c r="B79" s="2">
        <v>70</v>
      </c>
      <c r="C79" s="6">
        <v>-1.8233780309634615E-3</v>
      </c>
      <c r="D79" s="6">
        <v>3.2440896460349117E-3</v>
      </c>
      <c r="E79" s="6">
        <v>4.6015148560213E-3</v>
      </c>
      <c r="F79" s="6">
        <v>1.2255792824894227E-2</v>
      </c>
      <c r="G79" s="6">
        <v>-7.1341138725283804E-6</v>
      </c>
      <c r="H79" s="6">
        <v>9.2242440797093914E-3</v>
      </c>
      <c r="I79" s="6">
        <v>5.1289792587850824E-3</v>
      </c>
      <c r="J79" s="6">
        <v>5.3621478790313787E-2</v>
      </c>
      <c r="K79" s="6">
        <v>6.8989654624753496E-2</v>
      </c>
      <c r="L79" s="6">
        <v>-0.10758450700737292</v>
      </c>
      <c r="M79" s="2">
        <v>70</v>
      </c>
      <c r="N79" s="7">
        <f t="shared" si="16"/>
        <v>2.2176621969036539E-2</v>
      </c>
      <c r="O79" s="7">
        <f t="shared" si="18"/>
        <v>3.5244089646034912E-2</v>
      </c>
      <c r="P79" s="7">
        <f t="shared" si="19"/>
        <v>4.0601514856021301E-2</v>
      </c>
      <c r="Q79" s="7">
        <f t="shared" si="20"/>
        <v>5.3255792824894219E-2</v>
      </c>
      <c r="R79" s="7">
        <f t="shared" si="21"/>
        <v>3.8992865886127472E-2</v>
      </c>
      <c r="S79" s="7">
        <f t="shared" si="22"/>
        <v>5.422424407970939E-2</v>
      </c>
      <c r="T79" s="7">
        <f t="shared" si="23"/>
        <v>6.0128979258785083E-2</v>
      </c>
      <c r="U79" s="7">
        <f t="shared" si="24"/>
        <v>0.13262147879031377</v>
      </c>
      <c r="V79" s="7">
        <f t="shared" si="25"/>
        <v>0.1539896546247535</v>
      </c>
      <c r="W79" s="7">
        <f t="shared" si="26"/>
        <v>-7.2584507007372914E-2</v>
      </c>
      <c r="X79" s="2">
        <v>70</v>
      </c>
      <c r="Y79" s="6">
        <f t="shared" si="17"/>
        <v>0.13521751982084457</v>
      </c>
    </row>
    <row r="80" spans="2:25">
      <c r="B80" s="2">
        <v>71</v>
      </c>
      <c r="C80" s="6">
        <v>4.045495254383448E-3</v>
      </c>
      <c r="D80" s="6">
        <v>7.1735786383729377E-3</v>
      </c>
      <c r="E80" s="6">
        <v>1.7264367237451346E-3</v>
      </c>
      <c r="F80" s="6">
        <v>-1.6558450920558822E-2</v>
      </c>
      <c r="G80" s="6">
        <v>-3.1919125433769277E-2</v>
      </c>
      <c r="H80" s="6">
        <v>-1.8156255432405795E-2</v>
      </c>
      <c r="I80" s="6">
        <v>-0.11706039888961317</v>
      </c>
      <c r="J80" s="6">
        <v>-0.27803105537600226</v>
      </c>
      <c r="K80" s="6">
        <v>-0.27440372581199957</v>
      </c>
      <c r="L80" s="6">
        <v>2.0205953717021233E-2</v>
      </c>
      <c r="M80" s="2">
        <v>71</v>
      </c>
      <c r="N80" s="7">
        <f t="shared" si="16"/>
        <v>2.8045495254383448E-2</v>
      </c>
      <c r="O80" s="7">
        <f t="shared" si="18"/>
        <v>3.9173578638372938E-2</v>
      </c>
      <c r="P80" s="7">
        <f t="shared" si="19"/>
        <v>3.7726436723745135E-2</v>
      </c>
      <c r="Q80" s="7">
        <f t="shared" si="20"/>
        <v>2.4441549079441172E-2</v>
      </c>
      <c r="R80" s="7">
        <f t="shared" si="21"/>
        <v>7.0808745662307229E-3</v>
      </c>
      <c r="S80" s="7">
        <f t="shared" si="22"/>
        <v>2.6843744567594204E-2</v>
      </c>
      <c r="T80" s="7">
        <f t="shared" si="23"/>
        <v>-6.2060398889613171E-2</v>
      </c>
      <c r="U80" s="7">
        <f t="shared" si="24"/>
        <v>-0.19903105537600224</v>
      </c>
      <c r="V80" s="7">
        <f t="shared" si="25"/>
        <v>-0.18940372581199955</v>
      </c>
      <c r="W80" s="7">
        <f t="shared" si="26"/>
        <v>5.5205953717021236E-2</v>
      </c>
      <c r="X80" s="2">
        <v>71</v>
      </c>
      <c r="Y80" s="6">
        <f t="shared" si="17"/>
        <v>-0.16393506070584402</v>
      </c>
    </row>
    <row r="81" spans="2:25">
      <c r="B81" s="2">
        <v>72</v>
      </c>
      <c r="C81" s="6">
        <v>2.1024034525619906E-5</v>
      </c>
      <c r="D81" s="6">
        <v>-2.5068976384627212E-3</v>
      </c>
      <c r="E81" s="6">
        <v>-2.5202768715543548E-3</v>
      </c>
      <c r="F81" s="6">
        <v>-9.0476635094128531E-3</v>
      </c>
      <c r="G81" s="6">
        <v>-8.0212729949671185E-3</v>
      </c>
      <c r="H81" s="6">
        <v>-4.7453215158058185E-3</v>
      </c>
      <c r="I81" s="6">
        <v>-1.1867123034202676E-3</v>
      </c>
      <c r="J81" s="6">
        <v>0.10659476260992198</v>
      </c>
      <c r="K81" s="6">
        <v>0.16027526703365025</v>
      </c>
      <c r="L81" s="6">
        <v>0.17296184156282407</v>
      </c>
      <c r="M81" s="2">
        <v>72</v>
      </c>
      <c r="N81" s="7">
        <f t="shared" si="16"/>
        <v>2.402102403452562E-2</v>
      </c>
      <c r="O81" s="7">
        <f t="shared" si="18"/>
        <v>2.9493102361537279E-2</v>
      </c>
      <c r="P81" s="7">
        <f t="shared" si="19"/>
        <v>3.3479723128445646E-2</v>
      </c>
      <c r="Q81" s="7">
        <f t="shared" si="20"/>
        <v>3.1952336490587138E-2</v>
      </c>
      <c r="R81" s="7">
        <f t="shared" si="21"/>
        <v>3.0978727005032881E-2</v>
      </c>
      <c r="S81" s="7">
        <f t="shared" si="22"/>
        <v>4.025467848419418E-2</v>
      </c>
      <c r="T81" s="7">
        <f t="shared" si="23"/>
        <v>5.3813287696579733E-2</v>
      </c>
      <c r="U81" s="7">
        <f t="shared" si="24"/>
        <v>0.18559476260992197</v>
      </c>
      <c r="V81" s="7">
        <f t="shared" si="25"/>
        <v>0.24527526703365027</v>
      </c>
      <c r="W81" s="7">
        <f t="shared" si="26"/>
        <v>0.20796184156282407</v>
      </c>
      <c r="X81" s="2">
        <v>72</v>
      </c>
      <c r="Y81" s="6">
        <f t="shared" si="17"/>
        <v>0.20698287140860208</v>
      </c>
    </row>
    <row r="82" spans="2:25">
      <c r="B82" s="2">
        <v>73</v>
      </c>
      <c r="C82" s="6">
        <v>2.0602616017622935E-3</v>
      </c>
      <c r="D82" s="6">
        <v>4.8757722335926595E-3</v>
      </c>
      <c r="E82" s="6">
        <v>2.200969778188851E-2</v>
      </c>
      <c r="F82" s="6">
        <v>1.559368549163823E-2</v>
      </c>
      <c r="G82" s="6">
        <v>5.2519171211236962E-2</v>
      </c>
      <c r="H82" s="6">
        <v>4.8030405334795238E-2</v>
      </c>
      <c r="I82" s="6">
        <v>0.10337342636370861</v>
      </c>
      <c r="J82" s="6">
        <v>0.21430002790364269</v>
      </c>
      <c r="K82" s="6">
        <v>0.2564023003462883</v>
      </c>
      <c r="L82" s="6">
        <v>0.2652856428902875</v>
      </c>
      <c r="M82" s="2">
        <v>73</v>
      </c>
      <c r="N82" s="7">
        <f t="shared" si="16"/>
        <v>2.6060261601762294E-2</v>
      </c>
      <c r="O82" s="7">
        <f t="shared" si="18"/>
        <v>3.687577223359266E-2</v>
      </c>
      <c r="P82" s="7">
        <f t="shared" si="19"/>
        <v>5.8009697781888511E-2</v>
      </c>
      <c r="Q82" s="7">
        <f t="shared" si="20"/>
        <v>5.6593685491638221E-2</v>
      </c>
      <c r="R82" s="7">
        <f t="shared" si="21"/>
        <v>9.1519171211236955E-2</v>
      </c>
      <c r="S82" s="7">
        <f t="shared" si="22"/>
        <v>9.303040533479523E-2</v>
      </c>
      <c r="T82" s="7">
        <f t="shared" si="23"/>
        <v>0.1583734263637086</v>
      </c>
      <c r="U82" s="7">
        <f t="shared" si="24"/>
        <v>0.29330002790364268</v>
      </c>
      <c r="V82" s="7">
        <f t="shared" si="25"/>
        <v>0.34140230034628832</v>
      </c>
      <c r="W82" s="7">
        <f t="shared" si="26"/>
        <v>0.30028564289028747</v>
      </c>
      <c r="X82" s="2">
        <v>73</v>
      </c>
      <c r="Y82" s="6">
        <f t="shared" si="17"/>
        <v>0.30479652625822434</v>
      </c>
    </row>
    <row r="83" spans="2:25">
      <c r="B83" s="2">
        <v>74</v>
      </c>
      <c r="C83" s="6">
        <v>-5.0689108514020628E-3</v>
      </c>
      <c r="D83" s="6">
        <v>-1.8228993082124598E-2</v>
      </c>
      <c r="E83" s="6">
        <v>-1.8718260077439968E-2</v>
      </c>
      <c r="F83" s="6">
        <v>-1.6525522196213362E-2</v>
      </c>
      <c r="G83" s="6">
        <v>-5.8012970947150841E-2</v>
      </c>
      <c r="H83" s="6">
        <v>-3.7919570006371979E-2</v>
      </c>
      <c r="I83" s="6">
        <v>-8.7744805500939882E-2</v>
      </c>
      <c r="J83" s="6">
        <v>-0.16124593464541678</v>
      </c>
      <c r="K83" s="6">
        <v>-0.17311739113665303</v>
      </c>
      <c r="L83" s="6">
        <v>-0.10364274484491114</v>
      </c>
      <c r="M83" s="2">
        <v>74</v>
      </c>
      <c r="N83" s="7">
        <f t="shared" si="16"/>
        <v>1.8931089148597938E-2</v>
      </c>
      <c r="O83" s="7">
        <f t="shared" si="18"/>
        <v>1.3771006917875403E-2</v>
      </c>
      <c r="P83" s="7">
        <f t="shared" si="19"/>
        <v>1.7281739922560036E-2</v>
      </c>
      <c r="Q83" s="7">
        <f t="shared" si="20"/>
        <v>2.4474477803786632E-2</v>
      </c>
      <c r="R83" s="7">
        <f t="shared" si="21"/>
        <v>-1.9012970947150841E-2</v>
      </c>
      <c r="S83" s="7">
        <f t="shared" si="22"/>
        <v>7.0804299936280193E-3</v>
      </c>
      <c r="T83" s="7">
        <f t="shared" si="23"/>
        <v>-3.2744805500939882E-2</v>
      </c>
      <c r="U83" s="7">
        <f t="shared" si="24"/>
        <v>-8.2245934645416782E-2</v>
      </c>
      <c r="V83" s="7">
        <f t="shared" si="25"/>
        <v>-8.8117391136653025E-2</v>
      </c>
      <c r="W83" s="7">
        <f t="shared" si="26"/>
        <v>-6.8642744844911133E-2</v>
      </c>
      <c r="X83" s="2">
        <v>74</v>
      </c>
      <c r="Y83" s="6">
        <f t="shared" si="17"/>
        <v>-7.7042874156210556E-2</v>
      </c>
    </row>
    <row r="84" spans="2:25">
      <c r="B84" s="2">
        <v>75</v>
      </c>
      <c r="C84" s="6">
        <v>3.8637944331242138E-3</v>
      </c>
      <c r="D84" s="6">
        <v>-7.289494791092796E-3</v>
      </c>
      <c r="E84" s="6">
        <v>-6.404120385034167E-3</v>
      </c>
      <c r="F84" s="6">
        <v>-2.6107434270536158E-2</v>
      </c>
      <c r="G84" s="6">
        <v>-6.1869949709657854E-2</v>
      </c>
      <c r="H84" s="6">
        <v>-4.0997678996467286E-2</v>
      </c>
      <c r="I84" s="6">
        <v>-0.1154248199632405</v>
      </c>
      <c r="J84" s="6">
        <v>-0.174194250558489</v>
      </c>
      <c r="K84" s="6">
        <v>-0.17754747151377082</v>
      </c>
      <c r="L84" s="6">
        <v>-0.17687750758884574</v>
      </c>
      <c r="M84" s="2">
        <v>75</v>
      </c>
      <c r="N84" s="7">
        <f t="shared" si="16"/>
        <v>2.7863794433124214E-2</v>
      </c>
      <c r="O84" s="7">
        <f t="shared" si="18"/>
        <v>2.4710505208907205E-2</v>
      </c>
      <c r="P84" s="7">
        <f t="shared" si="19"/>
        <v>2.9595879614965837E-2</v>
      </c>
      <c r="Q84" s="7">
        <f t="shared" si="20"/>
        <v>1.4892565729463837E-2</v>
      </c>
      <c r="R84" s="7">
        <f t="shared" si="21"/>
        <v>-2.2869949709657854E-2</v>
      </c>
      <c r="S84" s="7">
        <f t="shared" si="22"/>
        <v>4.002321003532712E-3</v>
      </c>
      <c r="T84" s="7">
        <f t="shared" si="23"/>
        <v>-6.0424819963240499E-2</v>
      </c>
      <c r="U84" s="7">
        <f t="shared" si="24"/>
        <v>-9.5194250558488999E-2</v>
      </c>
      <c r="V84" s="7">
        <f t="shared" si="25"/>
        <v>-9.254747151377081E-2</v>
      </c>
      <c r="W84" s="7">
        <f t="shared" si="26"/>
        <v>-0.14187750758884574</v>
      </c>
      <c r="X84" s="2">
        <v>75</v>
      </c>
      <c r="Y84" s="6">
        <f t="shared" si="17"/>
        <v>-8.6122941473483913E-2</v>
      </c>
    </row>
    <row r="85" spans="2:25">
      <c r="B85" s="2">
        <v>76</v>
      </c>
      <c r="C85" s="6">
        <v>8.3357659859769409E-3</v>
      </c>
      <c r="D85" s="6">
        <v>1.0388152669325981E-2</v>
      </c>
      <c r="E85" s="6">
        <v>6.2001046171663195E-3</v>
      </c>
      <c r="F85" s="6">
        <v>-5.1167207130368236E-2</v>
      </c>
      <c r="G85" s="6">
        <v>-4.8530536309650527E-2</v>
      </c>
      <c r="H85" s="6">
        <v>-1.9587900716320723E-2</v>
      </c>
      <c r="I85" s="6">
        <v>-0.11167786530035817</v>
      </c>
      <c r="J85" s="6">
        <v>-5.5220698665302076E-2</v>
      </c>
      <c r="K85" s="6">
        <v>-8.4281081728767679E-2</v>
      </c>
      <c r="L85" s="6">
        <v>-1.7792885906512554E-2</v>
      </c>
      <c r="M85" s="2">
        <v>76</v>
      </c>
      <c r="N85" s="7">
        <f t="shared" si="16"/>
        <v>3.2335765985976941E-2</v>
      </c>
      <c r="O85" s="7">
        <f t="shared" si="18"/>
        <v>4.2388152669325982E-2</v>
      </c>
      <c r="P85" s="7">
        <f t="shared" si="19"/>
        <v>4.220010461716632E-2</v>
      </c>
      <c r="Q85" s="7">
        <f t="shared" si="20"/>
        <v>-1.0167207130368242E-2</v>
      </c>
      <c r="R85" s="7">
        <f t="shared" si="21"/>
        <v>-9.5305363096505266E-3</v>
      </c>
      <c r="S85" s="7">
        <f t="shared" si="22"/>
        <v>2.5412099283679275E-2</v>
      </c>
      <c r="T85" s="7">
        <f t="shared" si="23"/>
        <v>-5.667786530035817E-2</v>
      </c>
      <c r="U85" s="7">
        <f t="shared" si="24"/>
        <v>2.3779301334697925E-2</v>
      </c>
      <c r="V85" s="7">
        <f t="shared" si="25"/>
        <v>7.1891827123232721E-4</v>
      </c>
      <c r="W85" s="7">
        <f t="shared" si="26"/>
        <v>1.7207114093487449E-2</v>
      </c>
      <c r="X85" s="2">
        <v>76</v>
      </c>
      <c r="Y85" s="6">
        <f t="shared" si="17"/>
        <v>-1.076043869506102E-2</v>
      </c>
    </row>
    <row r="86" spans="2:25">
      <c r="B86" s="2">
        <v>77</v>
      </c>
      <c r="C86" s="6">
        <v>1.0497485670074372E-3</v>
      </c>
      <c r="D86" s="6">
        <v>-6.6069268990133628E-3</v>
      </c>
      <c r="E86" s="6">
        <v>-3.6106364543052986E-3</v>
      </c>
      <c r="F86" s="6">
        <v>2.0230583677509992E-2</v>
      </c>
      <c r="G86" s="6">
        <v>4.8222305882166389E-3</v>
      </c>
      <c r="H86" s="6">
        <v>5.0864953940263288E-3</v>
      </c>
      <c r="I86" s="6">
        <v>0.10024461165099219</v>
      </c>
      <c r="J86" s="6">
        <v>0.15250841763135961</v>
      </c>
      <c r="K86" s="6">
        <v>0.15829824644141266</v>
      </c>
      <c r="L86" s="6">
        <v>-0.11001875920345509</v>
      </c>
      <c r="M86" s="2">
        <v>77</v>
      </c>
      <c r="N86" s="7">
        <f t="shared" si="16"/>
        <v>2.5049748567007438E-2</v>
      </c>
      <c r="O86" s="7">
        <f t="shared" si="18"/>
        <v>2.5393073100986638E-2</v>
      </c>
      <c r="P86" s="7">
        <f t="shared" si="19"/>
        <v>3.2389363545694702E-2</v>
      </c>
      <c r="Q86" s="7">
        <f t="shared" si="20"/>
        <v>6.1230583677509984E-2</v>
      </c>
      <c r="R86" s="7">
        <f t="shared" si="21"/>
        <v>4.3822230588216639E-2</v>
      </c>
      <c r="S86" s="7">
        <f t="shared" si="22"/>
        <v>5.0086495394026327E-2</v>
      </c>
      <c r="T86" s="7">
        <f t="shared" si="23"/>
        <v>0.15524461165099218</v>
      </c>
      <c r="U86" s="7">
        <f t="shared" si="24"/>
        <v>0.2315084176313596</v>
      </c>
      <c r="V86" s="7">
        <f t="shared" si="25"/>
        <v>0.24329824644141268</v>
      </c>
      <c r="W86" s="7">
        <f t="shared" si="26"/>
        <v>-7.501875920345509E-2</v>
      </c>
      <c r="X86" s="2">
        <v>77</v>
      </c>
      <c r="Y86" s="6">
        <f t="shared" si="17"/>
        <v>0.22568752017662336</v>
      </c>
    </row>
    <row r="87" spans="2:25">
      <c r="B87" s="2">
        <v>78</v>
      </c>
      <c r="C87" s="6">
        <v>-2.9602637980596022E-3</v>
      </c>
      <c r="D87" s="6">
        <v>-7.6941412226154415E-4</v>
      </c>
      <c r="E87" s="6">
        <v>-4.1719576423346165E-3</v>
      </c>
      <c r="F87" s="6">
        <v>-5.2411924886511668E-2</v>
      </c>
      <c r="G87" s="6">
        <v>1.4423493365741683E-2</v>
      </c>
      <c r="H87" s="6">
        <v>4.6698825309781505E-4</v>
      </c>
      <c r="I87" s="6">
        <v>-7.7564595161661809E-2</v>
      </c>
      <c r="J87" s="6">
        <v>-4.9126358260483477E-2</v>
      </c>
      <c r="K87" s="6">
        <v>-8.6424032082292421E-2</v>
      </c>
      <c r="L87" s="6">
        <v>5.3589572223764106E-2</v>
      </c>
      <c r="M87" s="2">
        <v>78</v>
      </c>
      <c r="N87" s="7">
        <f t="shared" si="16"/>
        <v>2.1039736201940398E-2</v>
      </c>
      <c r="O87" s="7">
        <f t="shared" si="18"/>
        <v>3.1230585877738457E-2</v>
      </c>
      <c r="P87" s="7">
        <f t="shared" si="19"/>
        <v>3.1828042357665384E-2</v>
      </c>
      <c r="Q87" s="7">
        <f t="shared" si="20"/>
        <v>-1.1411924886511673E-2</v>
      </c>
      <c r="R87" s="7">
        <f t="shared" si="21"/>
        <v>5.3423493365741682E-2</v>
      </c>
      <c r="S87" s="7">
        <f t="shared" si="22"/>
        <v>4.5466988253097813E-2</v>
      </c>
      <c r="T87" s="7">
        <f t="shared" si="23"/>
        <v>-2.2564595161661809E-2</v>
      </c>
      <c r="U87" s="7">
        <f t="shared" si="24"/>
        <v>2.9873641739516524E-2</v>
      </c>
      <c r="V87" s="7">
        <f t="shared" si="25"/>
        <v>-1.4240320822924146E-3</v>
      </c>
      <c r="W87" s="7">
        <f t="shared" si="26"/>
        <v>8.858957222376411E-2</v>
      </c>
      <c r="X87" s="2">
        <v>78</v>
      </c>
      <c r="Y87" s="6">
        <f t="shared" si="17"/>
        <v>-5.6521447985044297E-3</v>
      </c>
    </row>
    <row r="88" spans="2:25">
      <c r="B88" s="2">
        <v>79</v>
      </c>
      <c r="C88" s="6">
        <v>-5.1900742889978563E-4</v>
      </c>
      <c r="D88" s="6">
        <v>-3.1402083653502E-4</v>
      </c>
      <c r="E88" s="6">
        <v>-6.7608374044773531E-4</v>
      </c>
      <c r="F88" s="6">
        <v>1.1505760806767382E-2</v>
      </c>
      <c r="G88" s="6">
        <v>-5.1821506633797129E-2</v>
      </c>
      <c r="H88" s="6">
        <v>-2.1262127034309249E-2</v>
      </c>
      <c r="I88" s="6">
        <v>-2.6482867019655632E-2</v>
      </c>
      <c r="J88" s="6">
        <v>2.5869449519791116E-2</v>
      </c>
      <c r="K88" s="6">
        <v>3.6189850156967532E-2</v>
      </c>
      <c r="L88" s="6">
        <v>-7.1687950407146303E-2</v>
      </c>
      <c r="M88" s="2">
        <v>79</v>
      </c>
      <c r="N88" s="7">
        <f t="shared" si="16"/>
        <v>2.3480992571100215E-2</v>
      </c>
      <c r="O88" s="7">
        <f t="shared" si="18"/>
        <v>3.1685979163464981E-2</v>
      </c>
      <c r="P88" s="7">
        <f t="shared" si="19"/>
        <v>3.5323916259552265E-2</v>
      </c>
      <c r="Q88" s="7">
        <f t="shared" si="20"/>
        <v>5.2505760806767374E-2</v>
      </c>
      <c r="R88" s="7">
        <f t="shared" si="21"/>
        <v>-1.2821506633797129E-2</v>
      </c>
      <c r="S88" s="7">
        <f t="shared" si="22"/>
        <v>2.373787296569075E-2</v>
      </c>
      <c r="T88" s="7">
        <f t="shared" si="23"/>
        <v>2.8517132980344369E-2</v>
      </c>
      <c r="U88" s="7">
        <f t="shared" si="24"/>
        <v>0.10486944951979112</v>
      </c>
      <c r="V88" s="7">
        <f t="shared" si="25"/>
        <v>0.12118985015696754</v>
      </c>
      <c r="W88" s="7">
        <f t="shared" si="26"/>
        <v>-3.66879504071463E-2</v>
      </c>
      <c r="X88" s="2">
        <v>79</v>
      </c>
      <c r="Y88" s="6">
        <f t="shared" si="17"/>
        <v>0.10265530684996754</v>
      </c>
    </row>
    <row r="89" spans="2:25">
      <c r="B89" s="2">
        <v>80</v>
      </c>
      <c r="C89" s="6">
        <v>3.1674567807892032E-3</v>
      </c>
      <c r="D89" s="6">
        <v>-9.5753119475749243E-3</v>
      </c>
      <c r="E89" s="6">
        <v>-4.7192331824192184E-3</v>
      </c>
      <c r="F89" s="6">
        <v>2.1542991814850341E-2</v>
      </c>
      <c r="G89" s="6">
        <v>-1.0450078963944551E-2</v>
      </c>
      <c r="H89" s="6">
        <v>-1.1939714373437396E-3</v>
      </c>
      <c r="I89" s="6">
        <v>5.5255841846979181E-2</v>
      </c>
      <c r="J89" s="6">
        <v>0.11292563102816924</v>
      </c>
      <c r="K89" s="6">
        <v>0.11089153047121926</v>
      </c>
      <c r="L89" s="6">
        <v>-0.20518870485195034</v>
      </c>
      <c r="M89" s="2">
        <v>80</v>
      </c>
      <c r="N89" s="7">
        <f t="shared" si="16"/>
        <v>2.7167456780789204E-2</v>
      </c>
      <c r="O89" s="7">
        <f t="shared" si="18"/>
        <v>2.2424688052425076E-2</v>
      </c>
      <c r="P89" s="7">
        <f t="shared" si="19"/>
        <v>3.1280766817580782E-2</v>
      </c>
      <c r="Q89" s="7">
        <f t="shared" si="20"/>
        <v>6.2542991814850332E-2</v>
      </c>
      <c r="R89" s="7">
        <f t="shared" si="21"/>
        <v>2.8549921036055449E-2</v>
      </c>
      <c r="S89" s="7">
        <f t="shared" si="22"/>
        <v>4.3806028562656259E-2</v>
      </c>
      <c r="T89" s="7">
        <f t="shared" si="23"/>
        <v>0.11025584184697917</v>
      </c>
      <c r="U89" s="7">
        <f t="shared" si="24"/>
        <v>0.19192563102816923</v>
      </c>
      <c r="V89" s="7">
        <f t="shared" si="25"/>
        <v>0.19589153047121927</v>
      </c>
      <c r="W89" s="7">
        <f t="shared" si="26"/>
        <v>-0.17018870485195034</v>
      </c>
      <c r="X89" s="2">
        <v>80</v>
      </c>
      <c r="Y89" s="6">
        <f t="shared" si="17"/>
        <v>0.17876439323904778</v>
      </c>
    </row>
    <row r="90" spans="2:25">
      <c r="B90" s="2">
        <v>81</v>
      </c>
      <c r="C90" s="6">
        <v>-4.7682435798933817E-3</v>
      </c>
      <c r="D90" s="6">
        <v>1.2018532679067231E-2</v>
      </c>
      <c r="E90" s="6">
        <v>4.8572122412232251E-3</v>
      </c>
      <c r="F90" s="6">
        <v>-3.2830758924507791E-2</v>
      </c>
      <c r="G90" s="6">
        <v>8.1898590649580397E-2</v>
      </c>
      <c r="H90" s="6">
        <v>2.9859510012024852E-2</v>
      </c>
      <c r="I90" s="6">
        <v>-3.4299935112732105E-2</v>
      </c>
      <c r="J90" s="6">
        <v>-0.12756285436437462</v>
      </c>
      <c r="K90" s="6">
        <v>-0.14164879182696632</v>
      </c>
      <c r="L90" s="6">
        <v>-4.6553320034459819E-2</v>
      </c>
      <c r="M90" s="2">
        <v>81</v>
      </c>
      <c r="N90" s="7">
        <f t="shared" si="16"/>
        <v>1.9231756420106619E-2</v>
      </c>
      <c r="O90" s="7">
        <f t="shared" si="18"/>
        <v>4.4018532679067232E-2</v>
      </c>
      <c r="P90" s="7">
        <f t="shared" si="19"/>
        <v>4.0857212241223226E-2</v>
      </c>
      <c r="Q90" s="7">
        <f t="shared" si="20"/>
        <v>8.1692410754922035E-3</v>
      </c>
      <c r="R90" s="7">
        <f t="shared" si="21"/>
        <v>0.12089859064958039</v>
      </c>
      <c r="S90" s="7">
        <f t="shared" si="22"/>
        <v>7.4859510012024844E-2</v>
      </c>
      <c r="T90" s="7">
        <f t="shared" si="23"/>
        <v>2.0700064887267895E-2</v>
      </c>
      <c r="U90" s="7">
        <f t="shared" si="24"/>
        <v>-4.8562854364374616E-2</v>
      </c>
      <c r="V90" s="7">
        <f t="shared" si="25"/>
        <v>-5.6648791826966319E-2</v>
      </c>
      <c r="W90" s="7">
        <f t="shared" si="26"/>
        <v>-1.1553320034459816E-2</v>
      </c>
      <c r="X90" s="2">
        <v>81</v>
      </c>
      <c r="Y90" s="6">
        <f t="shared" si="17"/>
        <v>-4.1179020392808907E-2</v>
      </c>
    </row>
    <row r="91" spans="2:25">
      <c r="B91" s="2">
        <v>82</v>
      </c>
      <c r="C91" s="6">
        <v>-1.0839573516722954E-2</v>
      </c>
      <c r="D91" s="6">
        <v>2.6824271571504604E-3</v>
      </c>
      <c r="E91" s="6">
        <v>1.4488870232816815E-3</v>
      </c>
      <c r="F91" s="6">
        <v>2.1344857736817966E-2</v>
      </c>
      <c r="G91" s="6">
        <v>1.3426946389729869E-2</v>
      </c>
      <c r="H91" s="6">
        <v>1.9158141287719692E-2</v>
      </c>
      <c r="I91" s="6">
        <v>5.0397640307853542E-2</v>
      </c>
      <c r="J91" s="6">
        <v>3.8969814215262161E-2</v>
      </c>
      <c r="K91" s="6">
        <v>4.3299015114832487E-2</v>
      </c>
      <c r="L91" s="6">
        <v>-2.0375196979092555E-2</v>
      </c>
      <c r="M91" s="2">
        <v>82</v>
      </c>
      <c r="N91" s="7">
        <f t="shared" si="16"/>
        <v>1.3160426483277046E-2</v>
      </c>
      <c r="O91" s="7">
        <f t="shared" si="18"/>
        <v>3.4682427157150461E-2</v>
      </c>
      <c r="P91" s="7">
        <f t="shared" si="19"/>
        <v>3.7448887023281682E-2</v>
      </c>
      <c r="Q91" s="7">
        <f t="shared" si="20"/>
        <v>6.2344857736817957E-2</v>
      </c>
      <c r="R91" s="7">
        <f t="shared" si="21"/>
        <v>5.2426946389729868E-2</v>
      </c>
      <c r="S91" s="7">
        <f t="shared" si="22"/>
        <v>6.4158141287719683E-2</v>
      </c>
      <c r="T91" s="7">
        <f t="shared" si="23"/>
        <v>0.10539764030785354</v>
      </c>
      <c r="U91" s="7">
        <f t="shared" si="24"/>
        <v>0.11796981421526216</v>
      </c>
      <c r="V91" s="7">
        <f t="shared" si="25"/>
        <v>0.12829901511483249</v>
      </c>
      <c r="W91" s="7">
        <f t="shared" si="26"/>
        <v>1.4624803020907448E-2</v>
      </c>
      <c r="X91" s="2">
        <v>82</v>
      </c>
      <c r="Y91" s="6">
        <f t="shared" si="17"/>
        <v>0.12371874062365509</v>
      </c>
    </row>
    <row r="92" spans="2:25">
      <c r="B92" s="2">
        <v>83</v>
      </c>
      <c r="C92" s="6">
        <v>3.1600261736280735E-3</v>
      </c>
      <c r="D92" s="6">
        <v>-9.2167691147887892E-3</v>
      </c>
      <c r="E92" s="6">
        <v>-5.610798437775049E-3</v>
      </c>
      <c r="F92" s="6">
        <v>2.1587858274053771E-2</v>
      </c>
      <c r="G92" s="6">
        <v>-4.0609911623808212E-2</v>
      </c>
      <c r="H92" s="6">
        <v>-1.1647731767237275E-2</v>
      </c>
      <c r="I92" s="6">
        <v>-6.9452772264407825E-3</v>
      </c>
      <c r="J92" s="6">
        <v>-1.2362272793227075E-2</v>
      </c>
      <c r="K92" s="6">
        <v>2.1409633208981718E-2</v>
      </c>
      <c r="L92" s="6">
        <v>-5.8770672711509972E-2</v>
      </c>
      <c r="M92" s="2">
        <v>83</v>
      </c>
      <c r="N92" s="7">
        <f t="shared" si="16"/>
        <v>2.7160026173628074E-2</v>
      </c>
      <c r="O92" s="7">
        <f t="shared" si="18"/>
        <v>2.2783230885211211E-2</v>
      </c>
      <c r="P92" s="7">
        <f t="shared" si="19"/>
        <v>3.0389201562224955E-2</v>
      </c>
      <c r="Q92" s="7">
        <f t="shared" si="20"/>
        <v>6.2587858274053762E-2</v>
      </c>
      <c r="R92" s="7">
        <f t="shared" si="21"/>
        <v>-1.609911623808212E-3</v>
      </c>
      <c r="S92" s="7">
        <f t="shared" si="22"/>
        <v>3.3352268232762723E-2</v>
      </c>
      <c r="T92" s="7">
        <f t="shared" si="23"/>
        <v>4.8054722773559218E-2</v>
      </c>
      <c r="U92" s="7">
        <f t="shared" si="24"/>
        <v>6.6637727206772926E-2</v>
      </c>
      <c r="V92" s="7">
        <f t="shared" si="25"/>
        <v>0.10640963320898172</v>
      </c>
      <c r="W92" s="7">
        <f t="shared" si="26"/>
        <v>-2.3770672711509969E-2</v>
      </c>
      <c r="X92" s="2">
        <v>83</v>
      </c>
      <c r="Y92" s="6">
        <f t="shared" si="17"/>
        <v>9.4738651336896282E-2</v>
      </c>
    </row>
    <row r="93" spans="2:25">
      <c r="B93" s="2">
        <v>84</v>
      </c>
      <c r="C93" s="6">
        <v>-4.9184540456791159E-5</v>
      </c>
      <c r="D93" s="6">
        <v>-2.3737617692558596E-2</v>
      </c>
      <c r="E93" s="6">
        <v>-2.3228600120771808E-2</v>
      </c>
      <c r="F93" s="6">
        <v>-2.6956866193780984E-2</v>
      </c>
      <c r="G93" s="6">
        <v>-7.5337335282247717E-2</v>
      </c>
      <c r="H93" s="6">
        <v>-4.6606304324079924E-2</v>
      </c>
      <c r="I93" s="6">
        <v>-8.9706237531060662E-2</v>
      </c>
      <c r="J93" s="6">
        <v>-0.22655676978626657</v>
      </c>
      <c r="K93" s="6">
        <v>-0.19536401189203867</v>
      </c>
      <c r="L93" s="6">
        <v>-1.3969731550571948E-2</v>
      </c>
      <c r="M93" s="2">
        <v>84</v>
      </c>
      <c r="N93" s="7">
        <f t="shared" si="16"/>
        <v>2.3950815459543209E-2</v>
      </c>
      <c r="O93" s="7">
        <f t="shared" si="18"/>
        <v>8.2623823074414043E-3</v>
      </c>
      <c r="P93" s="7">
        <f t="shared" si="19"/>
        <v>1.2771399879228196E-2</v>
      </c>
      <c r="Q93" s="7">
        <f t="shared" si="20"/>
        <v>1.4043133806219011E-2</v>
      </c>
      <c r="R93" s="7">
        <f t="shared" si="21"/>
        <v>-3.6337335282247717E-2</v>
      </c>
      <c r="S93" s="7">
        <f t="shared" si="22"/>
        <v>-1.6063043240799255E-3</v>
      </c>
      <c r="T93" s="7">
        <f t="shared" si="23"/>
        <v>-3.4706237531060662E-2</v>
      </c>
      <c r="U93" s="7">
        <f t="shared" si="24"/>
        <v>-0.14755676978626658</v>
      </c>
      <c r="V93" s="7">
        <f t="shared" si="25"/>
        <v>-0.11036401189203866</v>
      </c>
      <c r="W93" s="7">
        <f t="shared" si="26"/>
        <v>2.1030268449428055E-2</v>
      </c>
      <c r="X93" s="2">
        <v>84</v>
      </c>
      <c r="Y93" s="6">
        <f t="shared" si="17"/>
        <v>-9.5232457175546292E-2</v>
      </c>
    </row>
    <row r="94" spans="2:25">
      <c r="B94" s="2">
        <v>85</v>
      </c>
      <c r="C94" s="6">
        <v>6.1592598341727381E-3</v>
      </c>
      <c r="D94" s="6">
        <v>6.9037697107694751E-4</v>
      </c>
      <c r="E94" s="6">
        <v>-5.9179411073511518E-5</v>
      </c>
      <c r="F94" s="6">
        <v>1.3579520297823146E-3</v>
      </c>
      <c r="G94" s="6">
        <v>2.9727433871724621E-2</v>
      </c>
      <c r="H94" s="6">
        <v>1.5722779025785387E-2</v>
      </c>
      <c r="I94" s="6">
        <v>4.3087195581994586E-2</v>
      </c>
      <c r="J94" s="6">
        <v>0.22753520784522244</v>
      </c>
      <c r="K94" s="6">
        <v>0.20771827383342933</v>
      </c>
      <c r="L94" s="6">
        <v>-0.15359289544075899</v>
      </c>
      <c r="M94" s="2">
        <v>85</v>
      </c>
      <c r="N94" s="7">
        <f t="shared" si="16"/>
        <v>3.0159259834172739E-2</v>
      </c>
      <c r="O94" s="7">
        <f t="shared" si="18"/>
        <v>3.2690376971076948E-2</v>
      </c>
      <c r="P94" s="7">
        <f t="shared" si="19"/>
        <v>3.5940820588926489E-2</v>
      </c>
      <c r="Q94" s="7">
        <f t="shared" si="20"/>
        <v>4.2357952029782306E-2</v>
      </c>
      <c r="R94" s="7">
        <f t="shared" si="21"/>
        <v>6.8727433871724614E-2</v>
      </c>
      <c r="S94" s="7">
        <f t="shared" si="22"/>
        <v>6.0722779025785385E-2</v>
      </c>
      <c r="T94" s="7">
        <f t="shared" si="23"/>
        <v>9.808719558199458E-2</v>
      </c>
      <c r="U94" s="7">
        <f t="shared" si="24"/>
        <v>0.30653520784522242</v>
      </c>
      <c r="V94" s="7">
        <f t="shared" si="25"/>
        <v>0.29271827383342935</v>
      </c>
      <c r="W94" s="7">
        <f t="shared" si="26"/>
        <v>-0.11859289544075899</v>
      </c>
      <c r="X94" s="2">
        <v>85</v>
      </c>
      <c r="Y94" s="6">
        <f t="shared" si="17"/>
        <v>0.25379205862294885</v>
      </c>
    </row>
    <row r="95" spans="2:25">
      <c r="B95" s="2">
        <v>86</v>
      </c>
      <c r="C95" s="6">
        <v>-7.4568624759931076E-3</v>
      </c>
      <c r="D95" s="6">
        <v>-3.0338008281439885E-2</v>
      </c>
      <c r="E95" s="6">
        <v>-3.0245568535123984E-2</v>
      </c>
      <c r="F95" s="6">
        <v>-3.6940683263656043E-2</v>
      </c>
      <c r="G95" s="6">
        <v>-0.10202434606505194</v>
      </c>
      <c r="H95" s="6">
        <v>-7.4078466982014535E-2</v>
      </c>
      <c r="I95" s="6">
        <v>-0.11084913701069665</v>
      </c>
      <c r="J95" s="6">
        <v>-9.0874330443297374E-2</v>
      </c>
      <c r="K95" s="6">
        <v>-0.10771133914109897</v>
      </c>
      <c r="L95" s="6">
        <v>-0.39439806466465616</v>
      </c>
      <c r="M95" s="2">
        <v>86</v>
      </c>
      <c r="N95" s="7">
        <f t="shared" si="16"/>
        <v>1.6543137524006893E-2</v>
      </c>
      <c r="O95" s="7">
        <f t="shared" si="18"/>
        <v>1.6619917185601157E-3</v>
      </c>
      <c r="P95" s="7">
        <f t="shared" si="19"/>
        <v>5.7544314648760204E-3</v>
      </c>
      <c r="Q95" s="7">
        <f t="shared" si="20"/>
        <v>4.0593167363439514E-3</v>
      </c>
      <c r="R95" s="7">
        <f t="shared" si="21"/>
        <v>-6.3024346065051945E-2</v>
      </c>
      <c r="S95" s="7">
        <f t="shared" si="22"/>
        <v>-2.9078466982014536E-2</v>
      </c>
      <c r="T95" s="7">
        <f t="shared" si="23"/>
        <v>-5.5849137010696652E-2</v>
      </c>
      <c r="U95" s="7">
        <f t="shared" si="24"/>
        <v>-1.1874330443297373E-2</v>
      </c>
      <c r="V95" s="7">
        <f t="shared" si="25"/>
        <v>-2.2711339141098963E-2</v>
      </c>
      <c r="W95" s="7">
        <f t="shared" si="26"/>
        <v>-0.35939806466465618</v>
      </c>
      <c r="X95" s="2">
        <v>86</v>
      </c>
      <c r="Y95" s="6">
        <f t="shared" si="17"/>
        <v>-2.9338898963607071E-2</v>
      </c>
    </row>
    <row r="96" spans="2:25">
      <c r="B96" s="2">
        <v>87</v>
      </c>
      <c r="C96" s="6">
        <v>-4.8994246257526783E-3</v>
      </c>
      <c r="D96" s="6">
        <v>-2.6186827858322576E-3</v>
      </c>
      <c r="E96" s="6">
        <v>-1.624576600868826E-3</v>
      </c>
      <c r="F96" s="6">
        <v>1.018400401645617E-2</v>
      </c>
      <c r="G96" s="6">
        <v>2.0435992603654154E-2</v>
      </c>
      <c r="H96" s="6">
        <v>1.3905668411867182E-2</v>
      </c>
      <c r="I96" s="6">
        <v>5.7936363139880265E-2</v>
      </c>
      <c r="J96" s="6">
        <v>8.4690783499474148E-2</v>
      </c>
      <c r="K96" s="6">
        <v>8.0163787978439385E-2</v>
      </c>
      <c r="L96" s="6">
        <v>-0.11345850919558768</v>
      </c>
      <c r="M96" s="2">
        <v>87</v>
      </c>
      <c r="N96" s="7">
        <f t="shared" si="16"/>
        <v>1.9100575374247322E-2</v>
      </c>
      <c r="O96" s="7">
        <f t="shared" si="18"/>
        <v>2.9381317214167743E-2</v>
      </c>
      <c r="P96" s="7">
        <f t="shared" si="19"/>
        <v>3.4375423399131175E-2</v>
      </c>
      <c r="Q96" s="7">
        <f t="shared" si="20"/>
        <v>5.1184004016456161E-2</v>
      </c>
      <c r="R96" s="7">
        <f t="shared" si="21"/>
        <v>5.9435992603654154E-2</v>
      </c>
      <c r="S96" s="7">
        <f t="shared" si="22"/>
        <v>5.8905668411867181E-2</v>
      </c>
      <c r="T96" s="7">
        <f t="shared" si="23"/>
        <v>0.11293636313988026</v>
      </c>
      <c r="U96" s="7">
        <f t="shared" si="24"/>
        <v>0.16369078349947414</v>
      </c>
      <c r="V96" s="7">
        <f t="shared" si="25"/>
        <v>0.16516378797843939</v>
      </c>
      <c r="W96" s="7">
        <f t="shared" si="26"/>
        <v>-7.8458509195587681E-2</v>
      </c>
      <c r="X96" s="2">
        <v>87</v>
      </c>
      <c r="Y96" s="6">
        <f t="shared" si="17"/>
        <v>0.1547183035149309</v>
      </c>
    </row>
    <row r="97" spans="2:25">
      <c r="B97" s="2">
        <v>88</v>
      </c>
      <c r="C97" s="6">
        <v>-5.3208349871316368E-4</v>
      </c>
      <c r="D97" s="6">
        <v>2.6830749664961823E-3</v>
      </c>
      <c r="E97" s="6">
        <v>-8.5601715189492084E-5</v>
      </c>
      <c r="F97" s="6">
        <v>-4.0386088918401251E-3</v>
      </c>
      <c r="G97" s="6">
        <v>2.3452817172880738E-2</v>
      </c>
      <c r="H97" s="6">
        <v>1.0219327813110128E-2</v>
      </c>
      <c r="I97" s="6">
        <v>2.5988862660654921E-2</v>
      </c>
      <c r="J97" s="6">
        <v>0.17925829701270038</v>
      </c>
      <c r="K97" s="6">
        <v>0.11899931626384831</v>
      </c>
      <c r="L97" s="6">
        <v>0.18524150974647685</v>
      </c>
      <c r="M97" s="2">
        <v>88</v>
      </c>
      <c r="N97" s="7">
        <f t="shared" si="16"/>
        <v>2.3467916501286837E-2</v>
      </c>
      <c r="O97" s="7">
        <f t="shared" si="18"/>
        <v>3.4683074966496183E-2</v>
      </c>
      <c r="P97" s="7">
        <f t="shared" si="19"/>
        <v>3.5914398284810509E-2</v>
      </c>
      <c r="Q97" s="7">
        <f t="shared" si="20"/>
        <v>3.6961391108159866E-2</v>
      </c>
      <c r="R97" s="7">
        <f t="shared" si="21"/>
        <v>6.2452817172880738E-2</v>
      </c>
      <c r="S97" s="7">
        <f t="shared" si="22"/>
        <v>5.5219327813110126E-2</v>
      </c>
      <c r="T97" s="7">
        <f t="shared" si="23"/>
        <v>8.0988862660654914E-2</v>
      </c>
      <c r="U97" s="7">
        <f t="shared" si="24"/>
        <v>0.25825829701270037</v>
      </c>
      <c r="V97" s="7">
        <f t="shared" si="25"/>
        <v>0.20399931626384832</v>
      </c>
      <c r="W97" s="7">
        <f t="shared" si="26"/>
        <v>0.22024150974647685</v>
      </c>
      <c r="X97" s="2">
        <v>88</v>
      </c>
      <c r="Y97" s="6">
        <f t="shared" si="17"/>
        <v>0.17939722590587098</v>
      </c>
    </row>
    <row r="98" spans="2:25">
      <c r="B98" s="2">
        <v>89</v>
      </c>
      <c r="C98" s="6">
        <v>-5.4979861424194962E-3</v>
      </c>
      <c r="D98" s="6">
        <v>-1.4792121785433807E-2</v>
      </c>
      <c r="E98" s="6">
        <v>-7.3709908968503761E-3</v>
      </c>
      <c r="F98" s="6">
        <v>-6.3855956972599069E-3</v>
      </c>
      <c r="G98" s="6">
        <v>-2.2630414845242516E-2</v>
      </c>
      <c r="H98" s="6">
        <v>-8.8469833297464898E-3</v>
      </c>
      <c r="I98" s="6">
        <v>-3.6260866832405703E-2</v>
      </c>
      <c r="J98" s="6">
        <v>4.6760398097750261E-2</v>
      </c>
      <c r="K98" s="6">
        <v>4.6984708841695269E-2</v>
      </c>
      <c r="L98" s="6">
        <v>0.18902370702881527</v>
      </c>
      <c r="M98" s="2">
        <v>89</v>
      </c>
      <c r="N98" s="7">
        <f t="shared" si="16"/>
        <v>1.8502013857580504E-2</v>
      </c>
      <c r="O98" s="7">
        <f t="shared" si="18"/>
        <v>1.7207878214566194E-2</v>
      </c>
      <c r="P98" s="7">
        <f t="shared" si="19"/>
        <v>2.8629009103149628E-2</v>
      </c>
      <c r="Q98" s="7">
        <f t="shared" si="20"/>
        <v>3.4614404302740084E-2</v>
      </c>
      <c r="R98" s="7">
        <f t="shared" si="21"/>
        <v>1.6369585154757484E-2</v>
      </c>
      <c r="S98" s="7">
        <f t="shared" si="22"/>
        <v>3.6153016670253509E-2</v>
      </c>
      <c r="T98" s="7">
        <f t="shared" si="23"/>
        <v>1.8739133167594298E-2</v>
      </c>
      <c r="U98" s="7">
        <f t="shared" si="24"/>
        <v>0.12576039809775025</v>
      </c>
      <c r="V98" s="7">
        <f t="shared" si="25"/>
        <v>0.13198470884169528</v>
      </c>
      <c r="W98" s="7">
        <f t="shared" si="26"/>
        <v>0.22402370702881527</v>
      </c>
      <c r="X98" s="2">
        <v>89</v>
      </c>
      <c r="Y98" s="6">
        <f t="shared" si="17"/>
        <v>0.10933559379186486</v>
      </c>
    </row>
    <row r="99" spans="2:25">
      <c r="B99" s="2">
        <v>90</v>
      </c>
      <c r="C99" s="6">
        <v>1.3087646190919969E-3</v>
      </c>
      <c r="D99" s="6">
        <v>1.1876590423944469E-2</v>
      </c>
      <c r="E99" s="6">
        <v>4.0716975125741524E-3</v>
      </c>
      <c r="F99" s="6">
        <v>-3.0340029603936638E-2</v>
      </c>
      <c r="G99" s="6">
        <v>1.7046065940597557E-2</v>
      </c>
      <c r="H99" s="6">
        <v>9.1056023451498366E-3</v>
      </c>
      <c r="I99" s="6">
        <v>-2.9943273930137626E-2</v>
      </c>
      <c r="J99" s="6">
        <v>0.14055101703191289</v>
      </c>
      <c r="K99" s="6">
        <v>0.12612414459147692</v>
      </c>
      <c r="L99" s="6">
        <v>7.3951388548299038E-2</v>
      </c>
      <c r="M99" s="2">
        <v>90</v>
      </c>
      <c r="N99" s="7">
        <f t="shared" si="16"/>
        <v>2.5308764619091997E-2</v>
      </c>
      <c r="O99" s="7">
        <f t="shared" si="18"/>
        <v>4.387659042394447E-2</v>
      </c>
      <c r="P99" s="7">
        <f t="shared" si="19"/>
        <v>4.0071697512574153E-2</v>
      </c>
      <c r="Q99" s="7">
        <f t="shared" si="20"/>
        <v>1.0659970396063357E-2</v>
      </c>
      <c r="R99" s="7">
        <f t="shared" si="21"/>
        <v>5.6046065940597557E-2</v>
      </c>
      <c r="S99" s="7">
        <f t="shared" si="22"/>
        <v>5.4105602345149835E-2</v>
      </c>
      <c r="T99" s="7">
        <f t="shared" si="23"/>
        <v>2.5056726069862374E-2</v>
      </c>
      <c r="U99" s="7">
        <f t="shared" si="24"/>
        <v>0.21955101703191288</v>
      </c>
      <c r="V99" s="7">
        <f t="shared" si="25"/>
        <v>0.21112414459147694</v>
      </c>
      <c r="W99" s="7">
        <f t="shared" si="26"/>
        <v>0.10895138854829904</v>
      </c>
      <c r="X99" s="2">
        <v>90</v>
      </c>
      <c r="Y99" s="6">
        <f t="shared" si="17"/>
        <v>0.17391066100123698</v>
      </c>
    </row>
    <row r="100" spans="2:25">
      <c r="B100" s="2">
        <v>91</v>
      </c>
      <c r="C100" s="6">
        <v>4.0141904834936973E-3</v>
      </c>
      <c r="D100" s="6">
        <v>-2.2553867319667284E-2</v>
      </c>
      <c r="E100" s="6">
        <v>-2.2619992649820436E-2</v>
      </c>
      <c r="F100" s="6">
        <v>-2.7247055078790852E-2</v>
      </c>
      <c r="G100" s="6">
        <v>-4.9495985848924881E-2</v>
      </c>
      <c r="H100" s="6">
        <v>-3.8335369108546798E-2</v>
      </c>
      <c r="I100" s="6">
        <v>-4.5733044936694722E-2</v>
      </c>
      <c r="J100" s="6">
        <v>3.0123716757013697E-3</v>
      </c>
      <c r="K100" s="6">
        <v>3.3875344622189565E-2</v>
      </c>
      <c r="L100" s="6">
        <v>-9.1537648865598939E-2</v>
      </c>
      <c r="M100" s="2">
        <v>91</v>
      </c>
      <c r="N100" s="7">
        <f t="shared" si="16"/>
        <v>2.8014190483493698E-2</v>
      </c>
      <c r="O100" s="7">
        <f t="shared" si="18"/>
        <v>9.4461326803327167E-3</v>
      </c>
      <c r="P100" s="7">
        <f t="shared" si="19"/>
        <v>1.3380007350179569E-2</v>
      </c>
      <c r="Q100" s="7">
        <f t="shared" si="20"/>
        <v>1.3752944921209143E-2</v>
      </c>
      <c r="R100" s="7">
        <f t="shared" si="21"/>
        <v>-1.0495985848924881E-2</v>
      </c>
      <c r="S100" s="7">
        <f t="shared" si="22"/>
        <v>6.6646308914532007E-3</v>
      </c>
      <c r="T100" s="7">
        <f t="shared" si="23"/>
        <v>9.266955063305278E-3</v>
      </c>
      <c r="U100" s="7">
        <f t="shared" si="24"/>
        <v>8.201237167570137E-2</v>
      </c>
      <c r="V100" s="7">
        <f t="shared" si="25"/>
        <v>0.11887534462218957</v>
      </c>
      <c r="W100" s="7">
        <f t="shared" si="26"/>
        <v>-5.6537648865598936E-2</v>
      </c>
      <c r="X100" s="2">
        <v>91</v>
      </c>
      <c r="Y100" s="6">
        <f t="shared" si="17"/>
        <v>9.6953666753123474E-2</v>
      </c>
    </row>
    <row r="101" spans="2:25">
      <c r="B101" s="2">
        <v>92</v>
      </c>
      <c r="C101" s="6">
        <v>2.6723784767198402E-3</v>
      </c>
      <c r="D101" s="6">
        <v>2.6995675454524887E-3</v>
      </c>
      <c r="E101" s="6">
        <v>8.901105423622175E-3</v>
      </c>
      <c r="F101" s="6">
        <v>5.5963093158287652E-2</v>
      </c>
      <c r="G101" s="6">
        <v>1.9466068933069597E-3</v>
      </c>
      <c r="H101" s="6">
        <v>1.4253783336844954E-2</v>
      </c>
      <c r="I101" s="6">
        <v>0.10959458019350532</v>
      </c>
      <c r="J101" s="6">
        <v>0.16993022018439954</v>
      </c>
      <c r="K101" s="6">
        <v>0.25855457183208364</v>
      </c>
      <c r="L101" s="6">
        <v>0.32784903592483611</v>
      </c>
      <c r="M101" s="2">
        <v>92</v>
      </c>
      <c r="N101" s="7">
        <f t="shared" si="16"/>
        <v>2.6672378476719841E-2</v>
      </c>
      <c r="O101" s="7">
        <f t="shared" si="18"/>
        <v>3.4699567545452489E-2</v>
      </c>
      <c r="P101" s="7">
        <f t="shared" si="19"/>
        <v>4.4901105423622176E-2</v>
      </c>
      <c r="Q101" s="7">
        <f t="shared" si="20"/>
        <v>9.6963093158287647E-2</v>
      </c>
      <c r="R101" s="7">
        <f t="shared" si="21"/>
        <v>4.094660689330696E-2</v>
      </c>
      <c r="S101" s="7">
        <f t="shared" si="22"/>
        <v>5.9253783336844952E-2</v>
      </c>
      <c r="T101" s="7">
        <f t="shared" si="23"/>
        <v>0.16459458019350531</v>
      </c>
      <c r="U101" s="7">
        <f t="shared" si="24"/>
        <v>0.24893022018439953</v>
      </c>
      <c r="V101" s="7">
        <f t="shared" si="25"/>
        <v>0.34355457183208366</v>
      </c>
      <c r="W101" s="7">
        <f t="shared" si="26"/>
        <v>0.36284903592483608</v>
      </c>
      <c r="X101" s="2">
        <v>92</v>
      </c>
      <c r="Y101" s="6">
        <f t="shared" si="17"/>
        <v>0.30776257424050601</v>
      </c>
    </row>
    <row r="102" spans="2:25">
      <c r="B102" s="2">
        <v>93</v>
      </c>
      <c r="C102" s="6">
        <v>6.9207790149888662E-3</v>
      </c>
      <c r="D102" s="6">
        <v>3.5554529993629541E-3</v>
      </c>
      <c r="E102" s="6">
        <v>1.7724862103786505E-2</v>
      </c>
      <c r="F102" s="6">
        <v>1.4200394606881748E-2</v>
      </c>
      <c r="G102" s="6">
        <v>1.584778568660751E-2</v>
      </c>
      <c r="H102" s="6">
        <v>3.0733159036432527E-2</v>
      </c>
      <c r="I102" s="6">
        <v>2.3524091496122668E-2</v>
      </c>
      <c r="J102" s="6">
        <v>-0.21418454929747352</v>
      </c>
      <c r="K102" s="6">
        <v>-0.15912167778091424</v>
      </c>
      <c r="L102" s="6">
        <v>0.20530164472787221</v>
      </c>
      <c r="M102" s="2">
        <v>93</v>
      </c>
      <c r="N102" s="7">
        <f t="shared" si="16"/>
        <v>3.0920779014988867E-2</v>
      </c>
      <c r="O102" s="7">
        <f t="shared" si="18"/>
        <v>3.5555452999362955E-2</v>
      </c>
      <c r="P102" s="7">
        <f t="shared" si="19"/>
        <v>5.3724862103786505E-2</v>
      </c>
      <c r="Q102" s="7">
        <f t="shared" si="20"/>
        <v>5.5200394606881739E-2</v>
      </c>
      <c r="R102" s="7">
        <f t="shared" si="21"/>
        <v>5.484778568660751E-2</v>
      </c>
      <c r="S102" s="7">
        <f t="shared" si="22"/>
        <v>7.5733159036432518E-2</v>
      </c>
      <c r="T102" s="7">
        <f t="shared" si="23"/>
        <v>7.8524091496122661E-2</v>
      </c>
      <c r="U102" s="7">
        <f t="shared" si="24"/>
        <v>-0.13518454929747353</v>
      </c>
      <c r="V102" s="7">
        <f t="shared" si="25"/>
        <v>-7.4121677780914233E-2</v>
      </c>
      <c r="W102" s="7">
        <f t="shared" si="26"/>
        <v>0.24030164472787222</v>
      </c>
      <c r="X102" s="2">
        <v>93</v>
      </c>
      <c r="Y102" s="6">
        <f t="shared" si="17"/>
        <v>-4.3592523577338241E-2</v>
      </c>
    </row>
    <row r="103" spans="2:25">
      <c r="B103" s="2">
        <v>94</v>
      </c>
      <c r="C103" s="6">
        <v>6.522019227382804E-3</v>
      </c>
      <c r="D103" s="6">
        <v>7.7103996975139283E-3</v>
      </c>
      <c r="E103" s="6">
        <v>9.5122096426805865E-3</v>
      </c>
      <c r="F103" s="6">
        <v>1.5323624183216564E-2</v>
      </c>
      <c r="G103" s="6">
        <v>-7.3588535187833023E-2</v>
      </c>
      <c r="H103" s="6">
        <v>-2.8660464914837376E-2</v>
      </c>
      <c r="I103" s="6">
        <v>-8.3044391625089697E-2</v>
      </c>
      <c r="J103" s="6">
        <v>-0.1370463864316652</v>
      </c>
      <c r="K103" s="6">
        <v>-0.14682086792197191</v>
      </c>
      <c r="L103" s="6">
        <v>-0.17885319752887069</v>
      </c>
      <c r="M103" s="2">
        <v>94</v>
      </c>
      <c r="N103" s="7">
        <f t="shared" si="16"/>
        <v>3.0522019227382804E-2</v>
      </c>
      <c r="O103" s="7">
        <f t="shared" si="18"/>
        <v>3.9710399697513929E-2</v>
      </c>
      <c r="P103" s="7">
        <f t="shared" si="19"/>
        <v>4.5512209642680587E-2</v>
      </c>
      <c r="Q103" s="7">
        <f t="shared" si="20"/>
        <v>5.6323624183216556E-2</v>
      </c>
      <c r="R103" s="7">
        <f t="shared" si="21"/>
        <v>-3.4588535187833024E-2</v>
      </c>
      <c r="S103" s="7">
        <f t="shared" si="22"/>
        <v>1.6339535085162622E-2</v>
      </c>
      <c r="T103" s="7">
        <f t="shared" si="23"/>
        <v>-2.8044391625089697E-2</v>
      </c>
      <c r="U103" s="7">
        <f t="shared" si="24"/>
        <v>-5.8046386431665195E-2</v>
      </c>
      <c r="V103" s="7">
        <f t="shared" si="25"/>
        <v>-6.1820867921971903E-2</v>
      </c>
      <c r="W103" s="7">
        <f t="shared" si="26"/>
        <v>-0.14385319752887069</v>
      </c>
      <c r="X103" s="2">
        <v>94</v>
      </c>
      <c r="Y103" s="6">
        <f t="shared" si="17"/>
        <v>-5.5065572788063823E-2</v>
      </c>
    </row>
    <row r="104" spans="2:25">
      <c r="B104" s="2">
        <v>95</v>
      </c>
      <c r="C104" s="6">
        <v>-9.3619464434881866E-4</v>
      </c>
      <c r="D104" s="6">
        <v>-2.8817141942999044E-2</v>
      </c>
      <c r="E104" s="6">
        <v>-2.998816482049042E-2</v>
      </c>
      <c r="F104" s="6">
        <v>-8.3074679357153153E-2</v>
      </c>
      <c r="G104" s="6">
        <v>-0.1134509206129367</v>
      </c>
      <c r="H104" s="6">
        <v>-8.0134936677685842E-2</v>
      </c>
      <c r="I104" s="6">
        <v>-0.19139328641175257</v>
      </c>
      <c r="J104" s="6">
        <v>-0.37865839668359402</v>
      </c>
      <c r="K104" s="6">
        <v>-0.39667822869352032</v>
      </c>
      <c r="L104" s="6">
        <v>-0.263142277544342</v>
      </c>
      <c r="M104" s="2">
        <v>95</v>
      </c>
      <c r="N104" s="7">
        <f t="shared" si="16"/>
        <v>2.3063805355651182E-2</v>
      </c>
      <c r="O104" s="7">
        <f t="shared" si="18"/>
        <v>3.1828580570009563E-3</v>
      </c>
      <c r="P104" s="7">
        <f t="shared" si="19"/>
        <v>6.0118351795095844E-3</v>
      </c>
      <c r="Q104" s="7">
        <f t="shared" si="20"/>
        <v>-4.2074679357153158E-2</v>
      </c>
      <c r="R104" s="7">
        <f t="shared" si="21"/>
        <v>-7.4450920612936705E-2</v>
      </c>
      <c r="S104" s="7">
        <f t="shared" si="22"/>
        <v>-3.5134936677685843E-2</v>
      </c>
      <c r="T104" s="7">
        <f t="shared" si="23"/>
        <v>-0.13639328641175258</v>
      </c>
      <c r="U104" s="7">
        <f t="shared" si="24"/>
        <v>-0.29965839668359401</v>
      </c>
      <c r="V104" s="7">
        <f t="shared" si="25"/>
        <v>-0.3116782286935203</v>
      </c>
      <c r="W104" s="7">
        <f t="shared" si="26"/>
        <v>-0.22814227754434199</v>
      </c>
      <c r="X104" s="2">
        <v>95</v>
      </c>
      <c r="Y104" s="6">
        <f t="shared" si="17"/>
        <v>-0.27662124084751938</v>
      </c>
    </row>
    <row r="105" spans="2:25">
      <c r="B105" s="2">
        <v>96</v>
      </c>
      <c r="C105" s="6">
        <v>4.8138991404279366E-3</v>
      </c>
      <c r="D105" s="6">
        <v>6.3821219523763767E-3</v>
      </c>
      <c r="E105" s="6">
        <v>2.5669401294315559E-3</v>
      </c>
      <c r="F105" s="6">
        <v>-1.3091279052519136E-2</v>
      </c>
      <c r="G105" s="6">
        <v>-2.9363140033632704E-2</v>
      </c>
      <c r="H105" s="6">
        <v>-1.1289641283659675E-2</v>
      </c>
      <c r="I105" s="6">
        <v>-5.7972616162010771E-2</v>
      </c>
      <c r="J105" s="6">
        <v>-0.15622800831180136</v>
      </c>
      <c r="K105" s="6">
        <v>-0.12911966079148118</v>
      </c>
      <c r="L105" s="6">
        <v>-7.9143773901293166E-2</v>
      </c>
      <c r="M105" s="2">
        <v>96</v>
      </c>
      <c r="N105" s="7">
        <f t="shared" si="16"/>
        <v>2.8813899140427937E-2</v>
      </c>
      <c r="O105" s="7">
        <f t="shared" si="18"/>
        <v>3.8382121952376377E-2</v>
      </c>
      <c r="P105" s="7">
        <f t="shared" si="19"/>
        <v>3.8566940129431557E-2</v>
      </c>
      <c r="Q105" s="7">
        <f t="shared" si="20"/>
        <v>2.7908720947480859E-2</v>
      </c>
      <c r="R105" s="7">
        <f t="shared" si="21"/>
        <v>9.6368599663672963E-3</v>
      </c>
      <c r="S105" s="7">
        <f t="shared" si="22"/>
        <v>3.3710358716340323E-2</v>
      </c>
      <c r="T105" s="7">
        <f t="shared" si="23"/>
        <v>-2.9726161620107702E-3</v>
      </c>
      <c r="U105" s="7">
        <f t="shared" si="24"/>
        <v>-7.7228008311801363E-2</v>
      </c>
      <c r="V105" s="7">
        <f t="shared" si="25"/>
        <v>-4.4119660791481177E-2</v>
      </c>
      <c r="W105" s="7">
        <f t="shared" si="26"/>
        <v>-4.4143773901293162E-2</v>
      </c>
      <c r="X105" s="2">
        <v>96</v>
      </c>
      <c r="Y105" s="6">
        <f t="shared" si="17"/>
        <v>-3.5890251879363774E-2</v>
      </c>
    </row>
    <row r="106" spans="2:25">
      <c r="B106" s="2">
        <v>97</v>
      </c>
      <c r="C106" s="6">
        <v>1.9582755564951718E-3</v>
      </c>
      <c r="D106" s="6">
        <v>1.2935431128379429E-2</v>
      </c>
      <c r="E106" s="6">
        <v>9.267071928763821E-3</v>
      </c>
      <c r="F106" s="6">
        <v>2.2111099591370618E-2</v>
      </c>
      <c r="G106" s="6">
        <v>-4.4564125481437455E-4</v>
      </c>
      <c r="H106" s="6">
        <v>2.5054900797860033E-3</v>
      </c>
      <c r="I106" s="6">
        <v>2.4364180937646807E-2</v>
      </c>
      <c r="J106" s="6">
        <v>9.1367981967583473E-2</v>
      </c>
      <c r="K106" s="6">
        <v>0.14334173348864976</v>
      </c>
      <c r="L106" s="6">
        <v>4.2114016282504732E-2</v>
      </c>
      <c r="M106" s="2">
        <v>97</v>
      </c>
      <c r="N106" s="7">
        <f t="shared" si="16"/>
        <v>2.5958275556495172E-2</v>
      </c>
      <c r="O106" s="7">
        <f t="shared" si="18"/>
        <v>4.493543112837943E-2</v>
      </c>
      <c r="P106" s="7">
        <f t="shared" si="19"/>
        <v>4.5267071928763822E-2</v>
      </c>
      <c r="Q106" s="7">
        <f t="shared" si="20"/>
        <v>6.3111099591370609E-2</v>
      </c>
      <c r="R106" s="7">
        <f t="shared" si="21"/>
        <v>3.8554358745185625E-2</v>
      </c>
      <c r="S106" s="7">
        <f t="shared" si="22"/>
        <v>4.7505490079786002E-2</v>
      </c>
      <c r="T106" s="7">
        <f t="shared" si="23"/>
        <v>7.93641809376468E-2</v>
      </c>
      <c r="U106" s="7">
        <f t="shared" si="24"/>
        <v>0.17036798196758346</v>
      </c>
      <c r="V106" s="7">
        <f t="shared" si="25"/>
        <v>0.22834173348864978</v>
      </c>
      <c r="W106" s="7">
        <f t="shared" si="26"/>
        <v>7.7114016282504735E-2</v>
      </c>
      <c r="X106" s="2">
        <v>97</v>
      </c>
      <c r="Y106" s="6">
        <f t="shared" si="17"/>
        <v>0.19854622333419672</v>
      </c>
    </row>
    <row r="107" spans="2:25">
      <c r="B107" s="2">
        <v>98</v>
      </c>
      <c r="C107" s="6">
        <v>5.4992675777801661E-3</v>
      </c>
      <c r="D107" s="6">
        <v>9.9197029913747486E-3</v>
      </c>
      <c r="E107" s="6">
        <v>6.0250266498501244E-3</v>
      </c>
      <c r="F107" s="6">
        <v>8.6198046685469799E-3</v>
      </c>
      <c r="G107" s="6">
        <v>6.9336182271189234E-3</v>
      </c>
      <c r="H107" s="6">
        <v>-2.1590987142479715E-3</v>
      </c>
      <c r="I107" s="6">
        <v>1.1305564200297935E-3</v>
      </c>
      <c r="J107" s="6">
        <v>-4.9256401073826978E-2</v>
      </c>
      <c r="K107" s="6">
        <v>1.056355173439695E-2</v>
      </c>
      <c r="L107" s="6">
        <v>-4.9859964820624755E-2</v>
      </c>
      <c r="M107" s="2">
        <v>98</v>
      </c>
      <c r="N107" s="7">
        <f t="shared" si="16"/>
        <v>2.9499267577780167E-2</v>
      </c>
      <c r="O107" s="7">
        <f t="shared" si="18"/>
        <v>4.1919702991374749E-2</v>
      </c>
      <c r="P107" s="7">
        <f t="shared" si="19"/>
        <v>4.2025026649850125E-2</v>
      </c>
      <c r="Q107" s="7">
        <f t="shared" si="20"/>
        <v>4.9619804668546971E-2</v>
      </c>
      <c r="R107" s="7">
        <f t="shared" si="21"/>
        <v>4.5933618227118923E-2</v>
      </c>
      <c r="S107" s="7">
        <f t="shared" si="22"/>
        <v>4.2840901285752027E-2</v>
      </c>
      <c r="T107" s="7">
        <f t="shared" si="23"/>
        <v>5.6130556420029794E-2</v>
      </c>
      <c r="U107" s="7">
        <f t="shared" si="24"/>
        <v>2.9743598926173023E-2</v>
      </c>
      <c r="V107" s="7">
        <f t="shared" si="25"/>
        <v>9.5563551734396956E-2</v>
      </c>
      <c r="W107" s="7">
        <f t="shared" si="26"/>
        <v>-1.4859964820624752E-2</v>
      </c>
      <c r="X107" s="2">
        <v>98</v>
      </c>
      <c r="Y107" s="6">
        <f t="shared" si="17"/>
        <v>8.7676952922289123E-2</v>
      </c>
    </row>
    <row r="108" spans="2:25">
      <c r="B108" s="2">
        <v>99</v>
      </c>
      <c r="C108" s="6">
        <v>3.370384490200086E-3</v>
      </c>
      <c r="D108" s="6">
        <v>-9.7410766805136467E-3</v>
      </c>
      <c r="E108" s="6">
        <v>-1.0652652237658804E-2</v>
      </c>
      <c r="F108" s="6">
        <v>2.4480399892849204E-3</v>
      </c>
      <c r="G108" s="6">
        <v>-3.6053149391770609E-2</v>
      </c>
      <c r="H108" s="6">
        <v>-2.2748972534196117E-2</v>
      </c>
      <c r="I108" s="6">
        <v>-1.5452228182643024E-3</v>
      </c>
      <c r="J108" s="6">
        <v>0.14278329868624165</v>
      </c>
      <c r="K108" s="6">
        <v>0.14735761133503478</v>
      </c>
      <c r="L108" s="6">
        <v>-9.4419735889302345E-2</v>
      </c>
      <c r="M108" s="2">
        <v>99</v>
      </c>
      <c r="N108" s="7">
        <f t="shared" si="16"/>
        <v>2.7370384490200086E-2</v>
      </c>
      <c r="O108" s="7">
        <f t="shared" si="18"/>
        <v>2.2258923319486354E-2</v>
      </c>
      <c r="P108" s="7">
        <f t="shared" si="19"/>
        <v>2.53473477623412E-2</v>
      </c>
      <c r="Q108" s="7">
        <f t="shared" si="20"/>
        <v>4.3448039989284912E-2</v>
      </c>
      <c r="R108" s="7">
        <f t="shared" si="21"/>
        <v>2.9468506082293913E-3</v>
      </c>
      <c r="S108" s="7">
        <f t="shared" si="22"/>
        <v>2.2251027465803881E-2</v>
      </c>
      <c r="T108" s="7">
        <f t="shared" si="23"/>
        <v>5.3454777181735698E-2</v>
      </c>
      <c r="U108" s="7">
        <f t="shared" si="24"/>
        <v>0.22178329868624164</v>
      </c>
      <c r="V108" s="7">
        <f t="shared" si="25"/>
        <v>0.2323576113350348</v>
      </c>
      <c r="W108" s="7">
        <f t="shared" si="26"/>
        <v>-5.9419735889302341E-2</v>
      </c>
      <c r="X108" s="2">
        <v>99</v>
      </c>
      <c r="Y108" s="6">
        <f t="shared" si="17"/>
        <v>0.19657704474498283</v>
      </c>
    </row>
    <row r="109" spans="2:25">
      <c r="B109" s="2">
        <v>100</v>
      </c>
      <c r="C109" s="6">
        <v>3.5441471474898303E-3</v>
      </c>
      <c r="D109" s="6">
        <v>-1.7796221637890602E-3</v>
      </c>
      <c r="E109" s="6">
        <v>-5.7986208062223259E-3</v>
      </c>
      <c r="F109" s="6">
        <v>2.4729843812394101E-2</v>
      </c>
      <c r="G109" s="6">
        <v>-3.5429786953625295E-2</v>
      </c>
      <c r="H109" s="6">
        <v>-1.6792712060139277E-2</v>
      </c>
      <c r="I109" s="6">
        <v>2.7944102548291494E-2</v>
      </c>
      <c r="J109" s="6">
        <v>2.6539622904163479E-2</v>
      </c>
      <c r="K109" s="6">
        <v>4.0058086145607699E-2</v>
      </c>
      <c r="L109" s="6">
        <v>9.9958522500879957E-2</v>
      </c>
      <c r="M109" s="2">
        <v>100</v>
      </c>
      <c r="N109" s="7">
        <f t="shared" si="16"/>
        <v>2.7544147147489831E-2</v>
      </c>
      <c r="O109" s="7">
        <f t="shared" si="18"/>
        <v>3.022037783621094E-2</v>
      </c>
      <c r="P109" s="7">
        <f t="shared" si="19"/>
        <v>3.0201379193777678E-2</v>
      </c>
      <c r="Q109" s="7">
        <f t="shared" si="20"/>
        <v>6.5729843812394093E-2</v>
      </c>
      <c r="R109" s="7">
        <f t="shared" si="21"/>
        <v>3.5702130463747053E-3</v>
      </c>
      <c r="S109" s="7">
        <f t="shared" si="22"/>
        <v>2.8207287939860722E-2</v>
      </c>
      <c r="T109" s="7">
        <f t="shared" si="23"/>
        <v>8.2944102548291487E-2</v>
      </c>
      <c r="U109" s="7">
        <f t="shared" si="24"/>
        <v>0.10553962290416348</v>
      </c>
      <c r="V109" s="7">
        <f t="shared" si="25"/>
        <v>0.12505808614560771</v>
      </c>
      <c r="W109" s="7">
        <f t="shared" si="26"/>
        <v>0.13495852250087997</v>
      </c>
      <c r="X109" s="2">
        <v>100</v>
      </c>
      <c r="Y109" s="6">
        <f t="shared" si="17"/>
        <v>0.11663528979649539</v>
      </c>
    </row>
    <row r="110" spans="2:25">
      <c r="B110" s="2">
        <v>101</v>
      </c>
      <c r="C110" s="6">
        <v>-3.4958311174317774E-4</v>
      </c>
      <c r="D110" s="6">
        <v>-9.0262834908502593E-3</v>
      </c>
      <c r="E110" s="6">
        <v>-8.1365382855768491E-3</v>
      </c>
      <c r="F110" s="6">
        <v>2.1280202536128421E-2</v>
      </c>
      <c r="G110" s="6">
        <v>-3.1406517786365259E-2</v>
      </c>
      <c r="H110" s="6">
        <v>-1.3268201436721201E-2</v>
      </c>
      <c r="I110" s="6">
        <v>3.0718117763725017E-3</v>
      </c>
      <c r="J110" s="6">
        <v>-4.2813224707531211E-2</v>
      </c>
      <c r="K110" s="6">
        <v>-9.1020919567713285E-2</v>
      </c>
      <c r="L110" s="6">
        <v>0.18520015229466585</v>
      </c>
      <c r="M110" s="2">
        <v>101</v>
      </c>
      <c r="N110" s="7">
        <f t="shared" si="16"/>
        <v>2.3650416888256823E-2</v>
      </c>
      <c r="O110" s="7">
        <f t="shared" si="18"/>
        <v>2.2973716509149741E-2</v>
      </c>
      <c r="P110" s="7">
        <f t="shared" si="19"/>
        <v>2.7863461714423155E-2</v>
      </c>
      <c r="Q110" s="7">
        <f t="shared" si="20"/>
        <v>6.2280202536128412E-2</v>
      </c>
      <c r="R110" s="7">
        <f t="shared" si="21"/>
        <v>7.5934822136347405E-3</v>
      </c>
      <c r="S110" s="7">
        <f t="shared" si="22"/>
        <v>3.1731798563278797E-2</v>
      </c>
      <c r="T110" s="7">
        <f t="shared" si="23"/>
        <v>5.8071811776372502E-2</v>
      </c>
      <c r="U110" s="7">
        <f t="shared" si="24"/>
        <v>3.618677529246879E-2</v>
      </c>
      <c r="V110" s="7">
        <f t="shared" si="25"/>
        <v>-6.0209195677132787E-3</v>
      </c>
      <c r="W110" s="7">
        <f t="shared" si="26"/>
        <v>0.22020015229466586</v>
      </c>
      <c r="X110" s="2">
        <v>101</v>
      </c>
      <c r="Y110" s="6">
        <f t="shared" si="17"/>
        <v>6.7976269592090943E-3</v>
      </c>
    </row>
    <row r="111" spans="2:25">
      <c r="B111" s="2">
        <v>102</v>
      </c>
      <c r="C111" s="6">
        <v>-3.017665426743886E-3</v>
      </c>
      <c r="D111" s="6">
        <v>1.7287427329137975E-2</v>
      </c>
      <c r="E111" s="6">
        <v>1.5134374497054754E-2</v>
      </c>
      <c r="F111" s="6">
        <v>3.0029639802250294E-2</v>
      </c>
      <c r="G111" s="6">
        <v>2.0348284295419253E-2</v>
      </c>
      <c r="H111" s="6">
        <v>1.8870411759467735E-2</v>
      </c>
      <c r="I111" s="6">
        <v>4.014155755951998E-2</v>
      </c>
      <c r="J111" s="6">
        <v>0.12501075853409918</v>
      </c>
      <c r="K111" s="6">
        <v>5.1645444022877532E-2</v>
      </c>
      <c r="L111" s="6">
        <v>0.37294670984234807</v>
      </c>
      <c r="M111" s="2">
        <v>102</v>
      </c>
      <c r="N111" s="7">
        <f t="shared" si="16"/>
        <v>2.0982334573256115E-2</v>
      </c>
      <c r="O111" s="7">
        <f t="shared" si="18"/>
        <v>4.9287427329137976E-2</v>
      </c>
      <c r="P111" s="7">
        <f t="shared" si="19"/>
        <v>5.1134374497054755E-2</v>
      </c>
      <c r="Q111" s="7">
        <f t="shared" si="20"/>
        <v>7.1029639802250286E-2</v>
      </c>
      <c r="R111" s="7">
        <f t="shared" si="21"/>
        <v>5.9348284295419253E-2</v>
      </c>
      <c r="S111" s="7">
        <f t="shared" si="22"/>
        <v>6.3870411759467727E-2</v>
      </c>
      <c r="T111" s="7">
        <f t="shared" si="23"/>
        <v>9.5141557559519974E-2</v>
      </c>
      <c r="U111" s="7">
        <f t="shared" si="24"/>
        <v>0.20401075853409917</v>
      </c>
      <c r="V111" s="7">
        <f t="shared" si="25"/>
        <v>0.13664544402287754</v>
      </c>
      <c r="W111" s="7">
        <f t="shared" si="26"/>
        <v>0.40794670984234804</v>
      </c>
      <c r="X111" s="2">
        <v>102</v>
      </c>
      <c r="Y111" s="6">
        <f t="shared" si="17"/>
        <v>0.12834466715493292</v>
      </c>
    </row>
    <row r="112" spans="2:25">
      <c r="B112" s="2">
        <v>103</v>
      </c>
      <c r="C112" s="6">
        <v>3.1688934012162676E-3</v>
      </c>
      <c r="D112" s="6">
        <v>-8.5480293192991413E-3</v>
      </c>
      <c r="E112" s="6">
        <v>-9.4276980589437613E-3</v>
      </c>
      <c r="F112" s="6">
        <v>-9.7619042451647341E-3</v>
      </c>
      <c r="G112" s="6">
        <v>-2.6319433061983352E-2</v>
      </c>
      <c r="H112" s="6">
        <v>-1.7135593282815727E-2</v>
      </c>
      <c r="I112" s="6">
        <v>-2.7405960594734213E-2</v>
      </c>
      <c r="J112" s="6">
        <v>-5.2362185854389204E-2</v>
      </c>
      <c r="K112" s="6">
        <v>-5.7270853910084116E-2</v>
      </c>
      <c r="L112" s="6">
        <v>0.22909185110415514</v>
      </c>
      <c r="M112" s="2">
        <v>103</v>
      </c>
      <c r="N112" s="7">
        <f t="shared" si="16"/>
        <v>2.7168893401216268E-2</v>
      </c>
      <c r="O112" s="7">
        <f t="shared" si="18"/>
        <v>2.3451970680700859E-2</v>
      </c>
      <c r="P112" s="7">
        <f t="shared" si="19"/>
        <v>2.6572301941056243E-2</v>
      </c>
      <c r="Q112" s="7">
        <f t="shared" si="20"/>
        <v>3.1238095754835261E-2</v>
      </c>
      <c r="R112" s="7">
        <f t="shared" si="21"/>
        <v>1.2680566938016648E-2</v>
      </c>
      <c r="S112" s="7">
        <f t="shared" si="22"/>
        <v>2.7864406717184272E-2</v>
      </c>
      <c r="T112" s="7">
        <f t="shared" si="23"/>
        <v>2.7594039405265787E-2</v>
      </c>
      <c r="U112" s="7">
        <f t="shared" si="24"/>
        <v>2.6637814145610797E-2</v>
      </c>
      <c r="V112" s="7">
        <f t="shared" si="25"/>
        <v>2.772914608991589E-2</v>
      </c>
      <c r="W112" s="7">
        <f t="shared" si="26"/>
        <v>0.26409185110415512</v>
      </c>
      <c r="X112" s="2">
        <v>103</v>
      </c>
      <c r="Y112" s="6">
        <f t="shared" si="17"/>
        <v>2.7702124876018742E-2</v>
      </c>
    </row>
    <row r="113" spans="2:25">
      <c r="B113" s="2">
        <v>104</v>
      </c>
      <c r="C113" s="6">
        <v>-4.4203430530155505E-3</v>
      </c>
      <c r="D113" s="6">
        <v>-4.0760166746755394E-3</v>
      </c>
      <c r="E113" s="6">
        <v>6.4900099593330832E-4</v>
      </c>
      <c r="F113" s="6">
        <v>-4.6982278579195923E-3</v>
      </c>
      <c r="G113" s="6">
        <v>3.3486462990655733E-2</v>
      </c>
      <c r="H113" s="6">
        <v>2.2999475670651019E-2</v>
      </c>
      <c r="I113" s="6">
        <v>1.1248385710290632E-2</v>
      </c>
      <c r="J113" s="6">
        <v>-0.18412855000990222</v>
      </c>
      <c r="K113" s="6">
        <v>-0.18859077635106603</v>
      </c>
      <c r="L113" s="6">
        <v>-0.29146447239047463</v>
      </c>
      <c r="M113" s="2">
        <v>104</v>
      </c>
      <c r="N113" s="7">
        <f t="shared" si="16"/>
        <v>1.957965694698445E-2</v>
      </c>
      <c r="O113" s="7">
        <f t="shared" si="18"/>
        <v>2.7923983325324461E-2</v>
      </c>
      <c r="P113" s="7">
        <f t="shared" si="19"/>
        <v>3.6649000995933309E-2</v>
      </c>
      <c r="Q113" s="7">
        <f t="shared" si="20"/>
        <v>3.6301772142080399E-2</v>
      </c>
      <c r="R113" s="7">
        <f t="shared" si="21"/>
        <v>7.2486462990655726E-2</v>
      </c>
      <c r="S113" s="7">
        <f t="shared" si="22"/>
        <v>6.7999475670651011E-2</v>
      </c>
      <c r="T113" s="7">
        <f t="shared" si="23"/>
        <v>6.6248385710290625E-2</v>
      </c>
      <c r="U113" s="7">
        <f t="shared" si="24"/>
        <v>-0.10512855000990222</v>
      </c>
      <c r="V113" s="7">
        <f t="shared" si="25"/>
        <v>-0.10359077635106602</v>
      </c>
      <c r="W113" s="7">
        <f t="shared" si="26"/>
        <v>-0.25646447239047465</v>
      </c>
      <c r="X113" s="2">
        <v>104</v>
      </c>
      <c r="Y113" s="6">
        <f t="shared" si="17"/>
        <v>-6.9622943645577209E-2</v>
      </c>
    </row>
    <row r="114" spans="2:25">
      <c r="B114" s="2">
        <v>105</v>
      </c>
      <c r="C114" s="6">
        <v>-1.8608159643401997E-3</v>
      </c>
      <c r="D114" s="6">
        <v>1.4412956849432917E-3</v>
      </c>
      <c r="E114" s="6">
        <v>6.080784290037073E-3</v>
      </c>
      <c r="F114" s="6">
        <v>6.0143984757466434E-2</v>
      </c>
      <c r="G114" s="6">
        <v>-6.4737878296998272E-2</v>
      </c>
      <c r="H114" s="6">
        <v>-1.3579548546284688E-2</v>
      </c>
      <c r="I114" s="6">
        <v>6.1094911857725198E-2</v>
      </c>
      <c r="J114" s="6">
        <v>0.33985971411938998</v>
      </c>
      <c r="K114" s="6">
        <v>0.41698150460431971</v>
      </c>
      <c r="L114" s="6">
        <v>-3.5672269748100824E-2</v>
      </c>
      <c r="M114" s="2">
        <v>105</v>
      </c>
      <c r="N114" s="7">
        <f t="shared" si="16"/>
        <v>2.2139184035659801E-2</v>
      </c>
      <c r="O114" s="7">
        <f t="shared" si="18"/>
        <v>3.3441295684943292E-2</v>
      </c>
      <c r="P114" s="7">
        <f t="shared" si="19"/>
        <v>4.2080784290037074E-2</v>
      </c>
      <c r="Q114" s="7">
        <f t="shared" si="20"/>
        <v>0.10114398475746643</v>
      </c>
      <c r="R114" s="7">
        <f t="shared" si="21"/>
        <v>-2.5737878296998272E-2</v>
      </c>
      <c r="S114" s="7">
        <f t="shared" si="22"/>
        <v>3.142045145371531E-2</v>
      </c>
      <c r="T114" s="7">
        <f t="shared" si="23"/>
        <v>0.11609491185772519</v>
      </c>
      <c r="U114" s="7">
        <f t="shared" si="24"/>
        <v>0.41885971411938999</v>
      </c>
      <c r="V114" s="7">
        <f t="shared" si="25"/>
        <v>0.50198150460431967</v>
      </c>
      <c r="W114" s="7">
        <f t="shared" si="26"/>
        <v>-6.7226974810082052E-4</v>
      </c>
      <c r="X114" s="2">
        <v>105</v>
      </c>
      <c r="Y114" s="6">
        <f t="shared" si="17"/>
        <v>0.42480418657752728</v>
      </c>
    </row>
    <row r="115" spans="2:25">
      <c r="B115" s="2">
        <v>106</v>
      </c>
      <c r="C115" s="6">
        <v>2.5668292028163467E-3</v>
      </c>
      <c r="D115" s="6">
        <v>5.4138147687712995E-3</v>
      </c>
      <c r="E115" s="6">
        <v>1.4470420126094403E-3</v>
      </c>
      <c r="F115" s="6">
        <v>1.9967429052291461E-2</v>
      </c>
      <c r="G115" s="6">
        <v>2.9768805630483591E-3</v>
      </c>
      <c r="H115" s="6">
        <v>6.1489266570013343E-3</v>
      </c>
      <c r="I115" s="6">
        <v>3.2843980744103329E-2</v>
      </c>
      <c r="J115" s="6">
        <v>0.23510943059660863</v>
      </c>
      <c r="K115" s="6">
        <v>0.19286143723202942</v>
      </c>
      <c r="L115" s="6">
        <v>0.120983245882004</v>
      </c>
      <c r="M115" s="2">
        <v>106</v>
      </c>
      <c r="N115" s="7">
        <f t="shared" si="16"/>
        <v>2.6566829202816347E-2</v>
      </c>
      <c r="O115" s="7">
        <f t="shared" si="18"/>
        <v>3.74138147687713E-2</v>
      </c>
      <c r="P115" s="7">
        <f t="shared" si="19"/>
        <v>3.7447042012609441E-2</v>
      </c>
      <c r="Q115" s="7">
        <f t="shared" si="20"/>
        <v>6.0967429052291452E-2</v>
      </c>
      <c r="R115" s="7">
        <f t="shared" si="21"/>
        <v>4.1976880563048359E-2</v>
      </c>
      <c r="S115" s="7">
        <f t="shared" si="22"/>
        <v>5.1148926657001333E-2</v>
      </c>
      <c r="T115" s="7">
        <f t="shared" si="23"/>
        <v>8.7843980744103323E-2</v>
      </c>
      <c r="U115" s="7">
        <f t="shared" si="24"/>
        <v>0.31410943059660862</v>
      </c>
      <c r="V115" s="7">
        <f t="shared" si="25"/>
        <v>0.27786143723202944</v>
      </c>
      <c r="W115" s="7">
        <f t="shared" si="26"/>
        <v>0.15598324588200402</v>
      </c>
      <c r="X115" s="2">
        <v>106</v>
      </c>
      <c r="Y115" s="6">
        <f t="shared" si="17"/>
        <v>0.2398579463285215</v>
      </c>
    </row>
    <row r="116" spans="2:25">
      <c r="B116" s="2">
        <v>107</v>
      </c>
      <c r="C116" s="6">
        <v>-1.8096427401915957E-3</v>
      </c>
      <c r="D116" s="6">
        <v>-2.5659712957268183E-3</v>
      </c>
      <c r="E116" s="6">
        <v>-2.6035641326097973E-3</v>
      </c>
      <c r="F116" s="6">
        <v>7.6894742625938407E-3</v>
      </c>
      <c r="G116" s="6">
        <v>-1.3618416487449977E-2</v>
      </c>
      <c r="H116" s="6">
        <v>-6.684321660868138E-3</v>
      </c>
      <c r="I116" s="6">
        <v>3.7240463201667628E-3</v>
      </c>
      <c r="J116" s="6">
        <v>0.34358436575126317</v>
      </c>
      <c r="K116" s="6">
        <v>0.35341077501321649</v>
      </c>
      <c r="L116" s="6">
        <v>-4.0917779707463728E-2</v>
      </c>
      <c r="M116" s="2">
        <v>107</v>
      </c>
      <c r="N116" s="7">
        <f t="shared" si="16"/>
        <v>2.2190357259808405E-2</v>
      </c>
      <c r="O116" s="7">
        <f t="shared" si="18"/>
        <v>2.9434028704273182E-2</v>
      </c>
      <c r="P116" s="7">
        <f t="shared" si="19"/>
        <v>3.3396435867390203E-2</v>
      </c>
      <c r="Q116" s="7">
        <f t="shared" si="20"/>
        <v>4.8689474262593832E-2</v>
      </c>
      <c r="R116" s="7">
        <f t="shared" si="21"/>
        <v>2.5381583512550022E-2</v>
      </c>
      <c r="S116" s="7">
        <f t="shared" si="22"/>
        <v>3.831567833913186E-2</v>
      </c>
      <c r="T116" s="7">
        <f t="shared" si="23"/>
        <v>5.8724046320166763E-2</v>
      </c>
      <c r="U116" s="7">
        <f t="shared" si="24"/>
        <v>0.42258436575126318</v>
      </c>
      <c r="V116" s="7">
        <f t="shared" si="25"/>
        <v>0.43841077501321651</v>
      </c>
      <c r="W116" s="7">
        <f t="shared" si="26"/>
        <v>-5.9177797074637245E-3</v>
      </c>
      <c r="X116" s="2">
        <v>107</v>
      </c>
      <c r="Y116" s="6">
        <f t="shared" si="17"/>
        <v>0.36247342954125977</v>
      </c>
    </row>
    <row r="117" spans="2:25">
      <c r="B117" s="2">
        <v>108</v>
      </c>
      <c r="C117" s="6">
        <v>1.4897578651066126E-3</v>
      </c>
      <c r="D117" s="6">
        <v>3.4451389916317757E-2</v>
      </c>
      <c r="E117" s="6">
        <v>3.1676337192027296E-2</v>
      </c>
      <c r="F117" s="6">
        <v>4.3523603971074604E-2</v>
      </c>
      <c r="G117" s="6">
        <v>7.6600162262388874E-2</v>
      </c>
      <c r="H117" s="6">
        <v>6.2191050876585656E-2</v>
      </c>
      <c r="I117" s="6">
        <v>8.3814193958091532E-2</v>
      </c>
      <c r="J117" s="6">
        <v>-1.9668549117930201E-3</v>
      </c>
      <c r="K117" s="6">
        <v>-7.3625298728168115E-3</v>
      </c>
      <c r="L117" s="6">
        <v>0.41230193683194633</v>
      </c>
      <c r="M117" s="2">
        <v>108</v>
      </c>
      <c r="N117" s="7">
        <f t="shared" si="16"/>
        <v>2.5489757865106613E-2</v>
      </c>
      <c r="O117" s="7">
        <f t="shared" si="18"/>
        <v>6.6451389916317757E-2</v>
      </c>
      <c r="P117" s="7">
        <f t="shared" si="19"/>
        <v>6.76763371920273E-2</v>
      </c>
      <c r="Q117" s="7">
        <f t="shared" si="20"/>
        <v>8.4523603971074598E-2</v>
      </c>
      <c r="R117" s="7">
        <f t="shared" si="21"/>
        <v>0.11560016226238887</v>
      </c>
      <c r="S117" s="7">
        <f t="shared" si="22"/>
        <v>0.10719105087658565</v>
      </c>
      <c r="T117" s="7">
        <f t="shared" si="23"/>
        <v>0.13881419395809153</v>
      </c>
      <c r="U117" s="7">
        <f t="shared" si="24"/>
        <v>7.7033145088206981E-2</v>
      </c>
      <c r="V117" s="7">
        <f t="shared" si="25"/>
        <v>7.7637470127183195E-2</v>
      </c>
      <c r="W117" s="7">
        <f t="shared" si="26"/>
        <v>0.4473019368319463</v>
      </c>
      <c r="X117" s="2">
        <v>108</v>
      </c>
      <c r="Y117" s="6">
        <f t="shared" si="17"/>
        <v>8.9872815511506221E-2</v>
      </c>
    </row>
    <row r="118" spans="2:25">
      <c r="B118" s="2">
        <v>109</v>
      </c>
      <c r="C118" s="6">
        <v>-3.943458566334844E-3</v>
      </c>
      <c r="D118" s="6">
        <v>-6.9581918578235785E-3</v>
      </c>
      <c r="E118" s="6">
        <v>-3.7268959693936114E-3</v>
      </c>
      <c r="F118" s="6">
        <v>2.7574937666064257E-2</v>
      </c>
      <c r="G118" s="6">
        <v>-1.7100519707165626E-2</v>
      </c>
      <c r="H118" s="6">
        <v>-5.5863661987052907E-3</v>
      </c>
      <c r="I118" s="6">
        <v>4.972878038298123E-2</v>
      </c>
      <c r="J118" s="6">
        <v>0.10915740047160585</v>
      </c>
      <c r="K118" s="6">
        <v>0.12393502068783914</v>
      </c>
      <c r="L118" s="6">
        <v>-0.11334880275221131</v>
      </c>
      <c r="M118" s="2">
        <v>109</v>
      </c>
      <c r="N118" s="7">
        <f t="shared" si="16"/>
        <v>2.0056541433665157E-2</v>
      </c>
      <c r="O118" s="7">
        <f t="shared" si="18"/>
        <v>2.5041808142176422E-2</v>
      </c>
      <c r="P118" s="7">
        <f t="shared" si="19"/>
        <v>3.2273104030606389E-2</v>
      </c>
      <c r="Q118" s="7">
        <f t="shared" si="20"/>
        <v>6.8574937666064248E-2</v>
      </c>
      <c r="R118" s="7">
        <f t="shared" si="21"/>
        <v>2.1899480292834374E-2</v>
      </c>
      <c r="S118" s="7">
        <f t="shared" si="22"/>
        <v>3.9413633801294708E-2</v>
      </c>
      <c r="T118" s="7">
        <f t="shared" si="23"/>
        <v>0.10472878038298122</v>
      </c>
      <c r="U118" s="7">
        <f t="shared" si="24"/>
        <v>0.18815740047160584</v>
      </c>
      <c r="V118" s="7">
        <f t="shared" si="25"/>
        <v>0.20893502068783915</v>
      </c>
      <c r="W118" s="7">
        <f t="shared" si="26"/>
        <v>-7.8348802752211302E-2</v>
      </c>
      <c r="X118" s="2">
        <v>109</v>
      </c>
      <c r="Y118" s="6">
        <f t="shared" si="17"/>
        <v>0.18809377309513708</v>
      </c>
    </row>
    <row r="119" spans="2:25">
      <c r="B119" s="2">
        <v>110</v>
      </c>
      <c r="C119" s="6">
        <v>2.3728759988520323E-3</v>
      </c>
      <c r="D119" s="6">
        <v>1.8830557423854158E-2</v>
      </c>
      <c r="E119" s="6">
        <v>1.0283747217321022E-2</v>
      </c>
      <c r="F119" s="6">
        <v>1.9621089014033952E-2</v>
      </c>
      <c r="G119" s="6">
        <v>5.6208636026320993E-2</v>
      </c>
      <c r="H119" s="6">
        <v>3.0598729808961105E-2</v>
      </c>
      <c r="I119" s="6">
        <v>4.679572307104729E-2</v>
      </c>
      <c r="J119" s="6">
        <v>0.17352224835521415</v>
      </c>
      <c r="K119" s="6">
        <v>0.18737841486626228</v>
      </c>
      <c r="L119" s="6">
        <v>-7.1306504636300991E-2</v>
      </c>
      <c r="M119" s="2">
        <v>110</v>
      </c>
      <c r="N119" s="7">
        <f t="shared" si="16"/>
        <v>2.6372875998852033E-2</v>
      </c>
      <c r="O119" s="7">
        <f t="shared" si="18"/>
        <v>5.0830557423854159E-2</v>
      </c>
      <c r="P119" s="7">
        <f t="shared" si="19"/>
        <v>4.6283747217321022E-2</v>
      </c>
      <c r="Q119" s="7">
        <f t="shared" si="20"/>
        <v>6.0621089014033944E-2</v>
      </c>
      <c r="R119" s="7">
        <f t="shared" si="21"/>
        <v>9.5208636026320986E-2</v>
      </c>
      <c r="S119" s="7">
        <f t="shared" si="22"/>
        <v>7.5598729808961096E-2</v>
      </c>
      <c r="T119" s="7">
        <f t="shared" si="23"/>
        <v>0.10179572307104728</v>
      </c>
      <c r="U119" s="7">
        <f t="shared" si="24"/>
        <v>0.25252224835521414</v>
      </c>
      <c r="V119" s="7">
        <f t="shared" si="25"/>
        <v>0.2723784148662623</v>
      </c>
      <c r="W119" s="7">
        <f t="shared" si="26"/>
        <v>-3.6306504636300987E-2</v>
      </c>
      <c r="X119" s="2">
        <v>110</v>
      </c>
      <c r="Y119" s="6">
        <f t="shared" si="17"/>
        <v>0.23826187696325501</v>
      </c>
    </row>
    <row r="120" spans="2:25">
      <c r="B120" s="2">
        <v>111</v>
      </c>
      <c r="C120" s="6">
        <v>-1.0732774312184244E-2</v>
      </c>
      <c r="D120" s="6">
        <v>-1.0975183877738034E-2</v>
      </c>
      <c r="E120" s="6">
        <v>-1.3057028074856019E-2</v>
      </c>
      <c r="F120" s="6">
        <v>-9.1862511776329113E-3</v>
      </c>
      <c r="G120" s="6">
        <v>-1.2559357666380264E-2</v>
      </c>
      <c r="H120" s="6">
        <v>-1.6138584568135723E-2</v>
      </c>
      <c r="I120" s="6">
        <v>5.5778198647714605E-3</v>
      </c>
      <c r="J120" s="6">
        <v>-2.7990262185478371E-2</v>
      </c>
      <c r="K120" s="6">
        <v>-1.7149526355300967E-2</v>
      </c>
      <c r="L120" s="6">
        <v>2.9716017401817688E-2</v>
      </c>
      <c r="M120" s="2">
        <v>111</v>
      </c>
      <c r="N120" s="7">
        <f t="shared" si="16"/>
        <v>1.3267225687815756E-2</v>
      </c>
      <c r="O120" s="7">
        <f t="shared" si="18"/>
        <v>2.1024816122261966E-2</v>
      </c>
      <c r="P120" s="7">
        <f t="shared" si="19"/>
        <v>2.2942971925143985E-2</v>
      </c>
      <c r="Q120" s="7">
        <f t="shared" si="20"/>
        <v>3.181374882236708E-2</v>
      </c>
      <c r="R120" s="7">
        <f t="shared" si="21"/>
        <v>2.6440642333619736E-2</v>
      </c>
      <c r="S120" s="7">
        <f t="shared" si="22"/>
        <v>2.8861415431864275E-2</v>
      </c>
      <c r="T120" s="7">
        <f t="shared" si="23"/>
        <v>6.0577819864771461E-2</v>
      </c>
      <c r="U120" s="7">
        <f t="shared" si="24"/>
        <v>5.100973781452163E-2</v>
      </c>
      <c r="V120" s="7">
        <f t="shared" si="25"/>
        <v>6.7850473644699039E-2</v>
      </c>
      <c r="W120" s="7">
        <f t="shared" si="26"/>
        <v>6.4716017401817691E-2</v>
      </c>
      <c r="X120" s="2">
        <v>111</v>
      </c>
      <c r="Y120" s="6">
        <f t="shared" si="17"/>
        <v>6.6395943158899032E-2</v>
      </c>
    </row>
    <row r="121" spans="2:25">
      <c r="B121" s="2">
        <v>112</v>
      </c>
      <c r="C121" s="6">
        <v>-3.4251993635372319E-4</v>
      </c>
      <c r="D121" s="6">
        <v>-1.2329875607948557E-2</v>
      </c>
      <c r="E121" s="6">
        <v>-1.0371199234321542E-2</v>
      </c>
      <c r="F121" s="6">
        <v>5.3262034265563508E-3</v>
      </c>
      <c r="G121" s="6">
        <v>-1.3904213140192065E-2</v>
      </c>
      <c r="H121" s="6">
        <v>-6.7009457458784907E-3</v>
      </c>
      <c r="I121" s="6">
        <v>1.61456120574478E-2</v>
      </c>
      <c r="J121" s="6">
        <v>0.29123653811316319</v>
      </c>
      <c r="K121" s="6">
        <v>0.1802848874747951</v>
      </c>
      <c r="L121" s="6">
        <v>-1.1720916052419136E-2</v>
      </c>
      <c r="M121" s="2">
        <v>112</v>
      </c>
      <c r="N121" s="7">
        <f t="shared" si="16"/>
        <v>2.3657480063646277E-2</v>
      </c>
      <c r="O121" s="7">
        <f t="shared" si="18"/>
        <v>1.9670124392051444E-2</v>
      </c>
      <c r="P121" s="7">
        <f t="shared" si="19"/>
        <v>2.5628800765678462E-2</v>
      </c>
      <c r="Q121" s="7">
        <f t="shared" si="20"/>
        <v>4.6326203426556342E-2</v>
      </c>
      <c r="R121" s="7">
        <f t="shared" si="21"/>
        <v>2.5095786859807935E-2</v>
      </c>
      <c r="S121" s="7">
        <f t="shared" si="22"/>
        <v>3.8299054254121508E-2</v>
      </c>
      <c r="T121" s="7">
        <f t="shared" si="23"/>
        <v>7.1145612057447793E-2</v>
      </c>
      <c r="U121" s="7">
        <f t="shared" si="24"/>
        <v>0.3702365381131632</v>
      </c>
      <c r="V121" s="7">
        <f t="shared" si="25"/>
        <v>0.26528488747479512</v>
      </c>
      <c r="W121" s="7">
        <f t="shared" si="26"/>
        <v>2.3279083947580867E-2</v>
      </c>
      <c r="X121" s="2">
        <v>112</v>
      </c>
      <c r="Y121" s="6">
        <f t="shared" si="17"/>
        <v>0.22645703271100373</v>
      </c>
    </row>
    <row r="122" spans="2:25">
      <c r="B122" s="2">
        <v>113</v>
      </c>
      <c r="C122" s="6">
        <v>1.1286755046064113E-2</v>
      </c>
      <c r="D122" s="6">
        <v>1.2371383984068077E-2</v>
      </c>
      <c r="E122" s="6">
        <v>1.0948977392461662E-2</v>
      </c>
      <c r="F122" s="6">
        <v>1.3432650845555037E-2</v>
      </c>
      <c r="G122" s="6">
        <v>3.2761395766691695E-2</v>
      </c>
      <c r="H122" s="6">
        <v>1.5528082162752303E-2</v>
      </c>
      <c r="I122" s="6">
        <v>2.7742926280884039E-2</v>
      </c>
      <c r="J122" s="6">
        <v>4.2758973222048607E-2</v>
      </c>
      <c r="K122" s="6">
        <v>2.6042970847947725E-2</v>
      </c>
      <c r="L122" s="6">
        <v>-4.884253012963817E-2</v>
      </c>
      <c r="M122" s="2">
        <v>113</v>
      </c>
      <c r="N122" s="7">
        <f t="shared" si="16"/>
        <v>3.5286755046064114E-2</v>
      </c>
      <c r="O122" s="7">
        <f t="shared" si="18"/>
        <v>4.4371383984068077E-2</v>
      </c>
      <c r="P122" s="7">
        <f t="shared" si="19"/>
        <v>4.6948977392461663E-2</v>
      </c>
      <c r="Q122" s="7">
        <f t="shared" si="20"/>
        <v>5.4432650845555028E-2</v>
      </c>
      <c r="R122" s="7">
        <f t="shared" si="21"/>
        <v>7.1761395766691688E-2</v>
      </c>
      <c r="S122" s="7">
        <f t="shared" si="22"/>
        <v>6.0528082162752302E-2</v>
      </c>
      <c r="T122" s="7">
        <f t="shared" si="23"/>
        <v>8.2742926280884033E-2</v>
      </c>
      <c r="U122" s="7">
        <f t="shared" si="24"/>
        <v>0.12175897322204861</v>
      </c>
      <c r="V122" s="7">
        <f t="shared" si="25"/>
        <v>0.11104297084794773</v>
      </c>
      <c r="W122" s="7">
        <f t="shared" si="26"/>
        <v>-1.3842530129638167E-2</v>
      </c>
      <c r="X122" s="2">
        <v>113</v>
      </c>
      <c r="Y122" s="6">
        <f t="shared" si="17"/>
        <v>0.10538296230381339</v>
      </c>
    </row>
    <row r="123" spans="2:25">
      <c r="B123" s="2">
        <v>114</v>
      </c>
      <c r="C123" s="6">
        <v>-1.9481161544509171E-3</v>
      </c>
      <c r="D123" s="6">
        <v>-4.8118861749938818E-3</v>
      </c>
      <c r="E123" s="6">
        <v>-4.5703628785406618E-3</v>
      </c>
      <c r="F123" s="6">
        <v>-5.9907053935369346E-3</v>
      </c>
      <c r="G123" s="6">
        <v>-1.6086069682303292E-2</v>
      </c>
      <c r="H123" s="6">
        <v>-1.3737343859071167E-2</v>
      </c>
      <c r="I123" s="6">
        <v>-5.8004110352579685E-3</v>
      </c>
      <c r="J123" s="6">
        <v>8.2517375190888337E-2</v>
      </c>
      <c r="K123" s="6">
        <v>0.16181696317578864</v>
      </c>
      <c r="L123" s="6">
        <v>7.7730039422953048E-2</v>
      </c>
      <c r="M123" s="2">
        <v>114</v>
      </c>
      <c r="N123" s="7">
        <f t="shared" si="16"/>
        <v>2.2051883845549083E-2</v>
      </c>
      <c r="O123" s="7">
        <f t="shared" si="18"/>
        <v>2.7188113825006119E-2</v>
      </c>
      <c r="P123" s="7">
        <f t="shared" si="19"/>
        <v>3.1429637121459339E-2</v>
      </c>
      <c r="Q123" s="7">
        <f t="shared" si="20"/>
        <v>3.5009294606463057E-2</v>
      </c>
      <c r="R123" s="7">
        <f t="shared" si="21"/>
        <v>2.2913930317696708E-2</v>
      </c>
      <c r="S123" s="7">
        <f t="shared" si="22"/>
        <v>3.1262656140928831E-2</v>
      </c>
      <c r="T123" s="7">
        <f t="shared" si="23"/>
        <v>4.9199588964742032E-2</v>
      </c>
      <c r="U123" s="7">
        <f t="shared" si="24"/>
        <v>0.16151737519088832</v>
      </c>
      <c r="V123" s="7">
        <f t="shared" si="25"/>
        <v>0.24681696317578866</v>
      </c>
      <c r="W123" s="7">
        <f t="shared" si="26"/>
        <v>0.11273003942295305</v>
      </c>
      <c r="X123" s="2">
        <v>114</v>
      </c>
      <c r="Y123" s="6">
        <f t="shared" si="17"/>
        <v>0.20729348855545277</v>
      </c>
    </row>
    <row r="124" spans="2:25">
      <c r="B124" s="2">
        <v>115</v>
      </c>
      <c r="C124" s="6">
        <v>-4.5166511604572065E-3</v>
      </c>
      <c r="D124" s="6">
        <v>7.5669395098752618E-3</v>
      </c>
      <c r="E124" s="6">
        <v>3.0448874049760662E-3</v>
      </c>
      <c r="F124" s="6">
        <v>2.1587585747332803E-2</v>
      </c>
      <c r="G124" s="6">
        <v>-4.2077558606998661E-3</v>
      </c>
      <c r="H124" s="6">
        <v>-5.5889364739832373E-3</v>
      </c>
      <c r="I124" s="6">
        <v>1.2898541044514711E-2</v>
      </c>
      <c r="J124" s="6">
        <v>5.1944287160754749E-2</v>
      </c>
      <c r="K124" s="6">
        <v>2.2102612619516085E-2</v>
      </c>
      <c r="L124" s="6">
        <v>6.9190677371441758E-2</v>
      </c>
      <c r="M124" s="2">
        <v>115</v>
      </c>
      <c r="N124" s="7">
        <f t="shared" si="16"/>
        <v>1.9483348839542794E-2</v>
      </c>
      <c r="O124" s="7">
        <f t="shared" si="18"/>
        <v>3.9566939509875262E-2</v>
      </c>
      <c r="P124" s="7">
        <f t="shared" si="19"/>
        <v>3.9044887404976067E-2</v>
      </c>
      <c r="Q124" s="7">
        <f t="shared" si="20"/>
        <v>6.2587585747332794E-2</v>
      </c>
      <c r="R124" s="7">
        <f t="shared" si="21"/>
        <v>3.4792244139300134E-2</v>
      </c>
      <c r="S124" s="7">
        <f t="shared" si="22"/>
        <v>3.9411063526016761E-2</v>
      </c>
      <c r="T124" s="7">
        <f t="shared" si="23"/>
        <v>6.7898541044514704E-2</v>
      </c>
      <c r="U124" s="7">
        <f t="shared" si="24"/>
        <v>0.13094428716075474</v>
      </c>
      <c r="V124" s="7">
        <f t="shared" si="25"/>
        <v>0.10710261261951609</v>
      </c>
      <c r="W124" s="7">
        <f t="shared" si="26"/>
        <v>0.10419067737144176</v>
      </c>
      <c r="X124" s="2">
        <v>115</v>
      </c>
      <c r="Y124" s="6">
        <f t="shared" si="17"/>
        <v>9.9261798607747406E-2</v>
      </c>
    </row>
    <row r="125" spans="2:25">
      <c r="B125" s="2">
        <v>116</v>
      </c>
      <c r="C125" s="6">
        <v>1.4632292845548546E-2</v>
      </c>
      <c r="D125" s="6">
        <v>1.008618978208993E-2</v>
      </c>
      <c r="E125" s="6">
        <v>1.5611632453266317E-2</v>
      </c>
      <c r="F125" s="6">
        <v>4.5108862116917427E-3</v>
      </c>
      <c r="G125" s="6">
        <v>1.1306608366326701E-2</v>
      </c>
      <c r="H125" s="6">
        <v>1.6310877953441265E-2</v>
      </c>
      <c r="I125" s="6">
        <v>1.1118874006322721E-2</v>
      </c>
      <c r="J125" s="6">
        <v>2.624158993540987E-3</v>
      </c>
      <c r="K125" s="6">
        <v>4.0511290556211069E-2</v>
      </c>
      <c r="L125" s="6">
        <v>0.15539025756646746</v>
      </c>
      <c r="M125" s="2">
        <v>116</v>
      </c>
      <c r="N125" s="7">
        <f t="shared" si="16"/>
        <v>3.8632292845548546E-2</v>
      </c>
      <c r="O125" s="7">
        <f t="shared" si="18"/>
        <v>4.2086189782089931E-2</v>
      </c>
      <c r="P125" s="7">
        <f t="shared" si="19"/>
        <v>5.1611632453266318E-2</v>
      </c>
      <c r="Q125" s="7">
        <f t="shared" si="20"/>
        <v>4.5510886211691734E-2</v>
      </c>
      <c r="R125" s="7">
        <f t="shared" si="21"/>
        <v>5.0306608366326701E-2</v>
      </c>
      <c r="S125" s="7">
        <f t="shared" si="22"/>
        <v>6.1310877953441263E-2</v>
      </c>
      <c r="T125" s="7">
        <f t="shared" si="23"/>
        <v>6.6118874006322714E-2</v>
      </c>
      <c r="U125" s="7">
        <f t="shared" si="24"/>
        <v>8.1624158993540988E-2</v>
      </c>
      <c r="V125" s="7">
        <f t="shared" si="25"/>
        <v>0.12551129055621107</v>
      </c>
      <c r="W125" s="7">
        <f t="shared" si="26"/>
        <v>0.19039025756646746</v>
      </c>
      <c r="X125" s="2">
        <v>116</v>
      </c>
      <c r="Y125" s="6">
        <f t="shared" si="17"/>
        <v>0.11363280754178672</v>
      </c>
    </row>
    <row r="126" spans="2:25">
      <c r="B126" s="2">
        <v>117</v>
      </c>
      <c r="C126" s="6">
        <v>1.4435777763658134E-3</v>
      </c>
      <c r="D126" s="6">
        <v>7.1764201507474451E-3</v>
      </c>
      <c r="E126" s="6">
        <v>1.2888168333468803E-2</v>
      </c>
      <c r="F126" s="6">
        <v>2.1587891107440447E-2</v>
      </c>
      <c r="G126" s="6">
        <v>1.5376544551079632E-2</v>
      </c>
      <c r="H126" s="6">
        <v>2.1233785398653664E-2</v>
      </c>
      <c r="I126" s="6">
        <v>3.7357369085466385E-2</v>
      </c>
      <c r="J126" s="6">
        <v>0.15290944107903906</v>
      </c>
      <c r="K126" s="6">
        <v>0.19154863939191502</v>
      </c>
      <c r="L126" s="6">
        <v>0.33840521649020322</v>
      </c>
      <c r="M126" s="2">
        <v>117</v>
      </c>
      <c r="N126" s="7">
        <f t="shared" si="16"/>
        <v>2.5443577776365814E-2</v>
      </c>
      <c r="O126" s="7">
        <f t="shared" si="18"/>
        <v>3.9176420150747446E-2</v>
      </c>
      <c r="P126" s="7">
        <f t="shared" si="19"/>
        <v>4.8888168333468804E-2</v>
      </c>
      <c r="Q126" s="7">
        <f t="shared" si="20"/>
        <v>6.2587891107440438E-2</v>
      </c>
      <c r="R126" s="7">
        <f t="shared" si="21"/>
        <v>5.4376544551079632E-2</v>
      </c>
      <c r="S126" s="7">
        <f t="shared" si="22"/>
        <v>6.6233785398653655E-2</v>
      </c>
      <c r="T126" s="7">
        <f t="shared" si="23"/>
        <v>9.2357369085466379E-2</v>
      </c>
      <c r="U126" s="7">
        <f t="shared" si="24"/>
        <v>0.23190944107903905</v>
      </c>
      <c r="V126" s="7">
        <f t="shared" si="25"/>
        <v>0.27654863939191504</v>
      </c>
      <c r="W126" s="7">
        <f t="shared" si="26"/>
        <v>0.3734052164902032</v>
      </c>
      <c r="X126" s="2">
        <v>117</v>
      </c>
      <c r="Y126" s="6">
        <f t="shared" si="17"/>
        <v>0.23971038574475201</v>
      </c>
    </row>
    <row r="127" spans="2:25">
      <c r="B127" s="2">
        <v>118</v>
      </c>
      <c r="C127" s="6">
        <v>-5.0899911169889553E-3</v>
      </c>
      <c r="D127" s="6">
        <v>-9.2626863823498801E-3</v>
      </c>
      <c r="E127" s="6">
        <v>-5.9360944557490906E-3</v>
      </c>
      <c r="F127" s="6">
        <v>2.4006148036409245E-2</v>
      </c>
      <c r="G127" s="6">
        <v>-1.1243318466660032E-2</v>
      </c>
      <c r="H127" s="6">
        <v>5.0046313793201055E-3</v>
      </c>
      <c r="I127" s="6">
        <v>4.5976222795541921E-2</v>
      </c>
      <c r="J127" s="6">
        <v>6.5754604876034933E-2</v>
      </c>
      <c r="K127" s="6">
        <v>9.3400464815186282E-2</v>
      </c>
      <c r="L127" s="6">
        <v>-0.19559651180801357</v>
      </c>
      <c r="M127" s="2">
        <v>118</v>
      </c>
      <c r="N127" s="7">
        <f t="shared" si="16"/>
        <v>1.8910008883011045E-2</v>
      </c>
      <c r="O127" s="7">
        <f t="shared" si="18"/>
        <v>2.2737313617650121E-2</v>
      </c>
      <c r="P127" s="7">
        <f t="shared" si="19"/>
        <v>3.0063905544250914E-2</v>
      </c>
      <c r="Q127" s="7">
        <f t="shared" si="20"/>
        <v>6.5006148036409236E-2</v>
      </c>
      <c r="R127" s="7">
        <f t="shared" si="21"/>
        <v>2.7756681533339968E-2</v>
      </c>
      <c r="S127" s="7">
        <f t="shared" si="22"/>
        <v>5.0004631379320104E-2</v>
      </c>
      <c r="T127" s="7">
        <f t="shared" si="23"/>
        <v>0.10097622279554191</v>
      </c>
      <c r="U127" s="7">
        <f t="shared" si="24"/>
        <v>0.14475460487603492</v>
      </c>
      <c r="V127" s="7">
        <f t="shared" si="25"/>
        <v>0.17840046481518629</v>
      </c>
      <c r="W127" s="7">
        <f t="shared" si="26"/>
        <v>-0.16059651180801357</v>
      </c>
      <c r="X127" s="2">
        <v>118</v>
      </c>
      <c r="Y127" s="6">
        <f t="shared" si="17"/>
        <v>0.16291561686245534</v>
      </c>
    </row>
    <row r="128" spans="2:25">
      <c r="B128" s="2">
        <v>119</v>
      </c>
      <c r="C128" s="6">
        <v>-2.1341613564028958E-3</v>
      </c>
      <c r="D128" s="6">
        <v>6.5915178607155039E-3</v>
      </c>
      <c r="E128" s="6">
        <v>-2.0462890364184964E-3</v>
      </c>
      <c r="F128" s="6">
        <v>-4.2950169925617038E-2</v>
      </c>
      <c r="G128" s="6">
        <v>-5.5177797818088611E-2</v>
      </c>
      <c r="H128" s="6">
        <v>-4.6026144075257021E-2</v>
      </c>
      <c r="I128" s="6">
        <v>-0.14525860218379172</v>
      </c>
      <c r="J128" s="6">
        <v>-0.10603058749194458</v>
      </c>
      <c r="K128" s="6">
        <v>-0.13328033142710571</v>
      </c>
      <c r="L128" s="6">
        <v>-0.13533495133091772</v>
      </c>
      <c r="M128" s="2">
        <v>119</v>
      </c>
      <c r="N128" s="7">
        <f t="shared" si="16"/>
        <v>2.1865838643597105E-2</v>
      </c>
      <c r="O128" s="7">
        <f t="shared" si="18"/>
        <v>3.8591517860715505E-2</v>
      </c>
      <c r="P128" s="7">
        <f t="shared" si="19"/>
        <v>3.3953710963581504E-2</v>
      </c>
      <c r="Q128" s="7">
        <f t="shared" si="20"/>
        <v>-1.9501699256170429E-3</v>
      </c>
      <c r="R128" s="7">
        <f t="shared" si="21"/>
        <v>-1.6177797818088611E-2</v>
      </c>
      <c r="S128" s="7">
        <f t="shared" si="22"/>
        <v>-1.0261440752570225E-3</v>
      </c>
      <c r="T128" s="7">
        <f t="shared" si="23"/>
        <v>-9.0258602183791725E-2</v>
      </c>
      <c r="U128" s="7">
        <f t="shared" si="24"/>
        <v>-2.7030587491944577E-2</v>
      </c>
      <c r="V128" s="7">
        <f t="shared" si="25"/>
        <v>-4.8280331427105708E-2</v>
      </c>
      <c r="W128" s="7">
        <f t="shared" si="26"/>
        <v>-0.10033495133091772</v>
      </c>
      <c r="X128" s="2">
        <v>119</v>
      </c>
      <c r="Y128" s="6">
        <f t="shared" si="17"/>
        <v>-5.6675985980337643E-2</v>
      </c>
    </row>
    <row r="129" spans="2:25">
      <c r="B129" s="2">
        <v>120</v>
      </c>
      <c r="C129" s="6">
        <v>-1.0031521257442208E-3</v>
      </c>
      <c r="D129" s="6">
        <v>4.9063057053427422E-3</v>
      </c>
      <c r="E129" s="6">
        <v>6.0298334318543319E-3</v>
      </c>
      <c r="F129" s="6">
        <v>1.2824328127950899E-2</v>
      </c>
      <c r="G129" s="6">
        <v>2.3254650999264395E-2</v>
      </c>
      <c r="H129" s="6">
        <v>1.4333781278640538E-2</v>
      </c>
      <c r="I129" s="6">
        <v>6.7118833465822925E-2</v>
      </c>
      <c r="J129" s="6">
        <v>9.9711180877055022E-2</v>
      </c>
      <c r="K129" s="6">
        <v>4.9510338718544281E-2</v>
      </c>
      <c r="L129" s="6">
        <v>0.13688580768867725</v>
      </c>
      <c r="M129" s="2">
        <v>120</v>
      </c>
      <c r="N129" s="7">
        <f t="shared" si="16"/>
        <v>2.299684787425578E-2</v>
      </c>
      <c r="O129" s="7">
        <f t="shared" si="18"/>
        <v>3.6906305705342743E-2</v>
      </c>
      <c r="P129" s="7">
        <f t="shared" si="19"/>
        <v>4.2029833431854333E-2</v>
      </c>
      <c r="Q129" s="7">
        <f t="shared" si="20"/>
        <v>5.3824328127950891E-2</v>
      </c>
      <c r="R129" s="7">
        <f t="shared" si="21"/>
        <v>6.2254650999264395E-2</v>
      </c>
      <c r="S129" s="7">
        <f t="shared" si="22"/>
        <v>5.9333781278640536E-2</v>
      </c>
      <c r="T129" s="7">
        <f t="shared" si="23"/>
        <v>0.12211883346582292</v>
      </c>
      <c r="U129" s="7">
        <f t="shared" si="24"/>
        <v>0.17871118087705501</v>
      </c>
      <c r="V129" s="7">
        <f t="shared" si="25"/>
        <v>0.13451033871854429</v>
      </c>
      <c r="W129" s="7">
        <f t="shared" si="26"/>
        <v>0.17188580768867726</v>
      </c>
      <c r="X129" s="2">
        <v>120</v>
      </c>
      <c r="Y129" s="6">
        <f t="shared" si="17"/>
        <v>0.13203203821263818</v>
      </c>
    </row>
    <row r="130" spans="2:25">
      <c r="B130" s="2">
        <v>121</v>
      </c>
      <c r="C130" s="6">
        <v>5.1306946332115647E-3</v>
      </c>
      <c r="D130" s="6">
        <v>6.4906094129020542E-4</v>
      </c>
      <c r="E130" s="6">
        <v>1.7198097840043954E-3</v>
      </c>
      <c r="F130" s="6">
        <v>-3.1968475901264157E-4</v>
      </c>
      <c r="G130" s="6">
        <v>7.1235134870657607E-3</v>
      </c>
      <c r="H130" s="6">
        <v>2.7012107399204052E-3</v>
      </c>
      <c r="I130" s="6">
        <v>1.393386704557098E-2</v>
      </c>
      <c r="J130" s="6">
        <v>-6.9374556652616465E-2</v>
      </c>
      <c r="K130" s="6">
        <v>-3.3419267413500306E-2</v>
      </c>
      <c r="L130" s="6">
        <v>1.2198677046502196E-2</v>
      </c>
      <c r="M130" s="2">
        <v>121</v>
      </c>
      <c r="N130" s="7">
        <f t="shared" si="16"/>
        <v>2.9130694633211565E-2</v>
      </c>
      <c r="O130" s="7">
        <f t="shared" si="18"/>
        <v>3.2649060941290206E-2</v>
      </c>
      <c r="P130" s="7">
        <f t="shared" si="19"/>
        <v>3.7719809784004396E-2</v>
      </c>
      <c r="Q130" s="7">
        <f t="shared" si="20"/>
        <v>4.068031524098735E-2</v>
      </c>
      <c r="R130" s="7">
        <f t="shared" si="21"/>
        <v>4.6123513487065761E-2</v>
      </c>
      <c r="S130" s="7">
        <f t="shared" si="22"/>
        <v>4.7701210739920404E-2</v>
      </c>
      <c r="T130" s="7">
        <f t="shared" si="23"/>
        <v>6.8933867045570973E-2</v>
      </c>
      <c r="U130" s="7">
        <f t="shared" si="24"/>
        <v>9.625443347383536E-3</v>
      </c>
      <c r="V130" s="7">
        <f t="shared" si="25"/>
        <v>5.15807325864997E-2</v>
      </c>
      <c r="W130" s="7">
        <f t="shared" si="26"/>
        <v>4.7198677046502199E-2</v>
      </c>
      <c r="X130" s="2">
        <v>121</v>
      </c>
      <c r="Y130" s="6">
        <f t="shared" si="17"/>
        <v>5.5051359785442885E-2</v>
      </c>
    </row>
    <row r="131" spans="2:25">
      <c r="B131" s="2">
        <v>122</v>
      </c>
      <c r="C131" s="6">
        <v>2.2292191536673403E-3</v>
      </c>
      <c r="D131" s="6">
        <v>7.1928787015276968E-3</v>
      </c>
      <c r="E131" s="6">
        <v>4.090986209801601E-3</v>
      </c>
      <c r="F131" s="6">
        <v>9.4250110000228295E-3</v>
      </c>
      <c r="G131" s="6">
        <v>-8.7070641696340573E-3</v>
      </c>
      <c r="H131" s="6">
        <v>-3.6996713134150386E-3</v>
      </c>
      <c r="I131" s="6">
        <v>-2.6503491046141359E-2</v>
      </c>
      <c r="J131" s="6">
        <v>3.7043457497564242E-2</v>
      </c>
      <c r="K131" s="6">
        <v>6.7304698176895009E-2</v>
      </c>
      <c r="L131" s="6">
        <v>0.13715729182849207</v>
      </c>
      <c r="M131" s="2">
        <v>122</v>
      </c>
      <c r="N131" s="7">
        <f t="shared" si="16"/>
        <v>2.6229219153667341E-2</v>
      </c>
      <c r="O131" s="7">
        <f t="shared" si="18"/>
        <v>3.9192878701527697E-2</v>
      </c>
      <c r="P131" s="7">
        <f t="shared" si="19"/>
        <v>4.0090986209801602E-2</v>
      </c>
      <c r="Q131" s="7">
        <f t="shared" si="20"/>
        <v>5.0425011000022821E-2</v>
      </c>
      <c r="R131" s="7">
        <f t="shared" si="21"/>
        <v>3.0292935830365943E-2</v>
      </c>
      <c r="S131" s="7">
        <f t="shared" si="22"/>
        <v>4.130032868658496E-2</v>
      </c>
      <c r="T131" s="7">
        <f t="shared" si="23"/>
        <v>2.8496508953858642E-2</v>
      </c>
      <c r="U131" s="7">
        <f t="shared" si="24"/>
        <v>0.11604345749756424</v>
      </c>
      <c r="V131" s="7">
        <f t="shared" si="25"/>
        <v>0.15230469817689501</v>
      </c>
      <c r="W131" s="7">
        <f t="shared" si="26"/>
        <v>0.17215729182849207</v>
      </c>
      <c r="X131" s="2">
        <v>122</v>
      </c>
      <c r="Y131" s="6">
        <f t="shared" si="17"/>
        <v>0.12754306046091612</v>
      </c>
    </row>
    <row r="132" spans="2:25">
      <c r="B132" s="2">
        <v>123</v>
      </c>
      <c r="C132" s="6">
        <v>6.1856039726174497E-3</v>
      </c>
      <c r="D132" s="6">
        <v>2.4514459289094084E-2</v>
      </c>
      <c r="E132" s="6">
        <v>2.3671763619376025E-2</v>
      </c>
      <c r="F132" s="6">
        <v>5.50189019842732E-2</v>
      </c>
      <c r="G132" s="6">
        <v>4.2631464780044107E-2</v>
      </c>
      <c r="H132" s="6">
        <v>3.5005238761122319E-2</v>
      </c>
      <c r="I132" s="6">
        <v>0.12200089131271541</v>
      </c>
      <c r="J132" s="6">
        <v>1.2427239969269116E-2</v>
      </c>
      <c r="K132" s="6">
        <v>9.9940783599277619E-2</v>
      </c>
      <c r="L132" s="6">
        <v>0.28573693200647426</v>
      </c>
      <c r="M132" s="2">
        <v>123</v>
      </c>
      <c r="N132" s="7">
        <f t="shared" si="16"/>
        <v>3.018560397261745E-2</v>
      </c>
      <c r="O132" s="7">
        <f t="shared" si="18"/>
        <v>5.6514459289094085E-2</v>
      </c>
      <c r="P132" s="7">
        <f t="shared" si="19"/>
        <v>5.9671763619376025E-2</v>
      </c>
      <c r="Q132" s="7">
        <f t="shared" si="20"/>
        <v>9.6018901984273194E-2</v>
      </c>
      <c r="R132" s="7">
        <f t="shared" si="21"/>
        <v>8.16314647800441E-2</v>
      </c>
      <c r="S132" s="7">
        <f t="shared" si="22"/>
        <v>8.000523876112231E-2</v>
      </c>
      <c r="T132" s="7">
        <f t="shared" si="23"/>
        <v>0.1770008913127154</v>
      </c>
      <c r="U132" s="7">
        <f t="shared" si="24"/>
        <v>9.1427239969269117E-2</v>
      </c>
      <c r="V132" s="7">
        <f t="shared" si="25"/>
        <v>0.18494078359927763</v>
      </c>
      <c r="W132" s="7">
        <f t="shared" si="26"/>
        <v>0.32073693200647424</v>
      </c>
      <c r="X132" s="2">
        <v>123</v>
      </c>
      <c r="Y132" s="6">
        <f t="shared" si="17"/>
        <v>0.18335280593124464</v>
      </c>
    </row>
    <row r="133" spans="2:25">
      <c r="B133" s="2">
        <v>124</v>
      </c>
      <c r="C133" s="6">
        <v>-4.5261081764011099E-3</v>
      </c>
      <c r="D133" s="6">
        <v>-2.1901076726173335E-3</v>
      </c>
      <c r="E133" s="6">
        <v>-6.6329750001061054E-3</v>
      </c>
      <c r="F133" s="6">
        <v>2.8267097157542418E-2</v>
      </c>
      <c r="G133" s="6">
        <v>-5.6444848410290946E-2</v>
      </c>
      <c r="H133" s="6">
        <v>-3.8886715715403537E-2</v>
      </c>
      <c r="I133" s="6">
        <v>1.0240814275149224E-2</v>
      </c>
      <c r="J133" s="6">
        <v>0.24200107010479036</v>
      </c>
      <c r="K133" s="6">
        <v>0.22494114343840788</v>
      </c>
      <c r="L133" s="6">
        <v>-0.20129087761575953</v>
      </c>
      <c r="M133" s="2">
        <v>124</v>
      </c>
      <c r="N133" s="7">
        <f t="shared" si="16"/>
        <v>1.9473891823598891E-2</v>
      </c>
      <c r="O133" s="7">
        <f t="shared" si="18"/>
        <v>2.9809892327382667E-2</v>
      </c>
      <c r="P133" s="7">
        <f t="shared" si="19"/>
        <v>2.9367024999893899E-2</v>
      </c>
      <c r="Q133" s="7">
        <f t="shared" si="20"/>
        <v>6.9267097157542409E-2</v>
      </c>
      <c r="R133" s="7">
        <f t="shared" si="21"/>
        <v>-1.7444848410290946E-2</v>
      </c>
      <c r="S133" s="7">
        <f t="shared" si="22"/>
        <v>6.1132842845964611E-3</v>
      </c>
      <c r="T133" s="7">
        <f t="shared" si="23"/>
        <v>6.5240814275149217E-2</v>
      </c>
      <c r="U133" s="7">
        <f t="shared" si="24"/>
        <v>0.32100107010479034</v>
      </c>
      <c r="V133" s="7">
        <f t="shared" si="25"/>
        <v>0.3099411434384079</v>
      </c>
      <c r="W133" s="7">
        <f t="shared" si="26"/>
        <v>-0.16629087761575953</v>
      </c>
      <c r="X133" s="2">
        <v>124</v>
      </c>
      <c r="Y133" s="6">
        <f t="shared" si="17"/>
        <v>0.26100107789974963</v>
      </c>
    </row>
    <row r="134" spans="2:25">
      <c r="B134" s="2">
        <v>125</v>
      </c>
      <c r="C134" s="6">
        <v>1.4455673692949624E-2</v>
      </c>
      <c r="D134" s="6">
        <v>1.8099095461352757E-2</v>
      </c>
      <c r="E134" s="6">
        <v>1.3398555106725125E-2</v>
      </c>
      <c r="F134" s="6">
        <v>-2.1198593641174126E-2</v>
      </c>
      <c r="G134" s="6">
        <v>-1.18367482777577E-2</v>
      </c>
      <c r="H134" s="6">
        <v>-1.625208466308898E-2</v>
      </c>
      <c r="I134" s="6">
        <v>-6.4673454521294027E-2</v>
      </c>
      <c r="J134" s="6">
        <v>-0.10635244786683093</v>
      </c>
      <c r="K134" s="6">
        <v>-6.2735208537955764E-2</v>
      </c>
      <c r="L134" s="6">
        <v>-0.13442248890966196</v>
      </c>
      <c r="M134" s="2">
        <v>125</v>
      </c>
      <c r="N134" s="7">
        <f t="shared" si="16"/>
        <v>3.8455673692949624E-2</v>
      </c>
      <c r="O134" s="7">
        <f t="shared" si="18"/>
        <v>5.0099095461352758E-2</v>
      </c>
      <c r="P134" s="7">
        <f t="shared" si="19"/>
        <v>4.9398555106725126E-2</v>
      </c>
      <c r="Q134" s="7">
        <f t="shared" si="20"/>
        <v>1.9801406358825869E-2</v>
      </c>
      <c r="R134" s="7">
        <f t="shared" si="21"/>
        <v>2.71632517222423E-2</v>
      </c>
      <c r="S134" s="7">
        <f t="shared" si="22"/>
        <v>2.8747915336911019E-2</v>
      </c>
      <c r="T134" s="7">
        <f t="shared" si="23"/>
        <v>-9.6734545212940268E-3</v>
      </c>
      <c r="U134" s="7">
        <f t="shared" si="24"/>
        <v>-2.7352447866830928E-2</v>
      </c>
      <c r="V134" s="7">
        <f t="shared" si="25"/>
        <v>2.2264791462044242E-2</v>
      </c>
      <c r="W134" s="7">
        <f t="shared" si="26"/>
        <v>-9.942248890966196E-2</v>
      </c>
      <c r="X134" s="2">
        <v>125</v>
      </c>
      <c r="Y134" s="6">
        <f t="shared" si="17"/>
        <v>1.5877142222652293E-2</v>
      </c>
    </row>
    <row r="135" spans="2:25">
      <c r="B135" s="2">
        <v>126</v>
      </c>
      <c r="C135" s="6">
        <v>3.2324486287283807E-3</v>
      </c>
      <c r="D135" s="6">
        <v>1.6883890033256035E-2</v>
      </c>
      <c r="E135" s="6">
        <v>2.2600839176648863E-2</v>
      </c>
      <c r="F135" s="6">
        <v>2.0409793679326747E-2</v>
      </c>
      <c r="G135" s="6">
        <v>6.8577269500672569E-2</v>
      </c>
      <c r="H135" s="6">
        <v>5.5491699353711947E-2</v>
      </c>
      <c r="I135" s="6">
        <v>5.8864908774824642E-2</v>
      </c>
      <c r="J135" s="6">
        <v>1.7773345249581657E-2</v>
      </c>
      <c r="K135" s="6">
        <v>6.558598198114686E-2</v>
      </c>
      <c r="L135" s="6">
        <v>0.51691157704989543</v>
      </c>
      <c r="M135" s="2">
        <v>126</v>
      </c>
      <c r="N135" s="7">
        <f t="shared" si="16"/>
        <v>2.7232448628728381E-2</v>
      </c>
      <c r="O135" s="7">
        <f t="shared" si="18"/>
        <v>4.8883890033256036E-2</v>
      </c>
      <c r="P135" s="7">
        <f t="shared" si="19"/>
        <v>5.8600839176648864E-2</v>
      </c>
      <c r="Q135" s="7">
        <f t="shared" si="20"/>
        <v>6.1409793679326738E-2</v>
      </c>
      <c r="R135" s="7">
        <f t="shared" si="21"/>
        <v>0.10757726950067256</v>
      </c>
      <c r="S135" s="7">
        <f t="shared" si="22"/>
        <v>0.10049169935371194</v>
      </c>
      <c r="T135" s="7">
        <f t="shared" si="23"/>
        <v>0.11386490877482464</v>
      </c>
      <c r="U135" s="7">
        <f t="shared" si="24"/>
        <v>9.6773345249581658E-2</v>
      </c>
      <c r="V135" s="7">
        <f t="shared" si="25"/>
        <v>0.15058598198114687</v>
      </c>
      <c r="W135" s="7">
        <f t="shared" si="26"/>
        <v>0.55191157704989546</v>
      </c>
      <c r="X135" s="2">
        <v>126</v>
      </c>
      <c r="Y135" s="6">
        <f t="shared" si="17"/>
        <v>0.14324176784802872</v>
      </c>
    </row>
    <row r="136" spans="2:25">
      <c r="B136" s="2">
        <v>127</v>
      </c>
      <c r="C136" s="6">
        <v>-8.7572880558527619E-3</v>
      </c>
      <c r="D136" s="6">
        <v>7.6513197125932103E-3</v>
      </c>
      <c r="E136" s="6">
        <v>6.0639816452168933E-3</v>
      </c>
      <c r="F136" s="6">
        <v>2.4274823961040335E-2</v>
      </c>
      <c r="G136" s="6">
        <v>2.0744964440496463E-2</v>
      </c>
      <c r="H136" s="6">
        <v>1.3134393936718496E-2</v>
      </c>
      <c r="I136" s="6">
        <v>4.9285608441104745E-2</v>
      </c>
      <c r="J136" s="6">
        <v>0.10994345454863289</v>
      </c>
      <c r="K136" s="6">
        <v>6.7490664548258708E-2</v>
      </c>
      <c r="L136" s="6">
        <v>-0.15745996009498192</v>
      </c>
      <c r="M136" s="2">
        <v>127</v>
      </c>
      <c r="N136" s="7">
        <f t="shared" si="16"/>
        <v>1.5242711944147239E-2</v>
      </c>
      <c r="O136" s="7">
        <f t="shared" si="18"/>
        <v>3.9651319712593211E-2</v>
      </c>
      <c r="P136" s="7">
        <f t="shared" si="19"/>
        <v>4.2063981645216894E-2</v>
      </c>
      <c r="Q136" s="7">
        <f t="shared" si="20"/>
        <v>6.5274823961040326E-2</v>
      </c>
      <c r="R136" s="7">
        <f t="shared" si="21"/>
        <v>5.9744964440496463E-2</v>
      </c>
      <c r="S136" s="7">
        <f t="shared" si="22"/>
        <v>5.8134393936718494E-2</v>
      </c>
      <c r="T136" s="7">
        <f t="shared" si="23"/>
        <v>0.10428560844110474</v>
      </c>
      <c r="U136" s="7">
        <f t="shared" si="24"/>
        <v>0.18894345454863287</v>
      </c>
      <c r="V136" s="7">
        <f t="shared" si="25"/>
        <v>0.15249066454825871</v>
      </c>
      <c r="W136" s="7">
        <f t="shared" si="26"/>
        <v>-0.12245996009498192</v>
      </c>
      <c r="X136" s="2">
        <v>127</v>
      </c>
      <c r="Y136" s="6">
        <f t="shared" si="17"/>
        <v>0.14284965379240977</v>
      </c>
    </row>
    <row r="137" spans="2:25">
      <c r="B137" s="2">
        <v>128</v>
      </c>
      <c r="C137" s="6">
        <v>5.8394435031662098E-3</v>
      </c>
      <c r="D137" s="6">
        <v>-1.2051799571800997E-3</v>
      </c>
      <c r="E137" s="6">
        <v>6.637227679158926E-4</v>
      </c>
      <c r="F137" s="6">
        <v>3.8609657128410607E-2</v>
      </c>
      <c r="G137" s="6">
        <v>-1.9697007748656223E-2</v>
      </c>
      <c r="H137" s="6">
        <v>-1.2002888221235804E-2</v>
      </c>
      <c r="I137" s="6">
        <v>7.2897162024830098E-2</v>
      </c>
      <c r="J137" s="6">
        <v>0.10611167253264012</v>
      </c>
      <c r="K137" s="6">
        <v>0.14621495570545484</v>
      </c>
      <c r="L137" s="6">
        <v>0.25071346234956976</v>
      </c>
      <c r="M137" s="2">
        <v>128</v>
      </c>
      <c r="N137" s="7">
        <f t="shared" si="16"/>
        <v>2.983944350316621E-2</v>
      </c>
      <c r="O137" s="7">
        <f t="shared" si="18"/>
        <v>3.0794820042819901E-2</v>
      </c>
      <c r="P137" s="7">
        <f t="shared" si="19"/>
        <v>3.6663722767915893E-2</v>
      </c>
      <c r="Q137" s="7">
        <f t="shared" si="20"/>
        <v>7.9609657128410602E-2</v>
      </c>
      <c r="R137" s="7">
        <f t="shared" si="21"/>
        <v>1.9302992251343777E-2</v>
      </c>
      <c r="S137" s="7">
        <f t="shared" si="22"/>
        <v>3.2997111778764195E-2</v>
      </c>
      <c r="T137" s="7">
        <f t="shared" si="23"/>
        <v>0.12789716202483009</v>
      </c>
      <c r="U137" s="7">
        <f t="shared" si="24"/>
        <v>0.1851116725326401</v>
      </c>
      <c r="V137" s="7">
        <f t="shared" si="25"/>
        <v>0.23121495570545486</v>
      </c>
      <c r="W137" s="7">
        <f t="shared" si="26"/>
        <v>0.28571346234956974</v>
      </c>
      <c r="X137" s="2">
        <v>128</v>
      </c>
      <c r="Y137" s="6">
        <f t="shared" si="17"/>
        <v>0.21055139754088698</v>
      </c>
    </row>
    <row r="138" spans="2:25">
      <c r="B138" s="2">
        <v>129</v>
      </c>
      <c r="C138" s="6">
        <v>5.1874584364875811E-3</v>
      </c>
      <c r="D138" s="6">
        <v>-9.389980148939589E-3</v>
      </c>
      <c r="E138" s="6">
        <v>-8.4319399069949057E-3</v>
      </c>
      <c r="F138" s="6">
        <v>-2.7843742095735279E-3</v>
      </c>
      <c r="G138" s="6">
        <v>-1.6154090165322751E-2</v>
      </c>
      <c r="H138" s="6">
        <v>-1.4083018434709889E-2</v>
      </c>
      <c r="I138" s="6">
        <v>-5.7967628815375205E-3</v>
      </c>
      <c r="J138" s="6">
        <v>0.12798101096696038</v>
      </c>
      <c r="K138" s="6">
        <v>0.10932957015589985</v>
      </c>
      <c r="L138" s="6">
        <v>-0.20186931999852636</v>
      </c>
      <c r="M138" s="2">
        <v>129</v>
      </c>
      <c r="N138" s="7">
        <f t="shared" ref="N138:N201" si="27">C138+N$2</f>
        <v>2.9187458436487582E-2</v>
      </c>
      <c r="O138" s="7">
        <f t="shared" si="18"/>
        <v>2.2610019851060412E-2</v>
      </c>
      <c r="P138" s="7">
        <f t="shared" si="19"/>
        <v>2.7568060093005099E-2</v>
      </c>
      <c r="Q138" s="7">
        <f t="shared" si="20"/>
        <v>3.8215625790426463E-2</v>
      </c>
      <c r="R138" s="7">
        <f t="shared" si="21"/>
        <v>2.2845909834677249E-2</v>
      </c>
      <c r="S138" s="7">
        <f t="shared" si="22"/>
        <v>3.0916981565290109E-2</v>
      </c>
      <c r="T138" s="7">
        <f t="shared" si="23"/>
        <v>4.920323711846248E-2</v>
      </c>
      <c r="U138" s="7">
        <f t="shared" si="24"/>
        <v>0.20698101096696037</v>
      </c>
      <c r="V138" s="7">
        <f t="shared" si="25"/>
        <v>0.19432957015589986</v>
      </c>
      <c r="W138" s="7">
        <f t="shared" si="26"/>
        <v>-0.16686931999852636</v>
      </c>
      <c r="X138" s="2">
        <v>129</v>
      </c>
      <c r="Y138" s="6">
        <f t="shared" ref="Y138:Y201" si="28">SUMPRODUCT(opt_wts,N138:W138)</f>
        <v>0.16530430376963498</v>
      </c>
    </row>
    <row r="139" spans="2:25">
      <c r="B139" s="2">
        <v>130</v>
      </c>
      <c r="C139" s="6">
        <v>-7.707575239529682E-4</v>
      </c>
      <c r="D139" s="6">
        <v>-2.4633290179053177E-2</v>
      </c>
      <c r="E139" s="6">
        <v>-2.2724066601161923E-2</v>
      </c>
      <c r="F139" s="6">
        <v>-2.7532977922551129E-2</v>
      </c>
      <c r="G139" s="6">
        <v>-6.4140303628693371E-2</v>
      </c>
      <c r="H139" s="6">
        <v>-4.3868131392538486E-2</v>
      </c>
      <c r="I139" s="6">
        <v>-6.8655646476247001E-2</v>
      </c>
      <c r="J139" s="6">
        <v>4.5000648862135534E-2</v>
      </c>
      <c r="K139" s="6">
        <v>-1.4873323213300121E-3</v>
      </c>
      <c r="L139" s="6">
        <v>-0.28955444233020394</v>
      </c>
      <c r="M139" s="2">
        <v>130</v>
      </c>
      <c r="N139" s="7">
        <f t="shared" si="27"/>
        <v>2.3229242476047032E-2</v>
      </c>
      <c r="O139" s="7">
        <f t="shared" ref="O139:O202" si="29">D139+O$2</f>
        <v>7.3667098209468235E-3</v>
      </c>
      <c r="P139" s="7">
        <f t="shared" ref="P139:P202" si="30">E139+P$2</f>
        <v>1.3275933398838081E-2</v>
      </c>
      <c r="Q139" s="7">
        <f t="shared" ref="Q139:Q202" si="31">F139+Q$2</f>
        <v>1.3467022077448865E-2</v>
      </c>
      <c r="R139" s="7">
        <f t="shared" ref="R139:R202" si="32">G139+R$2</f>
        <v>-2.5140303628693371E-2</v>
      </c>
      <c r="S139" s="7">
        <f t="shared" ref="S139:S202" si="33">H139+S$2</f>
        <v>1.1318686074615128E-3</v>
      </c>
      <c r="T139" s="7">
        <f t="shared" ref="T139:T202" si="34">I139+T$2</f>
        <v>-1.3655646476247001E-2</v>
      </c>
      <c r="U139" s="7">
        <f t="shared" ref="U139:U202" si="35">J139+U$2</f>
        <v>0.12400064886213553</v>
      </c>
      <c r="V139" s="7">
        <f t="shared" ref="V139:V202" si="36">K139+V$2</f>
        <v>8.3512667678669994E-2</v>
      </c>
      <c r="W139" s="7">
        <f t="shared" ref="W139:W202" si="37">L139+W$2</f>
        <v>-0.25455444233020397</v>
      </c>
      <c r="X139" s="2">
        <v>130</v>
      </c>
      <c r="Y139" s="6">
        <f t="shared" si="28"/>
        <v>6.4079004788036242E-2</v>
      </c>
    </row>
    <row r="140" spans="2:25">
      <c r="B140" s="2">
        <v>131</v>
      </c>
      <c r="C140" s="6">
        <v>5.946635097284908E-5</v>
      </c>
      <c r="D140" s="6">
        <v>-6.6120016763907968E-3</v>
      </c>
      <c r="E140" s="6">
        <v>-1.5755687051310401E-2</v>
      </c>
      <c r="F140" s="6">
        <v>-5.9986752529064241E-2</v>
      </c>
      <c r="G140" s="6">
        <v>-3.8762479066525954E-2</v>
      </c>
      <c r="H140" s="6">
        <v>-3.8195540743927454E-2</v>
      </c>
      <c r="I140" s="6">
        <v>-0.11056083508697656</v>
      </c>
      <c r="J140" s="6">
        <v>-1.7468026094249439E-2</v>
      </c>
      <c r="K140" s="6">
        <v>-0.11617300984876543</v>
      </c>
      <c r="L140" s="6">
        <v>2.983995186816342E-2</v>
      </c>
      <c r="M140" s="2">
        <v>131</v>
      </c>
      <c r="N140" s="7">
        <f t="shared" si="27"/>
        <v>2.405946635097285E-2</v>
      </c>
      <c r="O140" s="7">
        <f t="shared" si="29"/>
        <v>2.5387998323609204E-2</v>
      </c>
      <c r="P140" s="7">
        <f t="shared" si="30"/>
        <v>2.0244312948689603E-2</v>
      </c>
      <c r="Q140" s="7">
        <f t="shared" si="31"/>
        <v>-1.8986752529064246E-2</v>
      </c>
      <c r="R140" s="7">
        <f t="shared" si="32"/>
        <v>2.3752093347404607E-4</v>
      </c>
      <c r="S140" s="7">
        <f t="shared" si="33"/>
        <v>6.8044592560725439E-3</v>
      </c>
      <c r="T140" s="7">
        <f t="shared" si="34"/>
        <v>-5.5560835086976561E-2</v>
      </c>
      <c r="U140" s="7">
        <f t="shared" si="35"/>
        <v>6.1531973905750562E-2</v>
      </c>
      <c r="V140" s="7">
        <f t="shared" si="36"/>
        <v>-3.1173009848765421E-2</v>
      </c>
      <c r="W140" s="7">
        <f t="shared" si="37"/>
        <v>6.4839951868163423E-2</v>
      </c>
      <c r="X140" s="2">
        <v>131</v>
      </c>
      <c r="Y140" s="6">
        <f t="shared" si="28"/>
        <v>-3.6050575143821997E-2</v>
      </c>
    </row>
    <row r="141" spans="2:25">
      <c r="B141" s="2">
        <v>132</v>
      </c>
      <c r="C141" s="6">
        <v>2.1006308264471599E-3</v>
      </c>
      <c r="D141" s="6">
        <v>-8.129053297552577E-3</v>
      </c>
      <c r="E141" s="6">
        <v>-7.3341348630432783E-3</v>
      </c>
      <c r="F141" s="6">
        <v>1.9606780585320092E-2</v>
      </c>
      <c r="G141" s="6">
        <v>-1.3235267416818561E-2</v>
      </c>
      <c r="H141" s="6">
        <v>-6.3849661242614889E-3</v>
      </c>
      <c r="I141" s="6">
        <v>7.9597364272396498E-2</v>
      </c>
      <c r="J141" s="6">
        <v>0.2636818225050277</v>
      </c>
      <c r="K141" s="6">
        <v>0.28230962844780105</v>
      </c>
      <c r="L141" s="6">
        <v>-0.15411517495106758</v>
      </c>
      <c r="M141" s="2">
        <v>132</v>
      </c>
      <c r="N141" s="7">
        <f t="shared" si="27"/>
        <v>2.610063082644716E-2</v>
      </c>
      <c r="O141" s="7">
        <f t="shared" si="29"/>
        <v>2.3870946702447424E-2</v>
      </c>
      <c r="P141" s="7">
        <f t="shared" si="30"/>
        <v>2.8665865136956726E-2</v>
      </c>
      <c r="Q141" s="7">
        <f t="shared" si="31"/>
        <v>6.0606780585320083E-2</v>
      </c>
      <c r="R141" s="7">
        <f t="shared" si="32"/>
        <v>2.5764732583181439E-2</v>
      </c>
      <c r="S141" s="7">
        <f t="shared" si="33"/>
        <v>3.8615033875738509E-2</v>
      </c>
      <c r="T141" s="7">
        <f t="shared" si="34"/>
        <v>0.13459736427239649</v>
      </c>
      <c r="U141" s="7">
        <f t="shared" si="35"/>
        <v>0.34268182250502771</v>
      </c>
      <c r="V141" s="7">
        <f t="shared" si="36"/>
        <v>0.36730962844780107</v>
      </c>
      <c r="W141" s="7">
        <f t="shared" si="37"/>
        <v>-0.11911517495106758</v>
      </c>
      <c r="X141" s="2">
        <v>132</v>
      </c>
      <c r="Y141" s="6">
        <f t="shared" si="28"/>
        <v>0.32076717621579531</v>
      </c>
    </row>
    <row r="142" spans="2:25">
      <c r="B142" s="2">
        <v>133</v>
      </c>
      <c r="C142" s="6">
        <v>-2.7183693634135406E-3</v>
      </c>
      <c r="D142" s="6">
        <v>-4.8311966427713599E-3</v>
      </c>
      <c r="E142" s="6">
        <v>-2.4319409291179532E-3</v>
      </c>
      <c r="F142" s="6">
        <v>-4.4644133066785406E-3</v>
      </c>
      <c r="G142" s="6">
        <v>-2.065730753430238E-2</v>
      </c>
      <c r="H142" s="6">
        <v>-1.2793945371814282E-2</v>
      </c>
      <c r="I142" s="6">
        <v>-3.0467747859795336E-2</v>
      </c>
      <c r="J142" s="6">
        <v>-8.9764378207353918E-2</v>
      </c>
      <c r="K142" s="6">
        <v>-6.474104284289782E-2</v>
      </c>
      <c r="L142" s="6">
        <v>-0.37445782649473774</v>
      </c>
      <c r="M142" s="2">
        <v>133</v>
      </c>
      <c r="N142" s="7">
        <f t="shared" si="27"/>
        <v>2.128163063658646E-2</v>
      </c>
      <c r="O142" s="7">
        <f t="shared" si="29"/>
        <v>2.7168803357228641E-2</v>
      </c>
      <c r="P142" s="7">
        <f t="shared" si="30"/>
        <v>3.3568059070882048E-2</v>
      </c>
      <c r="Q142" s="7">
        <f t="shared" si="31"/>
        <v>3.6535586693321451E-2</v>
      </c>
      <c r="R142" s="7">
        <f t="shared" si="32"/>
        <v>1.834269246569762E-2</v>
      </c>
      <c r="S142" s="7">
        <f t="shared" si="33"/>
        <v>3.2206054628185717E-2</v>
      </c>
      <c r="T142" s="7">
        <f t="shared" si="34"/>
        <v>2.4532252140204665E-2</v>
      </c>
      <c r="U142" s="7">
        <f t="shared" si="35"/>
        <v>-1.0764378207353917E-2</v>
      </c>
      <c r="V142" s="7">
        <f t="shared" si="36"/>
        <v>2.0258957157102186E-2</v>
      </c>
      <c r="W142" s="7">
        <f t="shared" si="37"/>
        <v>-0.33945782649473777</v>
      </c>
      <c r="X142" s="2">
        <v>133</v>
      </c>
      <c r="Y142" s="6">
        <f t="shared" si="28"/>
        <v>2.1113616263048203E-2</v>
      </c>
    </row>
    <row r="143" spans="2:25">
      <c r="B143" s="2">
        <v>134</v>
      </c>
      <c r="C143" s="6">
        <v>7.4446268655451245E-3</v>
      </c>
      <c r="D143" s="6">
        <v>-4.3898434328015074E-3</v>
      </c>
      <c r="E143" s="6">
        <v>-3.3001420979698534E-4</v>
      </c>
      <c r="F143" s="6">
        <v>9.0100031728456466E-3</v>
      </c>
      <c r="G143" s="6">
        <v>6.6340915656522143E-3</v>
      </c>
      <c r="H143" s="6">
        <v>6.8006305627272209E-3</v>
      </c>
      <c r="I143" s="6">
        <v>5.0103487897708798E-2</v>
      </c>
      <c r="J143" s="6">
        <v>8.7372681805756996E-2</v>
      </c>
      <c r="K143" s="6">
        <v>8.5026369051770093E-2</v>
      </c>
      <c r="L143" s="6">
        <v>-7.1802890703403552E-2</v>
      </c>
      <c r="M143" s="2">
        <v>134</v>
      </c>
      <c r="N143" s="7">
        <f t="shared" si="27"/>
        <v>3.1444626865545125E-2</v>
      </c>
      <c r="O143" s="7">
        <f t="shared" si="29"/>
        <v>2.7610156567198493E-2</v>
      </c>
      <c r="P143" s="7">
        <f t="shared" si="30"/>
        <v>3.5669985790203015E-2</v>
      </c>
      <c r="Q143" s="7">
        <f t="shared" si="31"/>
        <v>5.0010003172845638E-2</v>
      </c>
      <c r="R143" s="7">
        <f t="shared" si="32"/>
        <v>4.5634091565652214E-2</v>
      </c>
      <c r="S143" s="7">
        <f t="shared" si="33"/>
        <v>5.1800630562727219E-2</v>
      </c>
      <c r="T143" s="7">
        <f t="shared" si="34"/>
        <v>0.10510348789770879</v>
      </c>
      <c r="U143" s="7">
        <f t="shared" si="35"/>
        <v>0.16637268180575698</v>
      </c>
      <c r="V143" s="7">
        <f t="shared" si="36"/>
        <v>0.1700263690517701</v>
      </c>
      <c r="W143" s="7">
        <f t="shared" si="37"/>
        <v>-3.6802890703403549E-2</v>
      </c>
      <c r="X143" s="2">
        <v>134</v>
      </c>
      <c r="Y143" s="6">
        <f t="shared" si="28"/>
        <v>0.15704179329039875</v>
      </c>
    </row>
    <row r="144" spans="2:25">
      <c r="B144" s="2">
        <v>135</v>
      </c>
      <c r="C144" s="6">
        <v>-5.2362281749909062E-4</v>
      </c>
      <c r="D144" s="6">
        <v>2.7870459256557581E-2</v>
      </c>
      <c r="E144" s="6">
        <v>2.6933064212677344E-2</v>
      </c>
      <c r="F144" s="6">
        <v>3.9150857213322926E-2</v>
      </c>
      <c r="G144" s="6">
        <v>3.2367565461572059E-2</v>
      </c>
      <c r="H144" s="6">
        <v>2.8147880255978634E-2</v>
      </c>
      <c r="I144" s="6">
        <v>6.7634894799382006E-2</v>
      </c>
      <c r="J144" s="6">
        <v>0.11097058015902131</v>
      </c>
      <c r="K144" s="6">
        <v>6.7468517063000735E-2</v>
      </c>
      <c r="L144" s="6">
        <v>0.14053105477932443</v>
      </c>
      <c r="M144" s="2">
        <v>135</v>
      </c>
      <c r="N144" s="7">
        <f t="shared" si="27"/>
        <v>2.347637718250091E-2</v>
      </c>
      <c r="O144" s="7">
        <f t="shared" si="29"/>
        <v>5.9870459256557582E-2</v>
      </c>
      <c r="P144" s="7">
        <f t="shared" si="30"/>
        <v>6.2933064212677345E-2</v>
      </c>
      <c r="Q144" s="7">
        <f t="shared" si="31"/>
        <v>8.0150857213322921E-2</v>
      </c>
      <c r="R144" s="7">
        <f t="shared" si="32"/>
        <v>7.1367565461572052E-2</v>
      </c>
      <c r="S144" s="7">
        <f t="shared" si="33"/>
        <v>7.3147880255978626E-2</v>
      </c>
      <c r="T144" s="7">
        <f t="shared" si="34"/>
        <v>0.122634894799382</v>
      </c>
      <c r="U144" s="7">
        <f t="shared" si="35"/>
        <v>0.1899705801590213</v>
      </c>
      <c r="V144" s="7">
        <f t="shared" si="36"/>
        <v>0.15246851706300074</v>
      </c>
      <c r="W144" s="7">
        <f t="shared" si="37"/>
        <v>0.17553105477932443</v>
      </c>
      <c r="X144" s="2">
        <v>135</v>
      </c>
      <c r="Y144" s="6">
        <f t="shared" si="28"/>
        <v>0.14650179315743775</v>
      </c>
    </row>
    <row r="145" spans="2:25">
      <c r="B145" s="2">
        <v>136</v>
      </c>
      <c r="C145" s="6">
        <v>-8.4009914262907909E-4</v>
      </c>
      <c r="D145" s="6">
        <v>1.1178895754400855E-2</v>
      </c>
      <c r="E145" s="6">
        <v>9.4715350488464196E-3</v>
      </c>
      <c r="F145" s="6">
        <v>2.0109116732534158E-2</v>
      </c>
      <c r="G145" s="6">
        <v>4.3017768556677285E-2</v>
      </c>
      <c r="H145" s="6">
        <v>2.029180713513095E-2</v>
      </c>
      <c r="I145" s="6">
        <v>5.2457214796166274E-2</v>
      </c>
      <c r="J145" s="6">
        <v>3.8039910797499382E-2</v>
      </c>
      <c r="K145" s="6">
        <v>6.6333761451360621E-2</v>
      </c>
      <c r="L145" s="6">
        <v>0.15252179234894775</v>
      </c>
      <c r="M145" s="2">
        <v>136</v>
      </c>
      <c r="N145" s="7">
        <f t="shared" si="27"/>
        <v>2.3159900857370921E-2</v>
      </c>
      <c r="O145" s="7">
        <f t="shared" si="29"/>
        <v>4.3178895754400856E-2</v>
      </c>
      <c r="P145" s="7">
        <f t="shared" si="30"/>
        <v>4.547153504884642E-2</v>
      </c>
      <c r="Q145" s="7">
        <f t="shared" si="31"/>
        <v>6.1109116732534149E-2</v>
      </c>
      <c r="R145" s="7">
        <f t="shared" si="32"/>
        <v>8.2017768556677279E-2</v>
      </c>
      <c r="S145" s="7">
        <f t="shared" si="33"/>
        <v>6.5291807135130941E-2</v>
      </c>
      <c r="T145" s="7">
        <f t="shared" si="34"/>
        <v>0.10745721479616627</v>
      </c>
      <c r="U145" s="7">
        <f t="shared" si="35"/>
        <v>0.11703991079749938</v>
      </c>
      <c r="V145" s="7">
        <f t="shared" si="36"/>
        <v>0.15133376145136063</v>
      </c>
      <c r="W145" s="7">
        <f t="shared" si="37"/>
        <v>0.18752179234894775</v>
      </c>
      <c r="X145" s="2">
        <v>136</v>
      </c>
      <c r="Y145" s="6">
        <f t="shared" si="28"/>
        <v>0.14255845259998956</v>
      </c>
    </row>
    <row r="146" spans="2:25">
      <c r="B146" s="2">
        <v>137</v>
      </c>
      <c r="C146" s="6">
        <v>1.1081990126525568E-3</v>
      </c>
      <c r="D146" s="6">
        <v>-4.9262790124721539E-3</v>
      </c>
      <c r="E146" s="6">
        <v>-5.9773498617047768E-4</v>
      </c>
      <c r="F146" s="6">
        <v>3.8683278192043515E-3</v>
      </c>
      <c r="G146" s="6">
        <v>-4.2527039839680966E-2</v>
      </c>
      <c r="H146" s="6">
        <v>-1.6589597580492672E-2</v>
      </c>
      <c r="I146" s="6">
        <v>-2.4066329257652286E-2</v>
      </c>
      <c r="J146" s="6">
        <v>0.1130434885798193</v>
      </c>
      <c r="K146" s="6">
        <v>0.12256614157898184</v>
      </c>
      <c r="L146" s="6">
        <v>4.462426098347512E-2</v>
      </c>
      <c r="M146" s="2">
        <v>137</v>
      </c>
      <c r="N146" s="7">
        <f t="shared" si="27"/>
        <v>2.5108199012652557E-2</v>
      </c>
      <c r="O146" s="7">
        <f t="shared" si="29"/>
        <v>2.7073720987527847E-2</v>
      </c>
      <c r="P146" s="7">
        <f t="shared" si="30"/>
        <v>3.5402265013829523E-2</v>
      </c>
      <c r="Q146" s="7">
        <f t="shared" si="31"/>
        <v>4.4868327819204343E-2</v>
      </c>
      <c r="R146" s="7">
        <f t="shared" si="32"/>
        <v>-3.5270398396809663E-3</v>
      </c>
      <c r="S146" s="7">
        <f t="shared" si="33"/>
        <v>2.8410402419507326E-2</v>
      </c>
      <c r="T146" s="7">
        <f t="shared" si="34"/>
        <v>3.0933670742347714E-2</v>
      </c>
      <c r="U146" s="7">
        <f t="shared" si="35"/>
        <v>0.19204348857981929</v>
      </c>
      <c r="V146" s="7">
        <f t="shared" si="36"/>
        <v>0.20756614157898184</v>
      </c>
      <c r="W146" s="7">
        <f t="shared" si="37"/>
        <v>7.9624260983475123E-2</v>
      </c>
      <c r="X146" s="2">
        <v>137</v>
      </c>
      <c r="Y146" s="6">
        <f t="shared" si="28"/>
        <v>0.17223964755182111</v>
      </c>
    </row>
    <row r="147" spans="2:25">
      <c r="B147" s="2">
        <v>138</v>
      </c>
      <c r="C147" s="6">
        <v>6.2238862371323048E-3</v>
      </c>
      <c r="D147" s="6">
        <v>-1.3041752406896576E-2</v>
      </c>
      <c r="E147" s="6">
        <v>-9.1184277515622796E-3</v>
      </c>
      <c r="F147" s="6">
        <v>-6.4358725226104328E-3</v>
      </c>
      <c r="G147" s="6">
        <v>-4.5149424497658117E-2</v>
      </c>
      <c r="H147" s="6">
        <v>-2.8669979951593767E-2</v>
      </c>
      <c r="I147" s="6">
        <v>-2.3433683648695802E-2</v>
      </c>
      <c r="J147" s="6">
        <v>-0.16871778222241848</v>
      </c>
      <c r="K147" s="6">
        <v>-0.15471979379300782</v>
      </c>
      <c r="L147" s="6">
        <v>7.2027850959429943E-2</v>
      </c>
      <c r="M147" s="2">
        <v>138</v>
      </c>
      <c r="N147" s="7">
        <f t="shared" si="27"/>
        <v>3.0223886237132305E-2</v>
      </c>
      <c r="O147" s="7">
        <f t="shared" si="29"/>
        <v>1.8958247593103425E-2</v>
      </c>
      <c r="P147" s="7">
        <f t="shared" si="30"/>
        <v>2.6881572248437725E-2</v>
      </c>
      <c r="Q147" s="7">
        <f t="shared" si="31"/>
        <v>3.4564127477389558E-2</v>
      </c>
      <c r="R147" s="7">
        <f t="shared" si="32"/>
        <v>-6.1494244976581167E-3</v>
      </c>
      <c r="S147" s="7">
        <f t="shared" si="33"/>
        <v>1.6330020048406231E-2</v>
      </c>
      <c r="T147" s="7">
        <f t="shared" si="34"/>
        <v>3.1566316351304198E-2</v>
      </c>
      <c r="U147" s="7">
        <f t="shared" si="35"/>
        <v>-8.9717782222418482E-2</v>
      </c>
      <c r="V147" s="7">
        <f t="shared" si="36"/>
        <v>-6.9719793793007814E-2</v>
      </c>
      <c r="W147" s="7">
        <f t="shared" si="37"/>
        <v>0.10702785095942995</v>
      </c>
      <c r="X147" s="2">
        <v>138</v>
      </c>
      <c r="Y147" s="6">
        <f t="shared" si="28"/>
        <v>-4.9462571624690643E-2</v>
      </c>
    </row>
    <row r="148" spans="2:25">
      <c r="B148" s="2">
        <v>139</v>
      </c>
      <c r="C148" s="6">
        <v>2.8173080126342245E-3</v>
      </c>
      <c r="D148" s="6">
        <v>7.2955812153812777E-3</v>
      </c>
      <c r="E148" s="6">
        <v>5.4157571195715022E-3</v>
      </c>
      <c r="F148" s="6">
        <v>1.5902706110498297E-2</v>
      </c>
      <c r="G148" s="6">
        <v>3.693726398176779E-2</v>
      </c>
      <c r="H148" s="6">
        <v>2.5072315010902617E-2</v>
      </c>
      <c r="I148" s="6">
        <v>7.25080356172213E-2</v>
      </c>
      <c r="J148" s="6">
        <v>7.0061578851722289E-2</v>
      </c>
      <c r="K148" s="6">
        <v>2.8191425860508282E-2</v>
      </c>
      <c r="L148" s="6">
        <v>9.2758028140535867E-2</v>
      </c>
      <c r="M148" s="2">
        <v>139</v>
      </c>
      <c r="N148" s="7">
        <f t="shared" si="27"/>
        <v>2.6817308012634225E-2</v>
      </c>
      <c r="O148" s="7">
        <f t="shared" si="29"/>
        <v>3.9295581215381278E-2</v>
      </c>
      <c r="P148" s="7">
        <f t="shared" si="30"/>
        <v>4.1415757119571503E-2</v>
      </c>
      <c r="Q148" s="7">
        <f t="shared" si="31"/>
        <v>5.6902706110498288E-2</v>
      </c>
      <c r="R148" s="7">
        <f t="shared" si="32"/>
        <v>7.5937263981767783E-2</v>
      </c>
      <c r="S148" s="7">
        <f t="shared" si="33"/>
        <v>7.0072315010902608E-2</v>
      </c>
      <c r="T148" s="7">
        <f t="shared" si="34"/>
        <v>0.12750803561722129</v>
      </c>
      <c r="U148" s="7">
        <f t="shared" si="35"/>
        <v>0.14906157885172228</v>
      </c>
      <c r="V148" s="7">
        <f t="shared" si="36"/>
        <v>0.11319142586050829</v>
      </c>
      <c r="W148" s="7">
        <f t="shared" si="37"/>
        <v>0.12775802814053588</v>
      </c>
      <c r="X148" s="2">
        <v>139</v>
      </c>
      <c r="Y148" s="6">
        <f t="shared" si="28"/>
        <v>0.116054748380178</v>
      </c>
    </row>
    <row r="149" spans="2:25">
      <c r="B149" s="2">
        <v>140</v>
      </c>
      <c r="C149" s="6">
        <v>-3.1193709448237503E-3</v>
      </c>
      <c r="D149" s="6">
        <v>-6.3407705961392863E-3</v>
      </c>
      <c r="E149" s="6">
        <v>-6.1567022231333972E-3</v>
      </c>
      <c r="F149" s="6">
        <v>4.6891567937844859E-3</v>
      </c>
      <c r="G149" s="6">
        <v>-1.8178186326639464E-2</v>
      </c>
      <c r="H149" s="6">
        <v>-7.3122354881909948E-3</v>
      </c>
      <c r="I149" s="6">
        <v>3.6052468307329333E-3</v>
      </c>
      <c r="J149" s="6">
        <v>-6.5536247864602631E-2</v>
      </c>
      <c r="K149" s="6">
        <v>-5.5083596576891866E-2</v>
      </c>
      <c r="L149" s="6">
        <v>-7.9642446234525918E-2</v>
      </c>
      <c r="M149" s="2">
        <v>140</v>
      </c>
      <c r="N149" s="7">
        <f t="shared" si="27"/>
        <v>2.088062905517625E-2</v>
      </c>
      <c r="O149" s="7">
        <f t="shared" si="29"/>
        <v>2.5659229403860714E-2</v>
      </c>
      <c r="P149" s="7">
        <f t="shared" si="30"/>
        <v>2.9843297776866607E-2</v>
      </c>
      <c r="Q149" s="7">
        <f t="shared" si="31"/>
        <v>4.5689156793784477E-2</v>
      </c>
      <c r="R149" s="7">
        <f t="shared" si="32"/>
        <v>2.0821813673360536E-2</v>
      </c>
      <c r="S149" s="7">
        <f t="shared" si="33"/>
        <v>3.7687764511809003E-2</v>
      </c>
      <c r="T149" s="7">
        <f t="shared" si="34"/>
        <v>5.8605246830732934E-2</v>
      </c>
      <c r="U149" s="7">
        <f t="shared" si="35"/>
        <v>1.3463752135397369E-2</v>
      </c>
      <c r="V149" s="7">
        <f t="shared" si="36"/>
        <v>2.991640342310814E-2</v>
      </c>
      <c r="W149" s="7">
        <f t="shared" si="37"/>
        <v>-4.4642446234525915E-2</v>
      </c>
      <c r="X149" s="2">
        <v>140</v>
      </c>
      <c r="Y149" s="6">
        <f t="shared" si="28"/>
        <v>3.5654172365566644E-2</v>
      </c>
    </row>
    <row r="150" spans="2:25">
      <c r="B150" s="2">
        <v>141</v>
      </c>
      <c r="C150" s="6">
        <v>-8.2607530250528236E-3</v>
      </c>
      <c r="D150" s="6">
        <v>-1.0848284395514371E-2</v>
      </c>
      <c r="E150" s="6">
        <v>-1.2478580112110487E-2</v>
      </c>
      <c r="F150" s="6">
        <v>-1.8339560068149376E-2</v>
      </c>
      <c r="G150" s="6">
        <v>-2.8897934950644508E-2</v>
      </c>
      <c r="H150" s="6">
        <v>-1.8689260386676239E-2</v>
      </c>
      <c r="I150" s="6">
        <v>-6.0916577983334719E-2</v>
      </c>
      <c r="J150" s="6">
        <v>-8.439982468790061E-2</v>
      </c>
      <c r="K150" s="6">
        <v>-0.1307863050260506</v>
      </c>
      <c r="L150" s="6">
        <v>-0.24205093437109698</v>
      </c>
      <c r="M150" s="2">
        <v>141</v>
      </c>
      <c r="N150" s="7">
        <f t="shared" si="27"/>
        <v>1.5739246974947177E-2</v>
      </c>
      <c r="O150" s="7">
        <f t="shared" si="29"/>
        <v>2.115171560448563E-2</v>
      </c>
      <c r="P150" s="7">
        <f t="shared" si="30"/>
        <v>2.3521419887889517E-2</v>
      </c>
      <c r="Q150" s="7">
        <f t="shared" si="31"/>
        <v>2.2660439931850618E-2</v>
      </c>
      <c r="R150" s="7">
        <f t="shared" si="32"/>
        <v>1.0102065049355492E-2</v>
      </c>
      <c r="S150" s="7">
        <f t="shared" si="33"/>
        <v>2.6310739613323759E-2</v>
      </c>
      <c r="T150" s="7">
        <f t="shared" si="34"/>
        <v>-5.9165779833347185E-3</v>
      </c>
      <c r="U150" s="7">
        <f t="shared" si="35"/>
        <v>-5.399824687900609E-3</v>
      </c>
      <c r="V150" s="7">
        <f t="shared" si="36"/>
        <v>-4.5786305026050592E-2</v>
      </c>
      <c r="W150" s="7">
        <f t="shared" si="37"/>
        <v>-0.20705093437109698</v>
      </c>
      <c r="X150" s="2">
        <v>141</v>
      </c>
      <c r="Y150" s="6">
        <f t="shared" si="28"/>
        <v>-3.7812359644393848E-2</v>
      </c>
    </row>
    <row r="151" spans="2:25">
      <c r="B151" s="2">
        <v>142</v>
      </c>
      <c r="C151" s="6">
        <v>3.3699137589491418E-4</v>
      </c>
      <c r="D151" s="6">
        <v>-2.3261077540781258E-2</v>
      </c>
      <c r="E151" s="6">
        <v>-2.5223463462598333E-2</v>
      </c>
      <c r="F151" s="6">
        <v>-2.2199248733705792E-2</v>
      </c>
      <c r="G151" s="6">
        <v>-0.11591106884802481</v>
      </c>
      <c r="H151" s="6">
        <v>-7.2903996722710473E-2</v>
      </c>
      <c r="I151" s="6">
        <v>-0.13285349005033376</v>
      </c>
      <c r="J151" s="6">
        <v>-6.2152840474240606E-2</v>
      </c>
      <c r="K151" s="6">
        <v>-0.10528200013687782</v>
      </c>
      <c r="L151" s="6">
        <v>-0.14001492372508567</v>
      </c>
      <c r="M151" s="2">
        <v>142</v>
      </c>
      <c r="N151" s="7">
        <f t="shared" si="27"/>
        <v>2.4336991375894915E-2</v>
      </c>
      <c r="O151" s="7">
        <f t="shared" si="29"/>
        <v>8.7389224592187426E-3</v>
      </c>
      <c r="P151" s="7">
        <f t="shared" si="30"/>
        <v>1.0776536537401672E-2</v>
      </c>
      <c r="Q151" s="7">
        <f t="shared" si="31"/>
        <v>1.8800751266294203E-2</v>
      </c>
      <c r="R151" s="7">
        <f t="shared" si="32"/>
        <v>-7.6911068848024816E-2</v>
      </c>
      <c r="S151" s="7">
        <f t="shared" si="33"/>
        <v>-2.7903996722710475E-2</v>
      </c>
      <c r="T151" s="7">
        <f t="shared" si="34"/>
        <v>-7.7853490050333762E-2</v>
      </c>
      <c r="U151" s="7">
        <f t="shared" si="35"/>
        <v>1.6847159525759395E-2</v>
      </c>
      <c r="V151" s="7">
        <f t="shared" si="36"/>
        <v>-2.0282000136877809E-2</v>
      </c>
      <c r="W151" s="7">
        <f t="shared" si="37"/>
        <v>-0.10501492372508567</v>
      </c>
      <c r="X151" s="2">
        <v>142</v>
      </c>
      <c r="Y151" s="6">
        <f t="shared" si="28"/>
        <v>-3.1796298465955955E-2</v>
      </c>
    </row>
    <row r="152" spans="2:25">
      <c r="B152" s="2">
        <v>143</v>
      </c>
      <c r="C152" s="6">
        <v>1.2195758561307293E-3</v>
      </c>
      <c r="D152" s="6">
        <v>5.6519896283873799E-3</v>
      </c>
      <c r="E152" s="6">
        <v>1.2199309867044168E-2</v>
      </c>
      <c r="F152" s="6">
        <v>2.8991594064573665E-2</v>
      </c>
      <c r="G152" s="6">
        <v>-1.5872340623330303E-2</v>
      </c>
      <c r="H152" s="6">
        <v>7.1088123787454369E-3</v>
      </c>
      <c r="I152" s="6">
        <v>5.3540123145317309E-2</v>
      </c>
      <c r="J152" s="6">
        <v>0.16507611085196119</v>
      </c>
      <c r="K152" s="6">
        <v>0.13179915842157164</v>
      </c>
      <c r="L152" s="6">
        <v>-5.5033526953404549E-3</v>
      </c>
      <c r="M152" s="2">
        <v>143</v>
      </c>
      <c r="N152" s="7">
        <f t="shared" si="27"/>
        <v>2.521957585613073E-2</v>
      </c>
      <c r="O152" s="7">
        <f t="shared" si="29"/>
        <v>3.7651989628387381E-2</v>
      </c>
      <c r="P152" s="7">
        <f t="shared" si="30"/>
        <v>4.8199309867044168E-2</v>
      </c>
      <c r="Q152" s="7">
        <f t="shared" si="31"/>
        <v>6.9991594064573656E-2</v>
      </c>
      <c r="R152" s="7">
        <f t="shared" si="32"/>
        <v>2.3127659376669697E-2</v>
      </c>
      <c r="S152" s="7">
        <f t="shared" si="33"/>
        <v>5.2108812378745435E-2</v>
      </c>
      <c r="T152" s="7">
        <f t="shared" si="34"/>
        <v>0.1085401231453173</v>
      </c>
      <c r="U152" s="7">
        <f t="shared" si="35"/>
        <v>0.24407611085196118</v>
      </c>
      <c r="V152" s="7">
        <f t="shared" si="36"/>
        <v>0.21679915842157166</v>
      </c>
      <c r="W152" s="7">
        <f t="shared" si="37"/>
        <v>2.9496647304659548E-2</v>
      </c>
      <c r="X152" s="2">
        <v>143</v>
      </c>
      <c r="Y152" s="6">
        <f t="shared" si="28"/>
        <v>0.19514735185163512</v>
      </c>
    </row>
    <row r="153" spans="2:25">
      <c r="B153" s="2">
        <v>144</v>
      </c>
      <c r="C153" s="6">
        <v>-1.4419470638264084E-3</v>
      </c>
      <c r="D153" s="6">
        <v>1.0979261732786696E-2</v>
      </c>
      <c r="E153" s="6">
        <v>-1.8647996265005844E-3</v>
      </c>
      <c r="F153" s="6">
        <v>-5.6854492787500072E-2</v>
      </c>
      <c r="G153" s="6">
        <v>2.2742884665920129E-2</v>
      </c>
      <c r="H153" s="6">
        <v>-5.3880707342828862E-3</v>
      </c>
      <c r="I153" s="6">
        <v>-0.13800142533215076</v>
      </c>
      <c r="J153" s="6">
        <v>-0.30894956501728266</v>
      </c>
      <c r="K153" s="6">
        <v>-0.36524728165304343</v>
      </c>
      <c r="L153" s="6">
        <v>-0.44740978941227766</v>
      </c>
      <c r="M153" s="2">
        <v>144</v>
      </c>
      <c r="N153" s="7">
        <f t="shared" si="27"/>
        <v>2.2558052936173592E-2</v>
      </c>
      <c r="O153" s="7">
        <f t="shared" si="29"/>
        <v>4.2979261732786697E-2</v>
      </c>
      <c r="P153" s="7">
        <f t="shared" si="30"/>
        <v>3.4135200373499416E-2</v>
      </c>
      <c r="Q153" s="7">
        <f t="shared" si="31"/>
        <v>-1.5854492787500077E-2</v>
      </c>
      <c r="R153" s="7">
        <f t="shared" si="32"/>
        <v>6.1742884665920129E-2</v>
      </c>
      <c r="S153" s="7">
        <f t="shared" si="33"/>
        <v>3.9611929265717112E-2</v>
      </c>
      <c r="T153" s="7">
        <f t="shared" si="34"/>
        <v>-8.3001425332150769E-2</v>
      </c>
      <c r="U153" s="7">
        <f t="shared" si="35"/>
        <v>-0.22994956501728264</v>
      </c>
      <c r="V153" s="7">
        <f t="shared" si="36"/>
        <v>-0.28024728165304341</v>
      </c>
      <c r="W153" s="7">
        <f t="shared" si="37"/>
        <v>-0.41240978941227768</v>
      </c>
      <c r="X153" s="2">
        <v>144</v>
      </c>
      <c r="Y153" s="6">
        <f t="shared" si="28"/>
        <v>-0.24079811076144292</v>
      </c>
    </row>
    <row r="154" spans="2:25">
      <c r="B154" s="2">
        <v>145</v>
      </c>
      <c r="C154" s="6">
        <v>6.8439622025623162E-3</v>
      </c>
      <c r="D154" s="6">
        <v>2.8910543384844958E-2</v>
      </c>
      <c r="E154" s="6">
        <v>3.0210403866146224E-2</v>
      </c>
      <c r="F154" s="6">
        <v>1.3188860378443499E-2</v>
      </c>
      <c r="G154" s="6">
        <v>6.2973317654836616E-2</v>
      </c>
      <c r="H154" s="6">
        <v>5.0335079936957898E-2</v>
      </c>
      <c r="I154" s="6">
        <v>1.3061948539998647E-2</v>
      </c>
      <c r="J154" s="6">
        <v>-0.13956765431353588</v>
      </c>
      <c r="K154" s="6">
        <v>-0.17611802209643213</v>
      </c>
      <c r="L154" s="6">
        <v>0.19520687686037791</v>
      </c>
      <c r="M154" s="2">
        <v>145</v>
      </c>
      <c r="N154" s="7">
        <f t="shared" si="27"/>
        <v>3.0843962202562317E-2</v>
      </c>
      <c r="O154" s="7">
        <f t="shared" si="29"/>
        <v>6.0910543384844959E-2</v>
      </c>
      <c r="P154" s="7">
        <f t="shared" si="30"/>
        <v>6.6210403866146225E-2</v>
      </c>
      <c r="Q154" s="7">
        <f t="shared" si="31"/>
        <v>5.418886037844349E-2</v>
      </c>
      <c r="R154" s="7">
        <f t="shared" si="32"/>
        <v>0.10197331765483661</v>
      </c>
      <c r="S154" s="7">
        <f t="shared" si="33"/>
        <v>9.5335079936957889E-2</v>
      </c>
      <c r="T154" s="7">
        <f t="shared" si="34"/>
        <v>6.806194853999864E-2</v>
      </c>
      <c r="U154" s="7">
        <f t="shared" si="35"/>
        <v>-6.0567654313535876E-2</v>
      </c>
      <c r="V154" s="7">
        <f t="shared" si="36"/>
        <v>-9.1118022096432119E-2</v>
      </c>
      <c r="W154" s="7">
        <f t="shared" si="37"/>
        <v>0.23020687686037791</v>
      </c>
      <c r="X154" s="2">
        <v>145</v>
      </c>
      <c r="Y154" s="6">
        <f t="shared" si="28"/>
        <v>-5.928202766770705E-2</v>
      </c>
    </row>
    <row r="155" spans="2:25">
      <c r="B155" s="2">
        <v>146</v>
      </c>
      <c r="C155" s="6">
        <v>-1.4815028198104305E-3</v>
      </c>
      <c r="D155" s="6">
        <v>-1.3296111485913295E-2</v>
      </c>
      <c r="E155" s="6">
        <v>-1.6394767400174908E-2</v>
      </c>
      <c r="F155" s="6">
        <v>-4.5327201684567248E-2</v>
      </c>
      <c r="G155" s="6">
        <v>-8.108844264814595E-2</v>
      </c>
      <c r="H155" s="6">
        <v>-6.0394949425780671E-2</v>
      </c>
      <c r="I155" s="6">
        <v>-0.13998862029313586</v>
      </c>
      <c r="J155" s="6">
        <v>-0.41755527737184106</v>
      </c>
      <c r="K155" s="6">
        <v>-0.43372630609655716</v>
      </c>
      <c r="L155" s="6">
        <v>-0.30457604439532621</v>
      </c>
      <c r="M155" s="2">
        <v>146</v>
      </c>
      <c r="N155" s="7">
        <f t="shared" si="27"/>
        <v>2.251849718018957E-2</v>
      </c>
      <c r="O155" s="7">
        <f t="shared" si="29"/>
        <v>1.8703888514086706E-2</v>
      </c>
      <c r="P155" s="7">
        <f t="shared" si="30"/>
        <v>1.9605232599825096E-2</v>
      </c>
      <c r="Q155" s="7">
        <f t="shared" si="31"/>
        <v>-4.3272016845672528E-3</v>
      </c>
      <c r="R155" s="7">
        <f t="shared" si="32"/>
        <v>-4.208844264814595E-2</v>
      </c>
      <c r="S155" s="7">
        <f t="shared" si="33"/>
        <v>-1.5394949425780673E-2</v>
      </c>
      <c r="T155" s="7">
        <f t="shared" si="34"/>
        <v>-8.4988620293135864E-2</v>
      </c>
      <c r="U155" s="7">
        <f t="shared" si="35"/>
        <v>-0.33855527737184105</v>
      </c>
      <c r="V155" s="7">
        <f t="shared" si="36"/>
        <v>-0.34872630609655714</v>
      </c>
      <c r="W155" s="7">
        <f t="shared" si="37"/>
        <v>-0.26957604439532623</v>
      </c>
      <c r="X155" s="2">
        <v>146</v>
      </c>
      <c r="Y155" s="6">
        <f t="shared" si="28"/>
        <v>-0.29597876931815609</v>
      </c>
    </row>
    <row r="156" spans="2:25">
      <c r="B156" s="2">
        <v>147</v>
      </c>
      <c r="C156" s="6">
        <v>-2.2676310795094676E-3</v>
      </c>
      <c r="D156" s="6">
        <v>-1.2274165985087723E-2</v>
      </c>
      <c r="E156" s="6">
        <v>-1.7953487014341334E-2</v>
      </c>
      <c r="F156" s="6">
        <v>-4.9679541061449534E-2</v>
      </c>
      <c r="G156" s="6">
        <v>-7.1094434974387596E-2</v>
      </c>
      <c r="H156" s="6">
        <v>-6.3107400662046398E-2</v>
      </c>
      <c r="I156" s="6">
        <v>-0.11556031170837111</v>
      </c>
      <c r="J156" s="6">
        <v>-0.1725240761397244</v>
      </c>
      <c r="K156" s="6">
        <v>-0.2101627582960558</v>
      </c>
      <c r="L156" s="6">
        <v>-0.10632265926535327</v>
      </c>
      <c r="M156" s="2">
        <v>147</v>
      </c>
      <c r="N156" s="7">
        <f t="shared" si="27"/>
        <v>2.1732368920490533E-2</v>
      </c>
      <c r="O156" s="7">
        <f t="shared" si="29"/>
        <v>1.9725834014912277E-2</v>
      </c>
      <c r="P156" s="7">
        <f t="shared" si="30"/>
        <v>1.804651298565867E-2</v>
      </c>
      <c r="Q156" s="7">
        <f t="shared" si="31"/>
        <v>-8.6795410614495389E-3</v>
      </c>
      <c r="R156" s="7">
        <f t="shared" si="32"/>
        <v>-3.2094434974387596E-2</v>
      </c>
      <c r="S156" s="7">
        <f t="shared" si="33"/>
        <v>-1.81074006620464E-2</v>
      </c>
      <c r="T156" s="7">
        <f t="shared" si="34"/>
        <v>-6.056031170837111E-2</v>
      </c>
      <c r="U156" s="7">
        <f t="shared" si="35"/>
        <v>-9.3524076139724396E-2</v>
      </c>
      <c r="V156" s="7">
        <f t="shared" si="36"/>
        <v>-0.12516275829605578</v>
      </c>
      <c r="W156" s="7">
        <f t="shared" si="37"/>
        <v>-7.1322659265353264E-2</v>
      </c>
      <c r="X156" s="2">
        <v>147</v>
      </c>
      <c r="Y156" s="6">
        <f t="shared" si="28"/>
        <v>-0.1122422692493549</v>
      </c>
    </row>
    <row r="157" spans="2:25">
      <c r="B157" s="2">
        <v>148</v>
      </c>
      <c r="C157" s="6">
        <v>-6.2433923728546364E-4</v>
      </c>
      <c r="D157" s="6">
        <v>-1.6130296380374151E-2</v>
      </c>
      <c r="E157" s="6">
        <v>-1.4160424584956626E-2</v>
      </c>
      <c r="F157" s="6">
        <v>5.7717612233024532E-4</v>
      </c>
      <c r="G157" s="6">
        <v>-3.0532130715847469E-2</v>
      </c>
      <c r="H157" s="6">
        <v>-3.2680463120206511E-2</v>
      </c>
      <c r="I157" s="6">
        <v>-2.7676639769607214E-2</v>
      </c>
      <c r="J157" s="6">
        <v>-9.3923354256691488E-2</v>
      </c>
      <c r="K157" s="6">
        <v>-0.10179333210144047</v>
      </c>
      <c r="L157" s="6">
        <v>-0.13610711031972428</v>
      </c>
      <c r="M157" s="2">
        <v>148</v>
      </c>
      <c r="N157" s="7">
        <f t="shared" si="27"/>
        <v>2.3375660762714537E-2</v>
      </c>
      <c r="O157" s="7">
        <f t="shared" si="29"/>
        <v>1.586970361962585E-2</v>
      </c>
      <c r="P157" s="7">
        <f t="shared" si="30"/>
        <v>2.1839575415043378E-2</v>
      </c>
      <c r="Q157" s="7">
        <f t="shared" si="31"/>
        <v>4.1577176122330237E-2</v>
      </c>
      <c r="R157" s="7">
        <f t="shared" si="32"/>
        <v>8.4678692841525308E-3</v>
      </c>
      <c r="S157" s="7">
        <f t="shared" si="33"/>
        <v>1.2319536879793487E-2</v>
      </c>
      <c r="T157" s="7">
        <f t="shared" si="34"/>
        <v>2.7323360230392786E-2</v>
      </c>
      <c r="U157" s="7">
        <f t="shared" si="35"/>
        <v>-1.4923354256691487E-2</v>
      </c>
      <c r="V157" s="7">
        <f t="shared" si="36"/>
        <v>-1.6793332101440461E-2</v>
      </c>
      <c r="W157" s="7">
        <f t="shared" si="37"/>
        <v>-0.10110711031972427</v>
      </c>
      <c r="X157" s="2">
        <v>148</v>
      </c>
      <c r="Y157" s="6">
        <f t="shared" si="28"/>
        <v>-7.9699935138101835E-3</v>
      </c>
    </row>
    <row r="158" spans="2:25">
      <c r="B158" s="2">
        <v>149</v>
      </c>
      <c r="C158" s="6">
        <v>2.416696631255412E-3</v>
      </c>
      <c r="D158" s="6">
        <v>3.8934584802425024E-2</v>
      </c>
      <c r="E158" s="6">
        <v>2.7229657196182162E-2</v>
      </c>
      <c r="F158" s="6">
        <v>-2.2595851732231855E-2</v>
      </c>
      <c r="G158" s="6">
        <v>5.0077323228473705E-2</v>
      </c>
      <c r="H158" s="6">
        <v>4.3533284530307075E-2</v>
      </c>
      <c r="I158" s="6">
        <v>-4.1725570156930902E-2</v>
      </c>
      <c r="J158" s="6">
        <v>-0.1538388118198892</v>
      </c>
      <c r="K158" s="6">
        <v>-0.22904041382875129</v>
      </c>
      <c r="L158" s="6">
        <v>2.4507309995264917E-2</v>
      </c>
      <c r="M158" s="2">
        <v>149</v>
      </c>
      <c r="N158" s="7">
        <f t="shared" si="27"/>
        <v>2.6416696631255412E-2</v>
      </c>
      <c r="O158" s="7">
        <f t="shared" si="29"/>
        <v>7.0934584802425024E-2</v>
      </c>
      <c r="P158" s="7">
        <f t="shared" si="30"/>
        <v>6.3229657196182162E-2</v>
      </c>
      <c r="Q158" s="7">
        <f t="shared" si="31"/>
        <v>1.840414826776814E-2</v>
      </c>
      <c r="R158" s="7">
        <f t="shared" si="32"/>
        <v>8.9077323228473698E-2</v>
      </c>
      <c r="S158" s="7">
        <f t="shared" si="33"/>
        <v>8.8533284530307066E-2</v>
      </c>
      <c r="T158" s="7">
        <f t="shared" si="34"/>
        <v>1.3274429843069098E-2</v>
      </c>
      <c r="U158" s="7">
        <f t="shared" si="35"/>
        <v>-7.4838811819889203E-2</v>
      </c>
      <c r="V158" s="7">
        <f t="shared" si="36"/>
        <v>-0.14404041382875127</v>
      </c>
      <c r="W158" s="7">
        <f t="shared" si="37"/>
        <v>5.950730999526492E-2</v>
      </c>
      <c r="X158" s="2">
        <v>149</v>
      </c>
      <c r="Y158" s="6">
        <f t="shared" si="28"/>
        <v>-0.11257744503720093</v>
      </c>
    </row>
    <row r="159" spans="2:25">
      <c r="B159" s="2">
        <v>150</v>
      </c>
      <c r="C159" s="6">
        <v>-9.0343649729476144E-4</v>
      </c>
      <c r="D159" s="6">
        <v>4.8983638826397141E-3</v>
      </c>
      <c r="E159" s="6">
        <v>7.9954465926799952E-3</v>
      </c>
      <c r="F159" s="6">
        <v>6.2489068660844006E-3</v>
      </c>
      <c r="G159" s="6">
        <v>1.1557752955583714E-2</v>
      </c>
      <c r="H159" s="6">
        <v>1.477017713311251E-2</v>
      </c>
      <c r="I159" s="6">
        <v>4.427248285614438E-2</v>
      </c>
      <c r="J159" s="6">
        <v>0.15262625689190948</v>
      </c>
      <c r="K159" s="6">
        <v>0.14850102914875163</v>
      </c>
      <c r="L159" s="6">
        <v>-9.7502889591220929E-2</v>
      </c>
      <c r="M159" s="2">
        <v>150</v>
      </c>
      <c r="N159" s="7">
        <f t="shared" si="27"/>
        <v>2.3096563502705239E-2</v>
      </c>
      <c r="O159" s="7">
        <f t="shared" si="29"/>
        <v>3.6898363882639715E-2</v>
      </c>
      <c r="P159" s="7">
        <f t="shared" si="30"/>
        <v>4.3995446592679996E-2</v>
      </c>
      <c r="Q159" s="7">
        <f t="shared" si="31"/>
        <v>4.7248906866084392E-2</v>
      </c>
      <c r="R159" s="7">
        <f t="shared" si="32"/>
        <v>5.0557752955583714E-2</v>
      </c>
      <c r="S159" s="7">
        <f t="shared" si="33"/>
        <v>5.9770177133112508E-2</v>
      </c>
      <c r="T159" s="7">
        <f t="shared" si="34"/>
        <v>9.9272482856144373E-2</v>
      </c>
      <c r="U159" s="7">
        <f t="shared" si="35"/>
        <v>0.23162625689190947</v>
      </c>
      <c r="V159" s="7">
        <f t="shared" si="36"/>
        <v>0.23350102914875165</v>
      </c>
      <c r="W159" s="7">
        <f t="shared" si="37"/>
        <v>-6.2502889591220925E-2</v>
      </c>
      <c r="X159" s="2">
        <v>150</v>
      </c>
      <c r="Y159" s="6">
        <f t="shared" si="28"/>
        <v>0.20665532033455372</v>
      </c>
    </row>
    <row r="160" spans="2:25">
      <c r="B160" s="2">
        <v>151</v>
      </c>
      <c r="C160" s="6">
        <v>-1.3697587213722107E-5</v>
      </c>
      <c r="D160" s="6">
        <v>-6.6602649205846215E-3</v>
      </c>
      <c r="E160" s="6">
        <v>7.2306338723345416E-3</v>
      </c>
      <c r="F160" s="6">
        <v>1.1206811641907653E-2</v>
      </c>
      <c r="G160" s="6">
        <v>-2.1712890446763819E-2</v>
      </c>
      <c r="H160" s="6">
        <v>9.870986702312283E-3</v>
      </c>
      <c r="I160" s="6">
        <v>-2.2763740549524014E-3</v>
      </c>
      <c r="J160" s="6">
        <v>0.16107693928790881</v>
      </c>
      <c r="K160" s="6">
        <v>0.20801289021337666</v>
      </c>
      <c r="L160" s="6">
        <v>8.7842211967033706E-3</v>
      </c>
      <c r="M160" s="2">
        <v>151</v>
      </c>
      <c r="N160" s="7">
        <f t="shared" si="27"/>
        <v>2.3986302412786278E-2</v>
      </c>
      <c r="O160" s="7">
        <f t="shared" si="29"/>
        <v>2.5339735079415379E-2</v>
      </c>
      <c r="P160" s="7">
        <f t="shared" si="30"/>
        <v>4.3230633872334542E-2</v>
      </c>
      <c r="Q160" s="7">
        <f t="shared" si="31"/>
        <v>5.2206811641907644E-2</v>
      </c>
      <c r="R160" s="7">
        <f t="shared" si="32"/>
        <v>1.7287109553236181E-2</v>
      </c>
      <c r="S160" s="7">
        <f t="shared" si="33"/>
        <v>5.4870986702312281E-2</v>
      </c>
      <c r="T160" s="7">
        <f t="shared" si="34"/>
        <v>5.2723625945047599E-2</v>
      </c>
      <c r="U160" s="7">
        <f t="shared" si="35"/>
        <v>0.2400769392879088</v>
      </c>
      <c r="V160" s="7">
        <f t="shared" si="36"/>
        <v>0.29301289021337668</v>
      </c>
      <c r="W160" s="7">
        <f t="shared" si="37"/>
        <v>4.3784221196703374E-2</v>
      </c>
      <c r="X160" s="2">
        <v>151</v>
      </c>
      <c r="Y160" s="6">
        <f t="shared" si="28"/>
        <v>0.24495503759783893</v>
      </c>
    </row>
    <row r="161" spans="2:25">
      <c r="B161" s="2">
        <v>152</v>
      </c>
      <c r="C161" s="6">
        <v>-4.7993744804796443E-3</v>
      </c>
      <c r="D161" s="6">
        <v>-2.4041191405302961E-2</v>
      </c>
      <c r="E161" s="6">
        <v>-2.7014778426819468E-2</v>
      </c>
      <c r="F161" s="6">
        <v>-6.9318184395094712E-2</v>
      </c>
      <c r="G161" s="6">
        <v>-6.4701910424338469E-2</v>
      </c>
      <c r="H161" s="6">
        <v>-4.8802055726447309E-2</v>
      </c>
      <c r="I161" s="6">
        <v>-0.11743720736758223</v>
      </c>
      <c r="J161" s="6">
        <v>-0.14485213787065529</v>
      </c>
      <c r="K161" s="6">
        <v>-0.18073100252358165</v>
      </c>
      <c r="L161" s="6">
        <v>-7.9548906297149655E-2</v>
      </c>
      <c r="M161" s="2">
        <v>152</v>
      </c>
      <c r="N161" s="7">
        <f t="shared" si="27"/>
        <v>1.9200625519520356E-2</v>
      </c>
      <c r="O161" s="7">
        <f t="shared" si="29"/>
        <v>7.9588085946970394E-3</v>
      </c>
      <c r="P161" s="7">
        <f t="shared" si="30"/>
        <v>8.9852215731805359E-3</v>
      </c>
      <c r="Q161" s="7">
        <f t="shared" si="31"/>
        <v>-2.8318184395094717E-2</v>
      </c>
      <c r="R161" s="7">
        <f t="shared" si="32"/>
        <v>-2.5701910424338469E-2</v>
      </c>
      <c r="S161" s="7">
        <f t="shared" si="33"/>
        <v>-3.8020557264473107E-3</v>
      </c>
      <c r="T161" s="7">
        <f t="shared" si="34"/>
        <v>-6.243720736758223E-2</v>
      </c>
      <c r="U161" s="7">
        <f t="shared" si="35"/>
        <v>-6.5852137870655289E-2</v>
      </c>
      <c r="V161" s="7">
        <f t="shared" si="36"/>
        <v>-9.5731002523581646E-2</v>
      </c>
      <c r="W161" s="7">
        <f t="shared" si="37"/>
        <v>-4.4548906297149651E-2</v>
      </c>
      <c r="X161" s="2">
        <v>152</v>
      </c>
      <c r="Y161" s="6">
        <f t="shared" si="28"/>
        <v>-8.9072243771188261E-2</v>
      </c>
    </row>
    <row r="162" spans="2:25">
      <c r="B162" s="2">
        <v>153</v>
      </c>
      <c r="C162" s="6">
        <v>1.8941757642708459E-3</v>
      </c>
      <c r="D162" s="6">
        <v>-5.925592343781691E-3</v>
      </c>
      <c r="E162" s="6">
        <v>-5.6217939377475705E-3</v>
      </c>
      <c r="F162" s="6">
        <v>-5.3804745167960986E-3</v>
      </c>
      <c r="G162" s="6">
        <v>1.7512592180775291E-2</v>
      </c>
      <c r="H162" s="6">
        <v>2.6718844105382694E-4</v>
      </c>
      <c r="I162" s="6">
        <v>2.9606863880694445E-2</v>
      </c>
      <c r="J162" s="6">
        <v>0.1221917463146909</v>
      </c>
      <c r="K162" s="6">
        <v>0.1538860562738984</v>
      </c>
      <c r="L162" s="6">
        <v>-9.798251091759351E-2</v>
      </c>
      <c r="M162" s="2">
        <v>153</v>
      </c>
      <c r="N162" s="7">
        <f t="shared" si="27"/>
        <v>2.5894175764270846E-2</v>
      </c>
      <c r="O162" s="7">
        <f t="shared" si="29"/>
        <v>2.607440765621831E-2</v>
      </c>
      <c r="P162" s="7">
        <f t="shared" si="30"/>
        <v>3.0378206062252434E-2</v>
      </c>
      <c r="Q162" s="7">
        <f t="shared" si="31"/>
        <v>3.5619525483203893E-2</v>
      </c>
      <c r="R162" s="7">
        <f t="shared" si="32"/>
        <v>5.6512592180775291E-2</v>
      </c>
      <c r="S162" s="7">
        <f t="shared" si="33"/>
        <v>4.5267188441053825E-2</v>
      </c>
      <c r="T162" s="7">
        <f t="shared" si="34"/>
        <v>8.4606863880694438E-2</v>
      </c>
      <c r="U162" s="7">
        <f t="shared" si="35"/>
        <v>0.20119174631469089</v>
      </c>
      <c r="V162" s="7">
        <f t="shared" si="36"/>
        <v>0.23888605627389842</v>
      </c>
      <c r="W162" s="7">
        <f t="shared" si="37"/>
        <v>-6.2982510917593507E-2</v>
      </c>
      <c r="X162" s="2">
        <v>153</v>
      </c>
      <c r="Y162" s="6">
        <f t="shared" si="28"/>
        <v>0.20803021817444764</v>
      </c>
    </row>
    <row r="163" spans="2:25">
      <c r="B163" s="2">
        <v>154</v>
      </c>
      <c r="C163" s="6">
        <v>-6.0752617975886811E-3</v>
      </c>
      <c r="D163" s="6">
        <v>-8.9613560741984982E-3</v>
      </c>
      <c r="E163" s="6">
        <v>-1.3001354822620364E-2</v>
      </c>
      <c r="F163" s="6">
        <v>-4.441202201394065E-2</v>
      </c>
      <c r="G163" s="6">
        <v>-6.9249345734513787E-2</v>
      </c>
      <c r="H163" s="6">
        <v>-5.9272641978380843E-2</v>
      </c>
      <c r="I163" s="6">
        <v>-0.15771866778800714</v>
      </c>
      <c r="J163" s="6">
        <v>-1.303129429479763E-2</v>
      </c>
      <c r="K163" s="6">
        <v>-3.3641444601501633E-2</v>
      </c>
      <c r="L163" s="6">
        <v>-0.26599460169744732</v>
      </c>
      <c r="M163" s="2">
        <v>154</v>
      </c>
      <c r="N163" s="7">
        <f t="shared" si="27"/>
        <v>1.7924738202411319E-2</v>
      </c>
      <c r="O163" s="7">
        <f t="shared" si="29"/>
        <v>2.3038643925801502E-2</v>
      </c>
      <c r="P163" s="7">
        <f t="shared" si="30"/>
        <v>2.299864517737964E-2</v>
      </c>
      <c r="Q163" s="7">
        <f t="shared" si="31"/>
        <v>-3.4120220139406549E-3</v>
      </c>
      <c r="R163" s="7">
        <f t="shared" si="32"/>
        <v>-3.0249345734513787E-2</v>
      </c>
      <c r="S163" s="7">
        <f t="shared" si="33"/>
        <v>-1.4272641978380844E-2</v>
      </c>
      <c r="T163" s="7">
        <f t="shared" si="34"/>
        <v>-0.10271866778800715</v>
      </c>
      <c r="U163" s="7">
        <f t="shared" si="35"/>
        <v>6.5968705705202371E-2</v>
      </c>
      <c r="V163" s="7">
        <f t="shared" si="36"/>
        <v>5.1358555398498373E-2</v>
      </c>
      <c r="W163" s="7">
        <f t="shared" si="37"/>
        <v>-0.23099460169744732</v>
      </c>
      <c r="X163" s="2">
        <v>154</v>
      </c>
      <c r="Y163" s="6">
        <f t="shared" si="28"/>
        <v>2.0543110305172578E-2</v>
      </c>
    </row>
    <row r="164" spans="2:25">
      <c r="B164" s="2">
        <v>155</v>
      </c>
      <c r="C164" s="6">
        <v>3.372050618520285E-3</v>
      </c>
      <c r="D164" s="6">
        <v>1.3603075983609728E-2</v>
      </c>
      <c r="E164" s="6">
        <v>1.5813415070159282E-2</v>
      </c>
      <c r="F164" s="6">
        <v>2.017343014817433E-2</v>
      </c>
      <c r="G164" s="6">
        <v>2.1254257426716064E-2</v>
      </c>
      <c r="H164" s="6">
        <v>2.4510890158786207E-2</v>
      </c>
      <c r="I164" s="6">
        <v>3.9288625696853985E-2</v>
      </c>
      <c r="J164" s="6">
        <v>-3.0112504855011685E-2</v>
      </c>
      <c r="K164" s="6">
        <v>-1.3653639343655793E-3</v>
      </c>
      <c r="L164" s="6">
        <v>7.0663808460281377E-2</v>
      </c>
      <c r="M164" s="2">
        <v>155</v>
      </c>
      <c r="N164" s="7">
        <f t="shared" si="27"/>
        <v>2.7372050618520286E-2</v>
      </c>
      <c r="O164" s="7">
        <f t="shared" si="29"/>
        <v>4.5603075983609728E-2</v>
      </c>
      <c r="P164" s="7">
        <f t="shared" si="30"/>
        <v>5.1813415070159283E-2</v>
      </c>
      <c r="Q164" s="7">
        <f t="shared" si="31"/>
        <v>6.1173430148174321E-2</v>
      </c>
      <c r="R164" s="7">
        <f t="shared" si="32"/>
        <v>6.0254257426716064E-2</v>
      </c>
      <c r="S164" s="7">
        <f t="shared" si="33"/>
        <v>6.9510890158786198E-2</v>
      </c>
      <c r="T164" s="7">
        <f t="shared" si="34"/>
        <v>9.4288625696853978E-2</v>
      </c>
      <c r="U164" s="7">
        <f t="shared" si="35"/>
        <v>4.8887495144988316E-2</v>
      </c>
      <c r="V164" s="7">
        <f t="shared" si="36"/>
        <v>8.3634636065634427E-2</v>
      </c>
      <c r="W164" s="7">
        <f t="shared" si="37"/>
        <v>0.10566380846028138</v>
      </c>
      <c r="X164" s="2">
        <v>155</v>
      </c>
      <c r="Y164" s="6">
        <f t="shared" si="28"/>
        <v>8.5765434412139477E-2</v>
      </c>
    </row>
    <row r="165" spans="2:25">
      <c r="B165" s="2">
        <v>156</v>
      </c>
      <c r="C165" s="6">
        <v>1.1305581070336426E-3</v>
      </c>
      <c r="D165" s="6">
        <v>2.4238789245779005E-2</v>
      </c>
      <c r="E165" s="6">
        <v>1.4798915399630481E-2</v>
      </c>
      <c r="F165" s="6">
        <v>-2.1336576973543932E-2</v>
      </c>
      <c r="G165" s="6">
        <v>5.5249216316594088E-2</v>
      </c>
      <c r="H165" s="6">
        <v>1.5179551830030551E-2</v>
      </c>
      <c r="I165" s="6">
        <v>-8.020727955517637E-2</v>
      </c>
      <c r="J165" s="6">
        <v>-1.7656706136815775E-2</v>
      </c>
      <c r="K165" s="6">
        <v>-2.4409916837530674E-2</v>
      </c>
      <c r="L165" s="6">
        <v>-0.15924071552585889</v>
      </c>
      <c r="M165" s="2">
        <v>156</v>
      </c>
      <c r="N165" s="7">
        <f t="shared" si="27"/>
        <v>2.5130558107033643E-2</v>
      </c>
      <c r="O165" s="7">
        <f t="shared" si="29"/>
        <v>5.6238789245779006E-2</v>
      </c>
      <c r="P165" s="7">
        <f t="shared" si="30"/>
        <v>5.0798915399630482E-2</v>
      </c>
      <c r="Q165" s="7">
        <f t="shared" si="31"/>
        <v>1.9663423026456062E-2</v>
      </c>
      <c r="R165" s="7">
        <f t="shared" si="32"/>
        <v>9.4249216316594081E-2</v>
      </c>
      <c r="S165" s="7">
        <f t="shared" si="33"/>
        <v>6.0179551830030549E-2</v>
      </c>
      <c r="T165" s="7">
        <f t="shared" si="34"/>
        <v>-2.5207279555176369E-2</v>
      </c>
      <c r="U165" s="7">
        <f t="shared" si="35"/>
        <v>6.1343293863184226E-2</v>
      </c>
      <c r="V165" s="7">
        <f t="shared" si="36"/>
        <v>6.0590083162469333E-2</v>
      </c>
      <c r="W165" s="7">
        <f t="shared" si="37"/>
        <v>-0.12424071552585889</v>
      </c>
      <c r="X165" s="2">
        <v>156</v>
      </c>
      <c r="Y165" s="6">
        <f t="shared" si="28"/>
        <v>4.3430610507641063E-2</v>
      </c>
    </row>
    <row r="166" spans="2:25">
      <c r="B166" s="2">
        <v>157</v>
      </c>
      <c r="C166" s="6">
        <v>-1.8587376090303462E-3</v>
      </c>
      <c r="D166" s="6">
        <v>-1.5468601760567566E-2</v>
      </c>
      <c r="E166" s="6">
        <v>-1.2233680719880995E-2</v>
      </c>
      <c r="F166" s="6">
        <v>-1.1865028910983479E-2</v>
      </c>
      <c r="G166" s="6">
        <v>-4.7266069985524392E-2</v>
      </c>
      <c r="H166" s="6">
        <v>-3.0035348054827167E-2</v>
      </c>
      <c r="I166" s="6">
        <v>-3.0017530605841558E-2</v>
      </c>
      <c r="J166" s="6">
        <v>1.2202146348814502E-3</v>
      </c>
      <c r="K166" s="6">
        <v>-3.4587657003491298E-2</v>
      </c>
      <c r="L166" s="6">
        <v>-0.36907764630054812</v>
      </c>
      <c r="M166" s="2">
        <v>157</v>
      </c>
      <c r="N166" s="7">
        <f t="shared" si="27"/>
        <v>2.2141262390969654E-2</v>
      </c>
      <c r="O166" s="7">
        <f t="shared" si="29"/>
        <v>1.6531398239432435E-2</v>
      </c>
      <c r="P166" s="7">
        <f t="shared" si="30"/>
        <v>2.3766319280119009E-2</v>
      </c>
      <c r="Q166" s="7">
        <f t="shared" si="31"/>
        <v>2.9134971089016515E-2</v>
      </c>
      <c r="R166" s="7">
        <f t="shared" si="32"/>
        <v>-8.2660699855243921E-3</v>
      </c>
      <c r="S166" s="7">
        <f t="shared" si="33"/>
        <v>1.4964651945172831E-2</v>
      </c>
      <c r="T166" s="7">
        <f t="shared" si="34"/>
        <v>2.4982469394158442E-2</v>
      </c>
      <c r="U166" s="7">
        <f t="shared" si="35"/>
        <v>8.0220214634881451E-2</v>
      </c>
      <c r="V166" s="7">
        <f t="shared" si="36"/>
        <v>5.0412342996508708E-2</v>
      </c>
      <c r="W166" s="7">
        <f t="shared" si="37"/>
        <v>-0.33407764630054815</v>
      </c>
      <c r="X166" s="2">
        <v>157</v>
      </c>
      <c r="Y166" s="6">
        <f t="shared" si="28"/>
        <v>4.5326368387749019E-2</v>
      </c>
    </row>
    <row r="167" spans="2:25">
      <c r="B167" s="2">
        <v>158</v>
      </c>
      <c r="C167" s="6">
        <v>-1.9524575556727694E-3</v>
      </c>
      <c r="D167" s="6">
        <v>-5.6193042184359693E-3</v>
      </c>
      <c r="E167" s="6">
        <v>-4.6346225494779229E-3</v>
      </c>
      <c r="F167" s="6">
        <v>-7.2776890571842577E-3</v>
      </c>
      <c r="G167" s="6">
        <v>2.553865424390192E-3</v>
      </c>
      <c r="H167" s="6">
        <v>-2.5071306336979585E-3</v>
      </c>
      <c r="I167" s="6">
        <v>-2.9350701073439622E-2</v>
      </c>
      <c r="J167" s="6">
        <v>-4.9760659878927055E-2</v>
      </c>
      <c r="K167" s="6">
        <v>-6.9103176044323353E-2</v>
      </c>
      <c r="L167" s="6">
        <v>2.1086739818262881E-2</v>
      </c>
      <c r="M167" s="2">
        <v>158</v>
      </c>
      <c r="N167" s="7">
        <f t="shared" si="27"/>
        <v>2.2047542444327231E-2</v>
      </c>
      <c r="O167" s="7">
        <f t="shared" si="29"/>
        <v>2.6380695781564031E-2</v>
      </c>
      <c r="P167" s="7">
        <f t="shared" si="30"/>
        <v>3.1365377450522078E-2</v>
      </c>
      <c r="Q167" s="7">
        <f t="shared" si="31"/>
        <v>3.3722310942815734E-2</v>
      </c>
      <c r="R167" s="7">
        <f t="shared" si="32"/>
        <v>4.1553865424390192E-2</v>
      </c>
      <c r="S167" s="7">
        <f t="shared" si="33"/>
        <v>4.249286936630204E-2</v>
      </c>
      <c r="T167" s="7">
        <f t="shared" si="34"/>
        <v>2.5649298926560378E-2</v>
      </c>
      <c r="U167" s="7">
        <f t="shared" si="35"/>
        <v>2.9239340121072946E-2</v>
      </c>
      <c r="V167" s="7">
        <f t="shared" si="36"/>
        <v>1.5896823955676653E-2</v>
      </c>
      <c r="W167" s="7">
        <f t="shared" si="37"/>
        <v>5.6086739818262885E-2</v>
      </c>
      <c r="X167" s="2">
        <v>158</v>
      </c>
      <c r="Y167" s="6">
        <f t="shared" si="28"/>
        <v>1.7847319064089765E-2</v>
      </c>
    </row>
    <row r="168" spans="2:25">
      <c r="B168" s="2">
        <v>159</v>
      </c>
      <c r="C168" s="6">
        <v>-6.1740124672892346E-3</v>
      </c>
      <c r="D168" s="6">
        <v>2.9593047506976403E-2</v>
      </c>
      <c r="E168" s="6">
        <v>3.6634279239458348E-2</v>
      </c>
      <c r="F168" s="6">
        <v>5.6695508872082995E-2</v>
      </c>
      <c r="G168" s="6">
        <v>0.16048343329561732</v>
      </c>
      <c r="H168" s="6">
        <v>0.10692764204573429</v>
      </c>
      <c r="I168" s="6">
        <v>0.20794791589875816</v>
      </c>
      <c r="J168" s="6">
        <v>1.2540388781004969E-2</v>
      </c>
      <c r="K168" s="6">
        <v>4.3245778618934652E-2</v>
      </c>
      <c r="L168" s="6">
        <v>1.0707939089746303</v>
      </c>
      <c r="M168" s="2">
        <v>159</v>
      </c>
      <c r="N168" s="7">
        <f t="shared" si="27"/>
        <v>1.7825987532710766E-2</v>
      </c>
      <c r="O168" s="7">
        <f t="shared" si="29"/>
        <v>6.1593047506976403E-2</v>
      </c>
      <c r="P168" s="7">
        <f t="shared" si="30"/>
        <v>7.2634279239458352E-2</v>
      </c>
      <c r="Q168" s="7">
        <f t="shared" si="31"/>
        <v>9.769550887208299E-2</v>
      </c>
      <c r="R168" s="7">
        <f t="shared" si="32"/>
        <v>0.19948343329561732</v>
      </c>
      <c r="S168" s="7">
        <f t="shared" si="33"/>
        <v>0.15192764204573428</v>
      </c>
      <c r="T168" s="7">
        <f t="shared" si="34"/>
        <v>0.26294791589875816</v>
      </c>
      <c r="U168" s="7">
        <f t="shared" si="35"/>
        <v>9.1540388781004969E-2</v>
      </c>
      <c r="V168" s="7">
        <f t="shared" si="36"/>
        <v>0.12824577861893466</v>
      </c>
      <c r="W168" s="7">
        <f t="shared" si="37"/>
        <v>1.1057939089746303</v>
      </c>
      <c r="X168" s="2">
        <v>159</v>
      </c>
      <c r="Y168" s="6">
        <f t="shared" si="28"/>
        <v>0.15518620724557058</v>
      </c>
    </row>
    <row r="169" spans="2:25">
      <c r="B169" s="2">
        <v>160</v>
      </c>
      <c r="C169" s="6">
        <v>5.4908688404017095E-3</v>
      </c>
      <c r="D169" s="6">
        <v>1.1155443148608571E-2</v>
      </c>
      <c r="E169" s="6">
        <v>8.7209039162804043E-3</v>
      </c>
      <c r="F169" s="6">
        <v>8.8802405333519158E-5</v>
      </c>
      <c r="G169" s="6">
        <v>-7.8129334883334373E-3</v>
      </c>
      <c r="H169" s="6">
        <v>4.2708920274904735E-3</v>
      </c>
      <c r="I169" s="6">
        <v>-3.0504645787690632E-2</v>
      </c>
      <c r="J169" s="6">
        <v>-8.8297403283965709E-2</v>
      </c>
      <c r="K169" s="6">
        <v>-6.6320331182266531E-2</v>
      </c>
      <c r="L169" s="6">
        <v>-0.19069828368992719</v>
      </c>
      <c r="M169" s="2">
        <v>160</v>
      </c>
      <c r="N169" s="7">
        <f t="shared" si="27"/>
        <v>2.949086884040171E-2</v>
      </c>
      <c r="O169" s="7">
        <f t="shared" si="29"/>
        <v>4.3155443148608572E-2</v>
      </c>
      <c r="P169" s="7">
        <f t="shared" si="30"/>
        <v>4.4720903916280405E-2</v>
      </c>
      <c r="Q169" s="7">
        <f t="shared" si="31"/>
        <v>4.108880240533351E-2</v>
      </c>
      <c r="R169" s="7">
        <f t="shared" si="32"/>
        <v>3.1187066511666563E-2</v>
      </c>
      <c r="S169" s="7">
        <f t="shared" si="33"/>
        <v>4.9270892027490472E-2</v>
      </c>
      <c r="T169" s="7">
        <f t="shared" si="34"/>
        <v>2.4495354212309368E-2</v>
      </c>
      <c r="U169" s="7">
        <f t="shared" si="35"/>
        <v>-9.2974032839657078E-3</v>
      </c>
      <c r="V169" s="7">
        <f t="shared" si="36"/>
        <v>1.8679668817733475E-2</v>
      </c>
      <c r="W169" s="7">
        <f t="shared" si="37"/>
        <v>-0.15569828368992719</v>
      </c>
      <c r="X169" s="2">
        <v>160</v>
      </c>
      <c r="Y169" s="6">
        <f t="shared" si="28"/>
        <v>1.984280600579006E-2</v>
      </c>
    </row>
    <row r="170" spans="2:25">
      <c r="B170" s="2">
        <v>161</v>
      </c>
      <c r="C170" s="6">
        <v>-7.2147821060143599E-3</v>
      </c>
      <c r="D170" s="6">
        <v>-2.6908896353776843E-2</v>
      </c>
      <c r="E170" s="6">
        <v>-2.9117869377589128E-2</v>
      </c>
      <c r="F170" s="6">
        <v>-3.2532902489579824E-2</v>
      </c>
      <c r="G170" s="6">
        <v>-0.13975949859097658</v>
      </c>
      <c r="H170" s="6">
        <v>-9.4216986441688355E-2</v>
      </c>
      <c r="I170" s="6">
        <v>-0.15179930161296917</v>
      </c>
      <c r="J170" s="6">
        <v>-0.10619239623691354</v>
      </c>
      <c r="K170" s="6">
        <v>-0.10834632605293103</v>
      </c>
      <c r="L170" s="6">
        <v>-0.42306248508444305</v>
      </c>
      <c r="M170" s="2">
        <v>161</v>
      </c>
      <c r="N170" s="7">
        <f t="shared" si="27"/>
        <v>1.6785217893985641E-2</v>
      </c>
      <c r="O170" s="7">
        <f t="shared" si="29"/>
        <v>5.0911036462231579E-3</v>
      </c>
      <c r="P170" s="7">
        <f t="shared" si="30"/>
        <v>6.8821306224108765E-3</v>
      </c>
      <c r="Q170" s="7">
        <f t="shared" si="31"/>
        <v>8.4670975104201712E-3</v>
      </c>
      <c r="R170" s="7">
        <f t="shared" si="32"/>
        <v>-0.10075949859097658</v>
      </c>
      <c r="S170" s="7">
        <f t="shared" si="33"/>
        <v>-4.9216986441688357E-2</v>
      </c>
      <c r="T170" s="7">
        <f t="shared" si="34"/>
        <v>-9.679930161296918E-2</v>
      </c>
      <c r="U170" s="7">
        <f t="shared" si="35"/>
        <v>-2.7192396236913538E-2</v>
      </c>
      <c r="V170" s="7">
        <f t="shared" si="36"/>
        <v>-2.3346326052931021E-2</v>
      </c>
      <c r="W170" s="7">
        <f t="shared" si="37"/>
        <v>-0.38806248508444308</v>
      </c>
      <c r="X170" s="2">
        <v>161</v>
      </c>
      <c r="Y170" s="6">
        <f t="shared" si="28"/>
        <v>-3.8036921595595824E-2</v>
      </c>
    </row>
    <row r="171" spans="2:25">
      <c r="B171" s="2">
        <v>162</v>
      </c>
      <c r="C171" s="6">
        <v>4.8170891860957812E-3</v>
      </c>
      <c r="D171" s="6">
        <v>-4.9703702686249435E-3</v>
      </c>
      <c r="E171" s="6">
        <v>-3.3936582662347607E-3</v>
      </c>
      <c r="F171" s="6">
        <v>-4.9270826106647368E-3</v>
      </c>
      <c r="G171" s="6">
        <v>-5.0261998863206356E-2</v>
      </c>
      <c r="H171" s="6">
        <v>-2.6019049398292422E-2</v>
      </c>
      <c r="I171" s="6">
        <v>-4.1997739536746348E-2</v>
      </c>
      <c r="J171" s="6">
        <v>0.147715624905878</v>
      </c>
      <c r="K171" s="6">
        <v>0.1505403141310655</v>
      </c>
      <c r="L171" s="6">
        <v>-8.0810610922406642E-2</v>
      </c>
      <c r="M171" s="2">
        <v>162</v>
      </c>
      <c r="N171" s="7">
        <f t="shared" si="27"/>
        <v>2.8817089186095782E-2</v>
      </c>
      <c r="O171" s="7">
        <f t="shared" si="29"/>
        <v>2.7029629731375057E-2</v>
      </c>
      <c r="P171" s="7">
        <f t="shared" si="30"/>
        <v>3.260634173376524E-2</v>
      </c>
      <c r="Q171" s="7">
        <f t="shared" si="31"/>
        <v>3.6072917389335254E-2</v>
      </c>
      <c r="R171" s="7">
        <f t="shared" si="32"/>
        <v>-1.1261998863206356E-2</v>
      </c>
      <c r="S171" s="7">
        <f t="shared" si="33"/>
        <v>1.8980950601707576E-2</v>
      </c>
      <c r="T171" s="7">
        <f t="shared" si="34"/>
        <v>1.3002260463253652E-2</v>
      </c>
      <c r="U171" s="7">
        <f t="shared" si="35"/>
        <v>0.22671562490587799</v>
      </c>
      <c r="V171" s="7">
        <f t="shared" si="36"/>
        <v>0.23554031413106552</v>
      </c>
      <c r="W171" s="7">
        <f t="shared" si="37"/>
        <v>-4.5810610922406639E-2</v>
      </c>
      <c r="X171" s="2">
        <v>162</v>
      </c>
      <c r="Y171" s="6">
        <f t="shared" si="28"/>
        <v>0.19103270345830342</v>
      </c>
    </row>
    <row r="172" spans="2:25">
      <c r="B172" s="2">
        <v>163</v>
      </c>
      <c r="C172" s="6">
        <v>1.4359972190317385E-3</v>
      </c>
      <c r="D172" s="6">
        <v>4.2046904088395981E-3</v>
      </c>
      <c r="E172" s="6">
        <v>7.2635124107918794E-4</v>
      </c>
      <c r="F172" s="6">
        <v>1.8567757793695492E-2</v>
      </c>
      <c r="G172" s="6">
        <v>-5.8037341685727703E-2</v>
      </c>
      <c r="H172" s="6">
        <v>-2.5353760417910882E-2</v>
      </c>
      <c r="I172" s="6">
        <v>-2.5151290465111553E-2</v>
      </c>
      <c r="J172" s="6">
        <v>0.19197519239598229</v>
      </c>
      <c r="K172" s="6">
        <v>0.27648986022760114</v>
      </c>
      <c r="L172" s="6">
        <v>0.12854866218194722</v>
      </c>
      <c r="M172" s="2">
        <v>163</v>
      </c>
      <c r="N172" s="7">
        <f t="shared" si="27"/>
        <v>2.5435997219031739E-2</v>
      </c>
      <c r="O172" s="7">
        <f t="shared" si="29"/>
        <v>3.6204690408839599E-2</v>
      </c>
      <c r="P172" s="7">
        <f t="shared" si="30"/>
        <v>3.6726351241079189E-2</v>
      </c>
      <c r="Q172" s="7">
        <f t="shared" si="31"/>
        <v>5.9567757793695483E-2</v>
      </c>
      <c r="R172" s="7">
        <f t="shared" si="32"/>
        <v>-1.9037341685727703E-2</v>
      </c>
      <c r="S172" s="7">
        <f t="shared" si="33"/>
        <v>1.9646239582089116E-2</v>
      </c>
      <c r="T172" s="7">
        <f t="shared" si="34"/>
        <v>2.9848709534888447E-2</v>
      </c>
      <c r="U172" s="7">
        <f t="shared" si="35"/>
        <v>0.27097519239598228</v>
      </c>
      <c r="V172" s="7">
        <f t="shared" si="36"/>
        <v>0.36148986022760116</v>
      </c>
      <c r="W172" s="7">
        <f t="shared" si="37"/>
        <v>0.16354866218194722</v>
      </c>
      <c r="X172" s="2">
        <v>163</v>
      </c>
      <c r="Y172" s="6">
        <f t="shared" si="28"/>
        <v>0.29516163022635727</v>
      </c>
    </row>
    <row r="173" spans="2:25">
      <c r="B173" s="2">
        <v>164</v>
      </c>
      <c r="C173" s="6">
        <v>2.9588155409419961E-3</v>
      </c>
      <c r="D173" s="6">
        <v>2.297087281354207E-3</v>
      </c>
      <c r="E173" s="6">
        <v>5.6049181529372501E-3</v>
      </c>
      <c r="F173" s="6">
        <v>2.3352721776814498E-2</v>
      </c>
      <c r="G173" s="6">
        <v>1.8758745178188999E-2</v>
      </c>
      <c r="H173" s="6">
        <v>1.7326354548705174E-2</v>
      </c>
      <c r="I173" s="6">
        <v>5.0678395017616951E-2</v>
      </c>
      <c r="J173" s="6">
        <v>1.3397830264370303E-3</v>
      </c>
      <c r="K173" s="6">
        <v>1.9211727023103156E-2</v>
      </c>
      <c r="L173" s="6">
        <v>0.253057498745968</v>
      </c>
      <c r="M173" s="2">
        <v>164</v>
      </c>
      <c r="N173" s="7">
        <f t="shared" si="27"/>
        <v>2.6958815540941997E-2</v>
      </c>
      <c r="O173" s="7">
        <f t="shared" si="29"/>
        <v>3.4297087281354208E-2</v>
      </c>
      <c r="P173" s="7">
        <f t="shared" si="30"/>
        <v>4.1604918152937251E-2</v>
      </c>
      <c r="Q173" s="7">
        <f t="shared" si="31"/>
        <v>6.4352721776814489E-2</v>
      </c>
      <c r="R173" s="7">
        <f t="shared" si="32"/>
        <v>5.7758745178188999E-2</v>
      </c>
      <c r="S173" s="7">
        <f t="shared" si="33"/>
        <v>6.2326354548705172E-2</v>
      </c>
      <c r="T173" s="7">
        <f t="shared" si="34"/>
        <v>0.10567839501761694</v>
      </c>
      <c r="U173" s="7">
        <f t="shared" si="35"/>
        <v>8.0339783026437031E-2</v>
      </c>
      <c r="V173" s="7">
        <f t="shared" si="36"/>
        <v>0.10421172702310316</v>
      </c>
      <c r="W173" s="7">
        <f t="shared" si="37"/>
        <v>0.28805749874596798</v>
      </c>
      <c r="X173" s="2">
        <v>164</v>
      </c>
      <c r="Y173" s="6">
        <f t="shared" si="28"/>
        <v>0.1045050610931664</v>
      </c>
    </row>
    <row r="174" spans="2:25">
      <c r="B174" s="2">
        <v>165</v>
      </c>
      <c r="C174" s="6">
        <v>6.9113020337744149E-3</v>
      </c>
      <c r="D174" s="6">
        <v>1.4555918933704184E-2</v>
      </c>
      <c r="E174" s="6">
        <v>1.4353830957659259E-2</v>
      </c>
      <c r="F174" s="6">
        <v>2.6162475792671294E-4</v>
      </c>
      <c r="G174" s="6">
        <v>1.3309710285182255E-2</v>
      </c>
      <c r="H174" s="6">
        <v>8.8844727471947757E-3</v>
      </c>
      <c r="I174" s="6">
        <v>-1.7877604485808329E-2</v>
      </c>
      <c r="J174" s="6">
        <v>5.3651689768637018E-2</v>
      </c>
      <c r="K174" s="6">
        <v>4.8239519154522639E-2</v>
      </c>
      <c r="L174" s="6">
        <v>3.9360933290069802E-2</v>
      </c>
      <c r="M174" s="2">
        <v>165</v>
      </c>
      <c r="N174" s="7">
        <f t="shared" si="27"/>
        <v>3.0911302033774415E-2</v>
      </c>
      <c r="O174" s="7">
        <f t="shared" si="29"/>
        <v>4.6555918933704185E-2</v>
      </c>
      <c r="P174" s="7">
        <f t="shared" si="30"/>
        <v>5.035383095765926E-2</v>
      </c>
      <c r="Q174" s="7">
        <f t="shared" si="31"/>
        <v>4.1261624757926704E-2</v>
      </c>
      <c r="R174" s="7">
        <f t="shared" si="32"/>
        <v>5.2309710285182255E-2</v>
      </c>
      <c r="S174" s="7">
        <f t="shared" si="33"/>
        <v>5.3884472747194774E-2</v>
      </c>
      <c r="T174" s="7">
        <f t="shared" si="34"/>
        <v>3.7122395514191671E-2</v>
      </c>
      <c r="U174" s="7">
        <f t="shared" si="35"/>
        <v>0.132651689768637</v>
      </c>
      <c r="V174" s="7">
        <f t="shared" si="36"/>
        <v>0.13323951915452265</v>
      </c>
      <c r="W174" s="7">
        <f t="shared" si="37"/>
        <v>7.4360933290069806E-2</v>
      </c>
      <c r="X174" s="2">
        <v>165</v>
      </c>
      <c r="Y174" s="6">
        <f t="shared" si="28"/>
        <v>0.11401609459319241</v>
      </c>
    </row>
    <row r="175" spans="2:25">
      <c r="B175" s="2">
        <v>166</v>
      </c>
      <c r="C175" s="6">
        <v>-7.3754627227330602E-3</v>
      </c>
      <c r="D175" s="6">
        <v>1.4461649336197785E-3</v>
      </c>
      <c r="E175" s="6">
        <v>1.8300703611442943E-2</v>
      </c>
      <c r="F175" s="6">
        <v>5.8143349631110924E-2</v>
      </c>
      <c r="G175" s="6">
        <v>5.8178960234871596E-3</v>
      </c>
      <c r="H175" s="6">
        <v>3.4769435951455589E-2</v>
      </c>
      <c r="I175" s="6">
        <v>0.10267470684659308</v>
      </c>
      <c r="J175" s="6">
        <v>0.27047423041496743</v>
      </c>
      <c r="K175" s="6">
        <v>0.3340391643392846</v>
      </c>
      <c r="L175" s="6">
        <v>0.16578804184033752</v>
      </c>
      <c r="M175" s="2">
        <v>166</v>
      </c>
      <c r="N175" s="7">
        <f t="shared" si="27"/>
        <v>1.662453727726694E-2</v>
      </c>
      <c r="O175" s="7">
        <f t="shared" si="29"/>
        <v>3.3446164933619779E-2</v>
      </c>
      <c r="P175" s="7">
        <f t="shared" si="30"/>
        <v>5.4300703611442944E-2</v>
      </c>
      <c r="Q175" s="7">
        <f t="shared" si="31"/>
        <v>9.9143349631110919E-2</v>
      </c>
      <c r="R175" s="7">
        <f t="shared" si="32"/>
        <v>4.481789602348716E-2</v>
      </c>
      <c r="S175" s="7">
        <f t="shared" si="33"/>
        <v>7.9769435951455581E-2</v>
      </c>
      <c r="T175" s="7">
        <f t="shared" si="34"/>
        <v>0.15767470684659307</v>
      </c>
      <c r="U175" s="7">
        <f t="shared" si="35"/>
        <v>0.34947423041496745</v>
      </c>
      <c r="V175" s="7">
        <f t="shared" si="36"/>
        <v>0.41903916433928462</v>
      </c>
      <c r="W175" s="7">
        <f t="shared" si="37"/>
        <v>0.20078804184033752</v>
      </c>
      <c r="X175" s="2">
        <v>166</v>
      </c>
      <c r="Y175" s="6">
        <f t="shared" si="28"/>
        <v>0.36676627354707853</v>
      </c>
    </row>
    <row r="176" spans="2:25">
      <c r="B176" s="2">
        <v>167</v>
      </c>
      <c r="C176" s="6">
        <v>-1.8215958984359876E-4</v>
      </c>
      <c r="D176" s="6">
        <v>-2.7168535463550289E-2</v>
      </c>
      <c r="E176" s="6">
        <v>-2.4234579934947858E-2</v>
      </c>
      <c r="F176" s="6">
        <v>1.0684599111523339E-2</v>
      </c>
      <c r="G176" s="6">
        <v>-9.8263762532438723E-2</v>
      </c>
      <c r="H176" s="6">
        <v>-5.9881802322397433E-2</v>
      </c>
      <c r="I176" s="6">
        <v>-2.1005593340717943E-2</v>
      </c>
      <c r="J176" s="6">
        <v>0.12636589750863772</v>
      </c>
      <c r="K176" s="6">
        <v>0.14970506989367438</v>
      </c>
      <c r="L176" s="6">
        <v>-0.18489795287335481</v>
      </c>
      <c r="M176" s="2">
        <v>167</v>
      </c>
      <c r="N176" s="7">
        <f t="shared" si="27"/>
        <v>2.3817840410156402E-2</v>
      </c>
      <c r="O176" s="7">
        <f t="shared" si="29"/>
        <v>4.8314645364497116E-3</v>
      </c>
      <c r="P176" s="7">
        <f t="shared" si="30"/>
        <v>1.1765420065052146E-2</v>
      </c>
      <c r="Q176" s="7">
        <f t="shared" si="31"/>
        <v>5.168459911152333E-2</v>
      </c>
      <c r="R176" s="7">
        <f t="shared" si="32"/>
        <v>-5.9263762532438723E-2</v>
      </c>
      <c r="S176" s="7">
        <f t="shared" si="33"/>
        <v>-1.4881802322397435E-2</v>
      </c>
      <c r="T176" s="7">
        <f t="shared" si="34"/>
        <v>3.3994406659282057E-2</v>
      </c>
      <c r="U176" s="7">
        <f t="shared" si="35"/>
        <v>0.20536589750863771</v>
      </c>
      <c r="V176" s="7">
        <f t="shared" si="36"/>
        <v>0.2347050698936744</v>
      </c>
      <c r="W176" s="7">
        <f t="shared" si="37"/>
        <v>-0.14989795287335481</v>
      </c>
      <c r="X176" s="2">
        <v>167</v>
      </c>
      <c r="Y176" s="6">
        <f t="shared" si="28"/>
        <v>0.19456293740091465</v>
      </c>
    </row>
    <row r="177" spans="2:25">
      <c r="B177" s="2">
        <v>168</v>
      </c>
      <c r="C177" s="6">
        <v>-7.4540857224327656E-4</v>
      </c>
      <c r="D177" s="6">
        <v>2.5728524932287639E-3</v>
      </c>
      <c r="E177" s="6">
        <v>1.0065174778498172E-3</v>
      </c>
      <c r="F177" s="6">
        <v>4.8815673062684618E-3</v>
      </c>
      <c r="G177" s="6">
        <v>4.1037908878520671E-2</v>
      </c>
      <c r="H177" s="6">
        <v>1.8903773824767649E-2</v>
      </c>
      <c r="I177" s="6">
        <v>5.7120691001856128E-2</v>
      </c>
      <c r="J177" s="6">
        <v>0.19022413169691024</v>
      </c>
      <c r="K177" s="6">
        <v>0.16840661543487134</v>
      </c>
      <c r="L177" s="6">
        <v>0.20368674572383033</v>
      </c>
      <c r="M177" s="2">
        <v>168</v>
      </c>
      <c r="N177" s="7">
        <f t="shared" si="27"/>
        <v>2.3254591427756724E-2</v>
      </c>
      <c r="O177" s="7">
        <f t="shared" si="29"/>
        <v>3.4572852493228765E-2</v>
      </c>
      <c r="P177" s="7">
        <f t="shared" si="30"/>
        <v>3.7006517477849818E-2</v>
      </c>
      <c r="Q177" s="7">
        <f t="shared" si="31"/>
        <v>4.5881567306268453E-2</v>
      </c>
      <c r="R177" s="7">
        <f t="shared" si="32"/>
        <v>8.0037908878520664E-2</v>
      </c>
      <c r="S177" s="7">
        <f t="shared" si="33"/>
        <v>6.390377382476764E-2</v>
      </c>
      <c r="T177" s="7">
        <f t="shared" si="34"/>
        <v>0.11212069100185612</v>
      </c>
      <c r="U177" s="7">
        <f t="shared" si="35"/>
        <v>0.26922413169691023</v>
      </c>
      <c r="V177" s="7">
        <f t="shared" si="36"/>
        <v>0.25340661543487136</v>
      </c>
      <c r="W177" s="7">
        <f t="shared" si="37"/>
        <v>0.23868674572383033</v>
      </c>
      <c r="X177" s="2">
        <v>168</v>
      </c>
      <c r="Y177" s="6">
        <f t="shared" si="28"/>
        <v>0.22514943104996674</v>
      </c>
    </row>
    <row r="178" spans="2:25">
      <c r="B178" s="2">
        <v>169</v>
      </c>
      <c r="C178" s="6">
        <v>-7.5695878035201489E-3</v>
      </c>
      <c r="D178" s="6">
        <v>1.0845842086594296E-2</v>
      </c>
      <c r="E178" s="6">
        <v>2.2392202995808425E-2</v>
      </c>
      <c r="F178" s="6">
        <v>4.4588682874962121E-2</v>
      </c>
      <c r="G178" s="6">
        <v>5.008236384004007E-2</v>
      </c>
      <c r="H178" s="6">
        <v>5.0545727393166588E-2</v>
      </c>
      <c r="I178" s="6">
        <v>0.14737164877681963</v>
      </c>
      <c r="J178" s="6">
        <v>0.10783123078001514</v>
      </c>
      <c r="K178" s="6">
        <v>0.20142559192971565</v>
      </c>
      <c r="L178" s="6">
        <v>0.49241338029173792</v>
      </c>
      <c r="M178" s="2">
        <v>169</v>
      </c>
      <c r="N178" s="7">
        <f t="shared" si="27"/>
        <v>1.6430412196479852E-2</v>
      </c>
      <c r="O178" s="7">
        <f t="shared" si="29"/>
        <v>4.2845842086594296E-2</v>
      </c>
      <c r="P178" s="7">
        <f t="shared" si="30"/>
        <v>5.8392202995808426E-2</v>
      </c>
      <c r="Q178" s="7">
        <f t="shared" si="31"/>
        <v>8.5588682874962116E-2</v>
      </c>
      <c r="R178" s="7">
        <f t="shared" si="32"/>
        <v>8.9082363840040063E-2</v>
      </c>
      <c r="S178" s="7">
        <f t="shared" si="33"/>
        <v>9.554572739316658E-2</v>
      </c>
      <c r="T178" s="7">
        <f t="shared" si="34"/>
        <v>0.20237164877681962</v>
      </c>
      <c r="U178" s="7">
        <f t="shared" si="35"/>
        <v>0.18683123078001512</v>
      </c>
      <c r="V178" s="7">
        <f t="shared" si="36"/>
        <v>0.28642559192971567</v>
      </c>
      <c r="W178" s="7">
        <f t="shared" si="37"/>
        <v>0.5274133802917379</v>
      </c>
      <c r="X178" s="2">
        <v>169</v>
      </c>
      <c r="Y178" s="6">
        <f t="shared" si="28"/>
        <v>0.26961480420250167</v>
      </c>
    </row>
    <row r="179" spans="2:25">
      <c r="B179" s="2">
        <v>170</v>
      </c>
      <c r="C179" s="6">
        <v>8.4010946942867509E-4</v>
      </c>
      <c r="D179" s="6">
        <v>1.022645608120161E-2</v>
      </c>
      <c r="E179" s="6">
        <v>2.8281878904624254E-3</v>
      </c>
      <c r="F179" s="6">
        <v>-4.6878025198564738E-2</v>
      </c>
      <c r="G179" s="6">
        <v>6.6796434828544499E-3</v>
      </c>
      <c r="H179" s="6">
        <v>-1.5086080599347532E-3</v>
      </c>
      <c r="I179" s="6">
        <v>-7.8901654110652197E-2</v>
      </c>
      <c r="J179" s="6">
        <v>-1.9747417291118036E-2</v>
      </c>
      <c r="K179" s="6">
        <v>-2.3031063737024432E-3</v>
      </c>
      <c r="L179" s="6">
        <v>0.1268488675043225</v>
      </c>
      <c r="M179" s="2">
        <v>170</v>
      </c>
      <c r="N179" s="7">
        <f t="shared" si="27"/>
        <v>2.4840109469428676E-2</v>
      </c>
      <c r="O179" s="7">
        <f t="shared" si="29"/>
        <v>4.222645608120161E-2</v>
      </c>
      <c r="P179" s="7">
        <f t="shared" si="30"/>
        <v>3.8828187890462426E-2</v>
      </c>
      <c r="Q179" s="7">
        <f t="shared" si="31"/>
        <v>-5.878025198564743E-3</v>
      </c>
      <c r="R179" s="7">
        <f t="shared" si="32"/>
        <v>4.567964348285445E-2</v>
      </c>
      <c r="S179" s="7">
        <f t="shared" si="33"/>
        <v>4.3491391940065245E-2</v>
      </c>
      <c r="T179" s="7">
        <f t="shared" si="34"/>
        <v>-2.3901654110652197E-2</v>
      </c>
      <c r="U179" s="7">
        <f t="shared" si="35"/>
        <v>5.9252582708881965E-2</v>
      </c>
      <c r="V179" s="7">
        <f t="shared" si="36"/>
        <v>8.2696893626297563E-2</v>
      </c>
      <c r="W179" s="7">
        <f t="shared" si="37"/>
        <v>0.16184886750432251</v>
      </c>
      <c r="X179" s="2">
        <v>170</v>
      </c>
      <c r="Y179" s="6">
        <f t="shared" si="28"/>
        <v>6.1377183973694113E-2</v>
      </c>
    </row>
    <row r="180" spans="2:25">
      <c r="B180" s="2">
        <v>171</v>
      </c>
      <c r="C180" s="6">
        <v>2.765226661186039E-3</v>
      </c>
      <c r="D180" s="6">
        <v>-2.324043745925472E-3</v>
      </c>
      <c r="E180" s="6">
        <v>-3.821906469486807E-3</v>
      </c>
      <c r="F180" s="6">
        <v>1.2398967670101159E-3</v>
      </c>
      <c r="G180" s="6">
        <v>-2.2616142481854049E-2</v>
      </c>
      <c r="H180" s="6">
        <v>-1.9108052370842295E-2</v>
      </c>
      <c r="I180" s="6">
        <v>6.0889934056916895E-3</v>
      </c>
      <c r="J180" s="6">
        <v>0.24957485534228233</v>
      </c>
      <c r="K180" s="6">
        <v>0.20033156149993236</v>
      </c>
      <c r="L180" s="6">
        <v>0.25248563815189479</v>
      </c>
      <c r="M180" s="2">
        <v>171</v>
      </c>
      <c r="N180" s="7">
        <f t="shared" si="27"/>
        <v>2.676522666118604E-2</v>
      </c>
      <c r="O180" s="7">
        <f t="shared" si="29"/>
        <v>2.9675956254074529E-2</v>
      </c>
      <c r="P180" s="7">
        <f t="shared" si="30"/>
        <v>3.2178093530513194E-2</v>
      </c>
      <c r="Q180" s="7">
        <f t="shared" si="31"/>
        <v>4.2239896767010107E-2</v>
      </c>
      <c r="R180" s="7">
        <f t="shared" si="32"/>
        <v>1.6383857518145951E-2</v>
      </c>
      <c r="S180" s="7">
        <f t="shared" si="33"/>
        <v>2.5891947629157704E-2</v>
      </c>
      <c r="T180" s="7">
        <f t="shared" si="34"/>
        <v>6.108899340569169E-2</v>
      </c>
      <c r="U180" s="7">
        <f t="shared" si="35"/>
        <v>0.32857485534228231</v>
      </c>
      <c r="V180" s="7">
        <f t="shared" si="36"/>
        <v>0.28533156149993238</v>
      </c>
      <c r="W180" s="7">
        <f t="shared" si="37"/>
        <v>0.28748563815189476</v>
      </c>
      <c r="X180" s="2">
        <v>171</v>
      </c>
      <c r="Y180" s="6">
        <f t="shared" si="28"/>
        <v>0.24048304815630633</v>
      </c>
    </row>
    <row r="181" spans="2:25">
      <c r="B181" s="2">
        <v>172</v>
      </c>
      <c r="C181" s="6">
        <v>2.4420846067375393E-3</v>
      </c>
      <c r="D181" s="6">
        <v>-2.7321044358278729E-3</v>
      </c>
      <c r="E181" s="6">
        <v>-7.1851491203264554E-3</v>
      </c>
      <c r="F181" s="6">
        <v>-1.1292736414601681E-2</v>
      </c>
      <c r="G181" s="6">
        <v>4.9691368533385752E-2</v>
      </c>
      <c r="H181" s="6">
        <v>1.5516046510232133E-2</v>
      </c>
      <c r="I181" s="6">
        <v>-5.9773332677893753E-3</v>
      </c>
      <c r="J181" s="6">
        <v>-0.1792869941229078</v>
      </c>
      <c r="K181" s="6">
        <v>-0.23585193459706311</v>
      </c>
      <c r="L181" s="6">
        <v>-0.13776457780251877</v>
      </c>
      <c r="M181" s="2">
        <v>172</v>
      </c>
      <c r="N181" s="7">
        <f t="shared" si="27"/>
        <v>2.644208460673754E-2</v>
      </c>
      <c r="O181" s="7">
        <f t="shared" si="29"/>
        <v>2.9267895564172128E-2</v>
      </c>
      <c r="P181" s="7">
        <f t="shared" si="30"/>
        <v>2.8814850879673549E-2</v>
      </c>
      <c r="Q181" s="7">
        <f t="shared" si="31"/>
        <v>2.9707263585398314E-2</v>
      </c>
      <c r="R181" s="7">
        <f t="shared" si="32"/>
        <v>8.8691368533385745E-2</v>
      </c>
      <c r="S181" s="7">
        <f t="shared" si="33"/>
        <v>6.0516046510232131E-2</v>
      </c>
      <c r="T181" s="7">
        <f t="shared" si="34"/>
        <v>4.9022666732210625E-2</v>
      </c>
      <c r="U181" s="7">
        <f t="shared" si="35"/>
        <v>-0.1002869941229078</v>
      </c>
      <c r="V181" s="7">
        <f t="shared" si="36"/>
        <v>-0.15085193459706309</v>
      </c>
      <c r="W181" s="7">
        <f t="shared" si="37"/>
        <v>-0.10276457780251877</v>
      </c>
      <c r="X181" s="2">
        <v>172</v>
      </c>
      <c r="Y181" s="6">
        <f t="shared" si="28"/>
        <v>-0.11087701411517539</v>
      </c>
    </row>
    <row r="182" spans="2:25">
      <c r="B182" s="2">
        <v>173</v>
      </c>
      <c r="C182" s="6">
        <v>-1.6293983665608622E-3</v>
      </c>
      <c r="D182" s="6">
        <v>-1.6731708014313604E-2</v>
      </c>
      <c r="E182" s="6">
        <v>-1.360653139227656E-2</v>
      </c>
      <c r="F182" s="6">
        <v>-1.4199900757493021E-3</v>
      </c>
      <c r="G182" s="6">
        <v>-2.6099412152009935E-2</v>
      </c>
      <c r="H182" s="6">
        <v>-2.1642717788233075E-2</v>
      </c>
      <c r="I182" s="6">
        <v>1.8747167965732503E-3</v>
      </c>
      <c r="J182" s="6">
        <v>-8.3530566392534172E-2</v>
      </c>
      <c r="K182" s="6">
        <v>-0.10323099804426582</v>
      </c>
      <c r="L182" s="6">
        <v>-0.33843656846895936</v>
      </c>
      <c r="M182" s="2">
        <v>173</v>
      </c>
      <c r="N182" s="7">
        <f t="shared" si="27"/>
        <v>2.2370601633439138E-2</v>
      </c>
      <c r="O182" s="7">
        <f t="shared" si="29"/>
        <v>1.5268291985686397E-2</v>
      </c>
      <c r="P182" s="7">
        <f t="shared" si="30"/>
        <v>2.2393468607723444E-2</v>
      </c>
      <c r="Q182" s="7">
        <f t="shared" si="31"/>
        <v>3.9580009924250689E-2</v>
      </c>
      <c r="R182" s="7">
        <f t="shared" si="32"/>
        <v>1.2900587847990065E-2</v>
      </c>
      <c r="S182" s="7">
        <f t="shared" si="33"/>
        <v>2.3357282211766923E-2</v>
      </c>
      <c r="T182" s="7">
        <f t="shared" si="34"/>
        <v>5.6874716796573251E-2</v>
      </c>
      <c r="U182" s="7">
        <f t="shared" si="35"/>
        <v>-4.5305663925341716E-3</v>
      </c>
      <c r="V182" s="7">
        <f t="shared" si="36"/>
        <v>-1.8230998044265811E-2</v>
      </c>
      <c r="W182" s="7">
        <f t="shared" si="37"/>
        <v>-0.30343656846895939</v>
      </c>
      <c r="X182" s="2">
        <v>173</v>
      </c>
      <c r="Y182" s="6">
        <f t="shared" si="28"/>
        <v>-3.2098548234701287E-3</v>
      </c>
    </row>
    <row r="183" spans="2:25">
      <c r="B183" s="2">
        <v>174</v>
      </c>
      <c r="C183" s="6">
        <v>3.0487173329792686E-3</v>
      </c>
      <c r="D183" s="6">
        <v>-4.4531964873199409E-3</v>
      </c>
      <c r="E183" s="6">
        <v>-6.860064825741901E-3</v>
      </c>
      <c r="F183" s="6">
        <v>-1.4466679094069148E-2</v>
      </c>
      <c r="G183" s="6">
        <v>1.1035316128330322E-2</v>
      </c>
      <c r="H183" s="6">
        <v>-4.9833798491226225E-3</v>
      </c>
      <c r="I183" s="6">
        <v>1.0400239288849034E-2</v>
      </c>
      <c r="J183" s="6">
        <v>0.13788325322623377</v>
      </c>
      <c r="K183" s="6">
        <v>6.9931920753101076E-2</v>
      </c>
      <c r="L183" s="6">
        <v>-6.8309092010164704E-2</v>
      </c>
      <c r="M183" s="2">
        <v>174</v>
      </c>
      <c r="N183" s="7">
        <f t="shared" si="27"/>
        <v>2.7048717332979269E-2</v>
      </c>
      <c r="O183" s="7">
        <f t="shared" si="29"/>
        <v>2.754680351268006E-2</v>
      </c>
      <c r="P183" s="7">
        <f t="shared" si="30"/>
        <v>2.9139935174258103E-2</v>
      </c>
      <c r="Q183" s="7">
        <f t="shared" si="31"/>
        <v>2.6533320905930847E-2</v>
      </c>
      <c r="R183" s="7">
        <f t="shared" si="32"/>
        <v>5.0035316128330322E-2</v>
      </c>
      <c r="S183" s="7">
        <f t="shared" si="33"/>
        <v>4.0016620150877376E-2</v>
      </c>
      <c r="T183" s="7">
        <f t="shared" si="34"/>
        <v>6.5400239288849027E-2</v>
      </c>
      <c r="U183" s="7">
        <f t="shared" si="35"/>
        <v>0.21688325322623375</v>
      </c>
      <c r="V183" s="7">
        <f t="shared" si="36"/>
        <v>0.15493192075310108</v>
      </c>
      <c r="W183" s="7">
        <f t="shared" si="37"/>
        <v>-3.3309092010164701E-2</v>
      </c>
      <c r="X183" s="2">
        <v>174</v>
      </c>
      <c r="Y183" s="6">
        <f t="shared" si="28"/>
        <v>0.1370255847529829</v>
      </c>
    </row>
    <row r="184" spans="2:25">
      <c r="B184" s="2">
        <v>175</v>
      </c>
      <c r="C184" s="6">
        <v>7.3029704987085178E-3</v>
      </c>
      <c r="D184" s="6">
        <v>-4.0430722508448536E-4</v>
      </c>
      <c r="E184" s="6">
        <v>4.0184775306325096E-4</v>
      </c>
      <c r="F184" s="6">
        <v>-1.9408114492530347E-3</v>
      </c>
      <c r="G184" s="6">
        <v>2.5078250293396623E-2</v>
      </c>
      <c r="H184" s="6">
        <v>1.0240188962321088E-2</v>
      </c>
      <c r="I184" s="6">
        <v>2.8536046538295667E-2</v>
      </c>
      <c r="J184" s="6">
        <v>-0.10417249695775174</v>
      </c>
      <c r="K184" s="6">
        <v>-0.11677714005876348</v>
      </c>
      <c r="L184" s="6">
        <v>-0.11989761204018461</v>
      </c>
      <c r="M184" s="2">
        <v>175</v>
      </c>
      <c r="N184" s="7">
        <f t="shared" si="27"/>
        <v>3.1302970498708518E-2</v>
      </c>
      <c r="O184" s="7">
        <f t="shared" si="29"/>
        <v>3.1595692774915515E-2</v>
      </c>
      <c r="P184" s="7">
        <f t="shared" si="30"/>
        <v>3.6401847753063252E-2</v>
      </c>
      <c r="Q184" s="7">
        <f t="shared" si="31"/>
        <v>3.9059188550746957E-2</v>
      </c>
      <c r="R184" s="7">
        <f t="shared" si="32"/>
        <v>6.4078250293396616E-2</v>
      </c>
      <c r="S184" s="7">
        <f t="shared" si="33"/>
        <v>5.5240188962321086E-2</v>
      </c>
      <c r="T184" s="7">
        <f t="shared" si="34"/>
        <v>8.3536046538295661E-2</v>
      </c>
      <c r="U184" s="7">
        <f t="shared" si="35"/>
        <v>-2.5172496957751742E-2</v>
      </c>
      <c r="V184" s="7">
        <f t="shared" si="36"/>
        <v>-3.1777140058763476E-2</v>
      </c>
      <c r="W184" s="7">
        <f t="shared" si="37"/>
        <v>-8.4897612040184603E-2</v>
      </c>
      <c r="X184" s="2">
        <v>175</v>
      </c>
      <c r="Y184" s="6">
        <f t="shared" si="28"/>
        <v>-8.7145023683622043E-3</v>
      </c>
    </row>
    <row r="185" spans="2:25">
      <c r="B185" s="2">
        <v>176</v>
      </c>
      <c r="C185" s="6">
        <v>-3.6441132524026795E-3</v>
      </c>
      <c r="D185" s="6">
        <v>6.8856648152833683E-3</v>
      </c>
      <c r="E185" s="6">
        <v>9.2711439025453153E-3</v>
      </c>
      <c r="F185" s="6">
        <v>2.6029780163718295E-2</v>
      </c>
      <c r="G185" s="6">
        <v>3.9073084577266451E-2</v>
      </c>
      <c r="H185" s="6">
        <v>2.9035017727752237E-2</v>
      </c>
      <c r="I185" s="6">
        <v>0.11675208743758902</v>
      </c>
      <c r="J185" s="6">
        <v>0.31621762486956539</v>
      </c>
      <c r="K185" s="6">
        <v>0.30904337525250014</v>
      </c>
      <c r="L185" s="6">
        <v>-2.3428038106409296E-2</v>
      </c>
      <c r="M185" s="2">
        <v>176</v>
      </c>
      <c r="N185" s="7">
        <f t="shared" si="27"/>
        <v>2.0355886747597321E-2</v>
      </c>
      <c r="O185" s="7">
        <f t="shared" si="29"/>
        <v>3.8885664815283369E-2</v>
      </c>
      <c r="P185" s="7">
        <f t="shared" si="30"/>
        <v>4.5271143902545316E-2</v>
      </c>
      <c r="Q185" s="7">
        <f t="shared" si="31"/>
        <v>6.7029780163718286E-2</v>
      </c>
      <c r="R185" s="7">
        <f t="shared" si="32"/>
        <v>7.8073084577266444E-2</v>
      </c>
      <c r="S185" s="7">
        <f t="shared" si="33"/>
        <v>7.4035017727752228E-2</v>
      </c>
      <c r="T185" s="7">
        <f t="shared" si="34"/>
        <v>0.17175208743758902</v>
      </c>
      <c r="U185" s="7">
        <f t="shared" si="35"/>
        <v>0.39521762486956541</v>
      </c>
      <c r="V185" s="7">
        <f t="shared" si="36"/>
        <v>0.39404337525250016</v>
      </c>
      <c r="W185" s="7">
        <f t="shared" si="37"/>
        <v>1.1571961893590707E-2</v>
      </c>
      <c r="X185" s="2">
        <v>176</v>
      </c>
      <c r="Y185" s="6">
        <f t="shared" si="28"/>
        <v>0.34958511845811918</v>
      </c>
    </row>
    <row r="186" spans="2:25">
      <c r="B186" s="2">
        <v>177</v>
      </c>
      <c r="C186" s="6">
        <v>-6.908995501092495E-3</v>
      </c>
      <c r="D186" s="6">
        <v>4.6327347640538613E-3</v>
      </c>
      <c r="E186" s="6">
        <v>-2.7395102181852413E-4</v>
      </c>
      <c r="F186" s="6">
        <v>-1.7428766055025937E-2</v>
      </c>
      <c r="G186" s="6">
        <v>-1.839685807751644E-2</v>
      </c>
      <c r="H186" s="6">
        <v>-8.679764551119247E-3</v>
      </c>
      <c r="I186" s="6">
        <v>-6.9922959191228151E-2</v>
      </c>
      <c r="J186" s="6">
        <v>-0.20589387521627409</v>
      </c>
      <c r="K186" s="6">
        <v>-0.21991198948025903</v>
      </c>
      <c r="L186" s="6">
        <v>-0.20220968354125629</v>
      </c>
      <c r="M186" s="2">
        <v>177</v>
      </c>
      <c r="N186" s="7">
        <f t="shared" si="27"/>
        <v>1.7091004498907506E-2</v>
      </c>
      <c r="O186" s="7">
        <f t="shared" si="29"/>
        <v>3.6632734764053862E-2</v>
      </c>
      <c r="P186" s="7">
        <f t="shared" si="30"/>
        <v>3.5726048978181477E-2</v>
      </c>
      <c r="Q186" s="7">
        <f t="shared" si="31"/>
        <v>2.3571233944974058E-2</v>
      </c>
      <c r="R186" s="7">
        <f t="shared" si="32"/>
        <v>2.060314192248356E-2</v>
      </c>
      <c r="S186" s="7">
        <f t="shared" si="33"/>
        <v>3.6320235448880751E-2</v>
      </c>
      <c r="T186" s="7">
        <f t="shared" si="34"/>
        <v>-1.4922959191228151E-2</v>
      </c>
      <c r="U186" s="7">
        <f t="shared" si="35"/>
        <v>-0.1268938752162741</v>
      </c>
      <c r="V186" s="7">
        <f t="shared" si="36"/>
        <v>-0.13491198948025901</v>
      </c>
      <c r="W186" s="7">
        <f t="shared" si="37"/>
        <v>-0.16720968354125629</v>
      </c>
      <c r="X186" s="2">
        <v>177</v>
      </c>
      <c r="Y186" s="6">
        <f t="shared" si="28"/>
        <v>-0.11091418349051348</v>
      </c>
    </row>
    <row r="187" spans="2:25">
      <c r="B187" s="2">
        <v>178</v>
      </c>
      <c r="C187" s="6">
        <v>1.606970717291302E-3</v>
      </c>
      <c r="D187" s="6">
        <v>2.0408173239806066E-3</v>
      </c>
      <c r="E187" s="6">
        <v>-5.1887429330636434E-4</v>
      </c>
      <c r="F187" s="6">
        <v>-2.9561644673913E-3</v>
      </c>
      <c r="G187" s="6">
        <v>5.2174037286207189E-2</v>
      </c>
      <c r="H187" s="6">
        <v>1.8389686109411434E-2</v>
      </c>
      <c r="I187" s="6">
        <v>1.5042413283514411E-2</v>
      </c>
      <c r="J187" s="6">
        <v>-0.21081793064060203</v>
      </c>
      <c r="K187" s="6">
        <v>-0.21044987165284246</v>
      </c>
      <c r="L187" s="6">
        <v>-4.1902777562400281E-2</v>
      </c>
      <c r="M187" s="2">
        <v>178</v>
      </c>
      <c r="N187" s="7">
        <f t="shared" si="27"/>
        <v>2.5606970717291302E-2</v>
      </c>
      <c r="O187" s="7">
        <f t="shared" si="29"/>
        <v>3.4040817323980607E-2</v>
      </c>
      <c r="P187" s="7">
        <f t="shared" si="30"/>
        <v>3.5481125706693636E-2</v>
      </c>
      <c r="Q187" s="7">
        <f t="shared" si="31"/>
        <v>3.8043835532608691E-2</v>
      </c>
      <c r="R187" s="7">
        <f t="shared" si="32"/>
        <v>9.1174037286207182E-2</v>
      </c>
      <c r="S187" s="7">
        <f t="shared" si="33"/>
        <v>6.3389686109411425E-2</v>
      </c>
      <c r="T187" s="7">
        <f t="shared" si="34"/>
        <v>7.0042413283514404E-2</v>
      </c>
      <c r="U187" s="7">
        <f t="shared" si="35"/>
        <v>-0.13181793064060204</v>
      </c>
      <c r="V187" s="7">
        <f t="shared" si="36"/>
        <v>-0.12544987165284244</v>
      </c>
      <c r="W187" s="7">
        <f t="shared" si="37"/>
        <v>-6.902777562400278E-3</v>
      </c>
      <c r="X187" s="2">
        <v>178</v>
      </c>
      <c r="Y187" s="6">
        <f t="shared" si="28"/>
        <v>-8.6351414355763517E-2</v>
      </c>
    </row>
    <row r="188" spans="2:25">
      <c r="B188" s="2">
        <v>179</v>
      </c>
      <c r="C188" s="6">
        <v>5.1437145956315447E-3</v>
      </c>
      <c r="D188" s="6">
        <v>1.594979522868363E-2</v>
      </c>
      <c r="E188" s="6">
        <v>6.0092619834609291E-3</v>
      </c>
      <c r="F188" s="6">
        <v>7.9304638714087529E-3</v>
      </c>
      <c r="G188" s="6">
        <v>1.7983149183318906E-2</v>
      </c>
      <c r="H188" s="6">
        <v>3.5980165018085139E-3</v>
      </c>
      <c r="I188" s="6">
        <v>-7.9643148411446818E-3</v>
      </c>
      <c r="J188" s="6">
        <v>9.2081746060834774E-2</v>
      </c>
      <c r="K188" s="6">
        <v>8.1427550569433751E-2</v>
      </c>
      <c r="L188" s="6">
        <v>-7.4631944998940034E-2</v>
      </c>
      <c r="M188" s="2">
        <v>179</v>
      </c>
      <c r="N188" s="7">
        <f t="shared" si="27"/>
        <v>2.9143714595631545E-2</v>
      </c>
      <c r="O188" s="7">
        <f t="shared" si="29"/>
        <v>4.7949795228683631E-2</v>
      </c>
      <c r="P188" s="7">
        <f t="shared" si="30"/>
        <v>4.200926198346093E-2</v>
      </c>
      <c r="Q188" s="7">
        <f t="shared" si="31"/>
        <v>4.8930463871408744E-2</v>
      </c>
      <c r="R188" s="7">
        <f t="shared" si="32"/>
        <v>5.6983149183318905E-2</v>
      </c>
      <c r="S188" s="7">
        <f t="shared" si="33"/>
        <v>4.8598016501808512E-2</v>
      </c>
      <c r="T188" s="7">
        <f t="shared" si="34"/>
        <v>4.7035685158855318E-2</v>
      </c>
      <c r="U188" s="7">
        <f t="shared" si="35"/>
        <v>0.17108174606083476</v>
      </c>
      <c r="V188" s="7">
        <f t="shared" si="36"/>
        <v>0.16642755056943376</v>
      </c>
      <c r="W188" s="7">
        <f t="shared" si="37"/>
        <v>-3.963194499894003E-2</v>
      </c>
      <c r="X188" s="2">
        <v>179</v>
      </c>
      <c r="Y188" s="6">
        <f t="shared" si="28"/>
        <v>0.14254917769854936</v>
      </c>
    </row>
    <row r="189" spans="2:25">
      <c r="B189" s="2">
        <v>180</v>
      </c>
      <c r="C189" s="6">
        <v>7.3095497403633317E-3</v>
      </c>
      <c r="D189" s="6">
        <v>1.5017065291110201E-2</v>
      </c>
      <c r="E189" s="6">
        <v>1.5449898500009402E-2</v>
      </c>
      <c r="F189" s="6">
        <v>5.8967703254664633E-2</v>
      </c>
      <c r="G189" s="6">
        <v>-7.6066816646112867E-4</v>
      </c>
      <c r="H189" s="6">
        <v>6.6474699295568304E-3</v>
      </c>
      <c r="I189" s="6">
        <v>7.70359277867535E-2</v>
      </c>
      <c r="J189" s="6">
        <v>-3.5292924683702792E-2</v>
      </c>
      <c r="K189" s="6">
        <v>-5.8574651701346209E-3</v>
      </c>
      <c r="L189" s="6">
        <v>-6.2505857205974388E-2</v>
      </c>
      <c r="M189" s="2">
        <v>180</v>
      </c>
      <c r="N189" s="7">
        <f t="shared" si="27"/>
        <v>3.1309549740363332E-2</v>
      </c>
      <c r="O189" s="7">
        <f t="shared" si="29"/>
        <v>4.7017065291110202E-2</v>
      </c>
      <c r="P189" s="7">
        <f t="shared" si="30"/>
        <v>5.1449898500009403E-2</v>
      </c>
      <c r="Q189" s="7">
        <f t="shared" si="31"/>
        <v>9.9967703254664628E-2</v>
      </c>
      <c r="R189" s="7">
        <f t="shared" si="32"/>
        <v>3.8239331833538871E-2</v>
      </c>
      <c r="S189" s="7">
        <f t="shared" si="33"/>
        <v>5.1647469929556829E-2</v>
      </c>
      <c r="T189" s="7">
        <f t="shared" si="34"/>
        <v>0.13203592778675349</v>
      </c>
      <c r="U189" s="7">
        <f t="shared" si="35"/>
        <v>4.3707075316297209E-2</v>
      </c>
      <c r="V189" s="7">
        <f t="shared" si="36"/>
        <v>7.9142534829865385E-2</v>
      </c>
      <c r="W189" s="7">
        <f t="shared" si="37"/>
        <v>-2.7505857205974385E-2</v>
      </c>
      <c r="X189" s="2">
        <v>180</v>
      </c>
      <c r="Y189" s="6">
        <f t="shared" si="28"/>
        <v>8.9721214009267969E-2</v>
      </c>
    </row>
    <row r="190" spans="2:25">
      <c r="B190" s="2">
        <v>181</v>
      </c>
      <c r="C190" s="6">
        <v>-2.6982952328685958E-3</v>
      </c>
      <c r="D190" s="6">
        <v>1.9726103450975099E-2</v>
      </c>
      <c r="E190" s="6">
        <v>1.5762792726787673E-2</v>
      </c>
      <c r="F190" s="6">
        <v>2.7890973615868706E-2</v>
      </c>
      <c r="G190" s="6">
        <v>4.8064306935931903E-2</v>
      </c>
      <c r="H190" s="6">
        <v>3.3285531534979533E-2</v>
      </c>
      <c r="I190" s="6">
        <v>7.6592370858015069E-2</v>
      </c>
      <c r="J190" s="6">
        <v>-6.1167132451763279E-2</v>
      </c>
      <c r="K190" s="6">
        <v>1.624531566680211E-2</v>
      </c>
      <c r="L190" s="6">
        <v>0.2249165960351705</v>
      </c>
      <c r="M190" s="2">
        <v>181</v>
      </c>
      <c r="N190" s="7">
        <f t="shared" si="27"/>
        <v>2.1301704767131405E-2</v>
      </c>
      <c r="O190" s="7">
        <f t="shared" si="29"/>
        <v>5.17261034509751E-2</v>
      </c>
      <c r="P190" s="7">
        <f t="shared" si="30"/>
        <v>5.1762792726787674E-2</v>
      </c>
      <c r="Q190" s="7">
        <f t="shared" si="31"/>
        <v>6.8890973615868697E-2</v>
      </c>
      <c r="R190" s="7">
        <f t="shared" si="32"/>
        <v>8.7064306935931896E-2</v>
      </c>
      <c r="S190" s="7">
        <f t="shared" si="33"/>
        <v>7.8285531534979524E-2</v>
      </c>
      <c r="T190" s="7">
        <f t="shared" si="34"/>
        <v>0.13159237085801506</v>
      </c>
      <c r="U190" s="7">
        <f t="shared" si="35"/>
        <v>1.7832867548236722E-2</v>
      </c>
      <c r="V190" s="7">
        <f t="shared" si="36"/>
        <v>0.10124531566680212</v>
      </c>
      <c r="W190" s="7">
        <f t="shared" si="37"/>
        <v>0.25991659603517048</v>
      </c>
      <c r="X190" s="2">
        <v>181</v>
      </c>
      <c r="Y190" s="6">
        <f t="shared" si="28"/>
        <v>0.10731472729137854</v>
      </c>
    </row>
    <row r="191" spans="2:25">
      <c r="B191" s="2">
        <v>182</v>
      </c>
      <c r="C191" s="6">
        <v>-1.0634536362418498E-3</v>
      </c>
      <c r="D191" s="6">
        <v>-8.3831098360937356E-3</v>
      </c>
      <c r="E191" s="6">
        <v>-6.5862370867423685E-3</v>
      </c>
      <c r="F191" s="6">
        <v>4.1665228418445201E-3</v>
      </c>
      <c r="G191" s="6">
        <v>-4.3395410733376813E-2</v>
      </c>
      <c r="H191" s="6">
        <v>-3.0552669750064716E-2</v>
      </c>
      <c r="I191" s="6">
        <v>-1.4101899835915366E-2</v>
      </c>
      <c r="J191" s="6">
        <v>0.16135868953965307</v>
      </c>
      <c r="K191" s="6">
        <v>0.17694047720332673</v>
      </c>
      <c r="L191" s="6">
        <v>1.9982402294439067E-3</v>
      </c>
      <c r="M191" s="2">
        <v>182</v>
      </c>
      <c r="N191" s="7">
        <f t="shared" si="27"/>
        <v>2.2936546363758151E-2</v>
      </c>
      <c r="O191" s="7">
        <f t="shared" si="29"/>
        <v>2.3616890163906265E-2</v>
      </c>
      <c r="P191" s="7">
        <f t="shared" si="30"/>
        <v>2.9413762913257636E-2</v>
      </c>
      <c r="Q191" s="7">
        <f t="shared" si="31"/>
        <v>4.5166522841844511E-2</v>
      </c>
      <c r="R191" s="7">
        <f t="shared" si="32"/>
        <v>-4.395410733376813E-3</v>
      </c>
      <c r="S191" s="7">
        <f t="shared" si="33"/>
        <v>1.4447330249935282E-2</v>
      </c>
      <c r="T191" s="7">
        <f t="shared" si="34"/>
        <v>4.0898100164084635E-2</v>
      </c>
      <c r="U191" s="7">
        <f t="shared" si="35"/>
        <v>0.24035868953965306</v>
      </c>
      <c r="V191" s="7">
        <f t="shared" si="36"/>
        <v>0.26194047720332675</v>
      </c>
      <c r="W191" s="7">
        <f t="shared" si="37"/>
        <v>3.699824022944391E-2</v>
      </c>
      <c r="X191" s="2">
        <v>182</v>
      </c>
      <c r="Y191" s="6">
        <f t="shared" si="28"/>
        <v>0.21773200198063636</v>
      </c>
    </row>
    <row r="192" spans="2:25">
      <c r="B192" s="2">
        <v>183</v>
      </c>
      <c r="C192" s="6">
        <v>5.6684648025093903E-4</v>
      </c>
      <c r="D192" s="6">
        <v>-2.3495632629585844E-3</v>
      </c>
      <c r="E192" s="6">
        <v>-2.8674987012563928E-3</v>
      </c>
      <c r="F192" s="6">
        <v>-1.4135532278978315E-2</v>
      </c>
      <c r="G192" s="6">
        <v>1.645616229571624E-2</v>
      </c>
      <c r="H192" s="6">
        <v>-2.9685478456363337E-3</v>
      </c>
      <c r="I192" s="6">
        <v>-2.5324725849826257E-2</v>
      </c>
      <c r="J192" s="6">
        <v>1.6778485853199687E-3</v>
      </c>
      <c r="K192" s="6">
        <v>-1.4302678037407576E-2</v>
      </c>
      <c r="L192" s="6">
        <v>-9.8351324394997205E-2</v>
      </c>
      <c r="M192" s="2">
        <v>183</v>
      </c>
      <c r="N192" s="7">
        <f t="shared" si="27"/>
        <v>2.456684648025094E-2</v>
      </c>
      <c r="O192" s="7">
        <f t="shared" si="29"/>
        <v>2.9650436737041416E-2</v>
      </c>
      <c r="P192" s="7">
        <f t="shared" si="30"/>
        <v>3.3132501298743608E-2</v>
      </c>
      <c r="Q192" s="7">
        <f t="shared" si="31"/>
        <v>2.6864467721021679E-2</v>
      </c>
      <c r="R192" s="7">
        <f t="shared" si="32"/>
        <v>5.545616229571624E-2</v>
      </c>
      <c r="S192" s="7">
        <f t="shared" si="33"/>
        <v>4.2031452154363665E-2</v>
      </c>
      <c r="T192" s="7">
        <f t="shared" si="34"/>
        <v>2.9675274150173743E-2</v>
      </c>
      <c r="U192" s="7">
        <f t="shared" si="35"/>
        <v>8.0677848585319969E-2</v>
      </c>
      <c r="V192" s="7">
        <f t="shared" si="36"/>
        <v>7.069732196259243E-2</v>
      </c>
      <c r="W192" s="7">
        <f t="shared" si="37"/>
        <v>-6.3351324394997202E-2</v>
      </c>
      <c r="X192" s="2">
        <v>183</v>
      </c>
      <c r="Y192" s="6">
        <f t="shared" si="28"/>
        <v>6.2492912532940613E-2</v>
      </c>
    </row>
    <row r="193" spans="2:25">
      <c r="B193" s="2">
        <v>184</v>
      </c>
      <c r="C193" s="6">
        <v>-5.0548694512554601E-3</v>
      </c>
      <c r="D193" s="6">
        <v>-1.6399746137907442E-2</v>
      </c>
      <c r="E193" s="6">
        <v>-1.5992848229970196E-2</v>
      </c>
      <c r="F193" s="6">
        <v>-6.1838102644940739E-3</v>
      </c>
      <c r="G193" s="6">
        <v>-4.5046565709824335E-2</v>
      </c>
      <c r="H193" s="6">
        <v>-2.9682856567056222E-2</v>
      </c>
      <c r="I193" s="6">
        <v>6.7369824691142499E-3</v>
      </c>
      <c r="J193" s="6">
        <v>0.26577479429274486</v>
      </c>
      <c r="K193" s="6">
        <v>0.33968901748675373</v>
      </c>
      <c r="L193" s="6">
        <v>0.15681827062687442</v>
      </c>
      <c r="M193" s="2">
        <v>184</v>
      </c>
      <c r="N193" s="7">
        <f t="shared" si="27"/>
        <v>1.894513054874454E-2</v>
      </c>
      <c r="O193" s="7">
        <f t="shared" si="29"/>
        <v>1.5600253862092558E-2</v>
      </c>
      <c r="P193" s="7">
        <f t="shared" si="30"/>
        <v>2.0007151770029808E-2</v>
      </c>
      <c r="Q193" s="7">
        <f t="shared" si="31"/>
        <v>3.4816189735505917E-2</v>
      </c>
      <c r="R193" s="7">
        <f t="shared" si="32"/>
        <v>-6.046565709824335E-3</v>
      </c>
      <c r="S193" s="7">
        <f t="shared" si="33"/>
        <v>1.5317143432943776E-2</v>
      </c>
      <c r="T193" s="7">
        <f t="shared" si="34"/>
        <v>6.173698246911425E-2</v>
      </c>
      <c r="U193" s="7">
        <f t="shared" si="35"/>
        <v>0.34477479429274488</v>
      </c>
      <c r="V193" s="7">
        <f t="shared" si="36"/>
        <v>0.42468901748675375</v>
      </c>
      <c r="W193" s="7">
        <f t="shared" si="37"/>
        <v>0.19181827062687443</v>
      </c>
      <c r="X193" s="2">
        <v>184</v>
      </c>
      <c r="Y193" s="6">
        <f t="shared" si="28"/>
        <v>0.3520986107630999</v>
      </c>
    </row>
    <row r="194" spans="2:25">
      <c r="B194" s="2">
        <v>185</v>
      </c>
      <c r="C194" s="6">
        <v>1.6214823026420612E-2</v>
      </c>
      <c r="D194" s="6">
        <v>-1.0852882824213081E-2</v>
      </c>
      <c r="E194" s="6">
        <v>-1.0434443272579069E-2</v>
      </c>
      <c r="F194" s="6">
        <v>-4.7434551736012763E-3</v>
      </c>
      <c r="G194" s="6">
        <v>-3.7435300051552808E-2</v>
      </c>
      <c r="H194" s="6">
        <v>-2.1937236323939242E-2</v>
      </c>
      <c r="I194" s="6">
        <v>-4.7886875351614955E-2</v>
      </c>
      <c r="J194" s="6">
        <v>6.6579423075622285E-2</v>
      </c>
      <c r="K194" s="6">
        <v>8.0520491123018637E-2</v>
      </c>
      <c r="L194" s="6">
        <v>0.11568294596839997</v>
      </c>
      <c r="M194" s="2">
        <v>185</v>
      </c>
      <c r="N194" s="7">
        <f t="shared" si="27"/>
        <v>4.0214823026420612E-2</v>
      </c>
      <c r="O194" s="7">
        <f t="shared" si="29"/>
        <v>2.114711717578692E-2</v>
      </c>
      <c r="P194" s="7">
        <f t="shared" si="30"/>
        <v>2.5565556727420936E-2</v>
      </c>
      <c r="Q194" s="7">
        <f t="shared" si="31"/>
        <v>3.6256544826398715E-2</v>
      </c>
      <c r="R194" s="7">
        <f t="shared" si="32"/>
        <v>1.5646999484471916E-3</v>
      </c>
      <c r="S194" s="7">
        <f t="shared" si="33"/>
        <v>2.3062763676060756E-2</v>
      </c>
      <c r="T194" s="7">
        <f t="shared" si="34"/>
        <v>7.1131246483850455E-3</v>
      </c>
      <c r="U194" s="7">
        <f t="shared" si="35"/>
        <v>0.14557942307562227</v>
      </c>
      <c r="V194" s="7">
        <f t="shared" si="36"/>
        <v>0.16552049112301864</v>
      </c>
      <c r="W194" s="7">
        <f t="shared" si="37"/>
        <v>0.15068294596839998</v>
      </c>
      <c r="X194" s="2">
        <v>185</v>
      </c>
      <c r="Y194" s="6">
        <f t="shared" si="28"/>
        <v>0.13383901786181976</v>
      </c>
    </row>
    <row r="195" spans="2:25">
      <c r="B195" s="2">
        <v>186</v>
      </c>
      <c r="C195" s="6">
        <v>-1.2534636175264499E-3</v>
      </c>
      <c r="D195" s="6">
        <v>-1.7273456733020762E-2</v>
      </c>
      <c r="E195" s="6">
        <v>-1.5719901972673405E-2</v>
      </c>
      <c r="F195" s="6">
        <v>9.4325650822394726E-3</v>
      </c>
      <c r="G195" s="6">
        <v>-1.1246027300825454E-2</v>
      </c>
      <c r="H195" s="6">
        <v>-9.3128882700595564E-3</v>
      </c>
      <c r="I195" s="6">
        <v>7.6160822019807672E-2</v>
      </c>
      <c r="J195" s="6">
        <v>0.51794409510815309</v>
      </c>
      <c r="K195" s="6">
        <v>0.45696298445798944</v>
      </c>
      <c r="L195" s="6">
        <v>-0.11291728309636999</v>
      </c>
      <c r="M195" s="2">
        <v>186</v>
      </c>
      <c r="N195" s="7">
        <f t="shared" si="27"/>
        <v>2.2746536382473551E-2</v>
      </c>
      <c r="O195" s="7">
        <f t="shared" si="29"/>
        <v>1.4726543266979239E-2</v>
      </c>
      <c r="P195" s="7">
        <f t="shared" si="30"/>
        <v>2.0280098027326599E-2</v>
      </c>
      <c r="Q195" s="7">
        <f t="shared" si="31"/>
        <v>5.0432565082239464E-2</v>
      </c>
      <c r="R195" s="7">
        <f t="shared" si="32"/>
        <v>2.7753972699174546E-2</v>
      </c>
      <c r="S195" s="7">
        <f t="shared" si="33"/>
        <v>3.5687111729940442E-2</v>
      </c>
      <c r="T195" s="7">
        <f t="shared" si="34"/>
        <v>0.13116082201980767</v>
      </c>
      <c r="U195" s="7">
        <f t="shared" si="35"/>
        <v>0.59694409510815305</v>
      </c>
      <c r="V195" s="7">
        <f t="shared" si="36"/>
        <v>0.54196298445798941</v>
      </c>
      <c r="W195" s="7">
        <f t="shared" si="37"/>
        <v>-7.7917283096369985E-2</v>
      </c>
      <c r="X195" s="2">
        <v>186</v>
      </c>
      <c r="Y195" s="6">
        <f t="shared" si="28"/>
        <v>0.45980255256036928</v>
      </c>
    </row>
    <row r="196" spans="2:25">
      <c r="B196" s="2">
        <v>187</v>
      </c>
      <c r="C196" s="6">
        <v>4.96935270118435E-3</v>
      </c>
      <c r="D196" s="6">
        <v>-1.0630655761455207E-2</v>
      </c>
      <c r="E196" s="6">
        <v>-9.081924653846201E-3</v>
      </c>
      <c r="F196" s="6">
        <v>-6.474004632291832E-3</v>
      </c>
      <c r="G196" s="6">
        <v>-7.1213894547740283E-2</v>
      </c>
      <c r="H196" s="6">
        <v>-3.7830281657411043E-2</v>
      </c>
      <c r="I196" s="6">
        <v>-7.911290740011967E-2</v>
      </c>
      <c r="J196" s="6">
        <v>-0.2235290034536028</v>
      </c>
      <c r="K196" s="6">
        <v>-0.16138678202452372</v>
      </c>
      <c r="L196" s="6">
        <v>-0.19496770037009598</v>
      </c>
      <c r="M196" s="2">
        <v>187</v>
      </c>
      <c r="N196" s="7">
        <f t="shared" si="27"/>
        <v>2.896935270118435E-2</v>
      </c>
      <c r="O196" s="7">
        <f t="shared" si="29"/>
        <v>2.1369344238544793E-2</v>
      </c>
      <c r="P196" s="7">
        <f t="shared" si="30"/>
        <v>2.6918075346153803E-2</v>
      </c>
      <c r="Q196" s="7">
        <f t="shared" si="31"/>
        <v>3.4525995367708159E-2</v>
      </c>
      <c r="R196" s="7">
        <f t="shared" si="32"/>
        <v>-3.2213894547740284E-2</v>
      </c>
      <c r="S196" s="7">
        <f t="shared" si="33"/>
        <v>7.1697183425889557E-3</v>
      </c>
      <c r="T196" s="7">
        <f t="shared" si="34"/>
        <v>-2.4112907400119669E-2</v>
      </c>
      <c r="U196" s="7">
        <f t="shared" si="35"/>
        <v>-0.14452900345360281</v>
      </c>
      <c r="V196" s="7">
        <f t="shared" si="36"/>
        <v>-7.6386782024523717E-2</v>
      </c>
      <c r="W196" s="7">
        <f t="shared" si="37"/>
        <v>-0.15996770037009597</v>
      </c>
      <c r="X196" s="2">
        <v>187</v>
      </c>
      <c r="Y196" s="6">
        <f t="shared" si="28"/>
        <v>-6.5932007207817389E-2</v>
      </c>
    </row>
    <row r="197" spans="2:25">
      <c r="B197" s="2">
        <v>188</v>
      </c>
      <c r="C197" s="6">
        <v>-1.7126354486557624E-3</v>
      </c>
      <c r="D197" s="6">
        <v>-7.2807188926759386E-3</v>
      </c>
      <c r="E197" s="6">
        <v>-5.7335206307855199E-4</v>
      </c>
      <c r="F197" s="6">
        <v>-3.9417666356897016E-4</v>
      </c>
      <c r="G197" s="6">
        <v>-3.1974935650607023E-3</v>
      </c>
      <c r="H197" s="6">
        <v>1.0859613077614121E-2</v>
      </c>
      <c r="I197" s="6">
        <v>4.2495077373455592E-3</v>
      </c>
      <c r="J197" s="6">
        <v>3.530784101566653E-4</v>
      </c>
      <c r="K197" s="6">
        <v>3.6793252760665821E-2</v>
      </c>
      <c r="L197" s="6">
        <v>5.6859497008590568E-2</v>
      </c>
      <c r="M197" s="2">
        <v>188</v>
      </c>
      <c r="N197" s="7">
        <f t="shared" si="27"/>
        <v>2.2287364551344238E-2</v>
      </c>
      <c r="O197" s="7">
        <f t="shared" si="29"/>
        <v>2.4719281107324062E-2</v>
      </c>
      <c r="P197" s="7">
        <f t="shared" si="30"/>
        <v>3.5426647936921449E-2</v>
      </c>
      <c r="Q197" s="7">
        <f t="shared" si="31"/>
        <v>4.0605823336431021E-2</v>
      </c>
      <c r="R197" s="7">
        <f t="shared" si="32"/>
        <v>3.5802506434939298E-2</v>
      </c>
      <c r="S197" s="7">
        <f t="shared" si="33"/>
        <v>5.5859613077614119E-2</v>
      </c>
      <c r="T197" s="7">
        <f t="shared" si="34"/>
        <v>5.9249507737345559E-2</v>
      </c>
      <c r="U197" s="7">
        <f t="shared" si="35"/>
        <v>7.9353078410156666E-2</v>
      </c>
      <c r="V197" s="7">
        <f t="shared" si="36"/>
        <v>0.12179325276066583</v>
      </c>
      <c r="W197" s="7">
        <f t="shared" si="37"/>
        <v>9.1859497008590571E-2</v>
      </c>
      <c r="X197" s="2">
        <v>188</v>
      </c>
      <c r="Y197" s="6">
        <f t="shared" si="28"/>
        <v>0.10928450402096729</v>
      </c>
    </row>
    <row r="198" spans="2:25">
      <c r="B198" s="2">
        <v>189</v>
      </c>
      <c r="C198" s="6">
        <v>1.5979041554799803E-3</v>
      </c>
      <c r="D198" s="6">
        <v>8.137511232762476E-3</v>
      </c>
      <c r="E198" s="6">
        <v>7.5851437986867616E-3</v>
      </c>
      <c r="F198" s="6">
        <v>1.5824733036155756E-2</v>
      </c>
      <c r="G198" s="6">
        <v>2.5219542833861311E-2</v>
      </c>
      <c r="H198" s="6">
        <v>2.0906787714357992E-2</v>
      </c>
      <c r="I198" s="6">
        <v>5.1622224811735173E-2</v>
      </c>
      <c r="J198" s="6">
        <v>0.14549274518585079</v>
      </c>
      <c r="K198" s="6">
        <v>0.12697638053354754</v>
      </c>
      <c r="L198" s="6">
        <v>-0.13648347742085415</v>
      </c>
      <c r="M198" s="2">
        <v>189</v>
      </c>
      <c r="N198" s="7">
        <f t="shared" si="27"/>
        <v>2.5597904155479981E-2</v>
      </c>
      <c r="O198" s="7">
        <f t="shared" si="29"/>
        <v>4.0137511232762477E-2</v>
      </c>
      <c r="P198" s="7">
        <f t="shared" si="30"/>
        <v>4.3585143798686762E-2</v>
      </c>
      <c r="Q198" s="7">
        <f t="shared" si="31"/>
        <v>5.6824733036155747E-2</v>
      </c>
      <c r="R198" s="7">
        <f t="shared" si="32"/>
        <v>6.4219542833861304E-2</v>
      </c>
      <c r="S198" s="7">
        <f t="shared" si="33"/>
        <v>6.5906787714357984E-2</v>
      </c>
      <c r="T198" s="7">
        <f t="shared" si="34"/>
        <v>0.10662222481173517</v>
      </c>
      <c r="U198" s="7">
        <f t="shared" si="35"/>
        <v>0.22449274518585077</v>
      </c>
      <c r="V198" s="7">
        <f t="shared" si="36"/>
        <v>0.21197638053354756</v>
      </c>
      <c r="W198" s="7">
        <f t="shared" si="37"/>
        <v>-0.10148347742085415</v>
      </c>
      <c r="X198" s="2">
        <v>189</v>
      </c>
      <c r="Y198" s="6">
        <f t="shared" si="28"/>
        <v>0.19090554986591129</v>
      </c>
    </row>
    <row r="199" spans="2:25">
      <c r="B199" s="2">
        <v>190</v>
      </c>
      <c r="C199" s="6">
        <v>-4.772172512738003E-3</v>
      </c>
      <c r="D199" s="6">
        <v>-8.4667642647173053E-3</v>
      </c>
      <c r="E199" s="6">
        <v>-1.1112707055684606E-2</v>
      </c>
      <c r="F199" s="6">
        <v>6.584505581921727E-3</v>
      </c>
      <c r="G199" s="6">
        <v>-3.9966307181789271E-2</v>
      </c>
      <c r="H199" s="6">
        <v>-1.4674766065561125E-2</v>
      </c>
      <c r="I199" s="6">
        <v>4.3467304624674741E-3</v>
      </c>
      <c r="J199" s="6">
        <v>0.24226356480520431</v>
      </c>
      <c r="K199" s="6">
        <v>0.17917671291855175</v>
      </c>
      <c r="L199" s="6">
        <v>-0.17068809688987358</v>
      </c>
      <c r="M199" s="2">
        <v>190</v>
      </c>
      <c r="N199" s="7">
        <f t="shared" si="27"/>
        <v>1.9227827487261998E-2</v>
      </c>
      <c r="O199" s="7">
        <f t="shared" si="29"/>
        <v>2.3533235735282695E-2</v>
      </c>
      <c r="P199" s="7">
        <f t="shared" si="30"/>
        <v>2.4887292944315399E-2</v>
      </c>
      <c r="Q199" s="7">
        <f t="shared" si="31"/>
        <v>4.7584505581921718E-2</v>
      </c>
      <c r="R199" s="7">
        <f t="shared" si="32"/>
        <v>-9.6630718178927072E-4</v>
      </c>
      <c r="S199" s="7">
        <f t="shared" si="33"/>
        <v>3.0325233934438874E-2</v>
      </c>
      <c r="T199" s="7">
        <f t="shared" si="34"/>
        <v>5.9346730462467474E-2</v>
      </c>
      <c r="U199" s="7">
        <f t="shared" si="35"/>
        <v>0.32126356480520429</v>
      </c>
      <c r="V199" s="7">
        <f t="shared" si="36"/>
        <v>0.26417671291855177</v>
      </c>
      <c r="W199" s="7">
        <f t="shared" si="37"/>
        <v>-0.13568809688987357</v>
      </c>
      <c r="X199" s="2">
        <v>190</v>
      </c>
      <c r="Y199" s="6">
        <f t="shared" si="28"/>
        <v>0.2232107166945422</v>
      </c>
    </row>
    <row r="200" spans="2:25">
      <c r="B200" s="2">
        <v>191</v>
      </c>
      <c r="C200" s="6">
        <v>-8.3724941368096481E-3</v>
      </c>
      <c r="D200" s="6">
        <v>4.7856722384758826E-3</v>
      </c>
      <c r="E200" s="6">
        <v>1.6589541424148219E-2</v>
      </c>
      <c r="F200" s="6">
        <v>-6.6390390056728331E-3</v>
      </c>
      <c r="G200" s="6">
        <v>5.9675618652417453E-2</v>
      </c>
      <c r="H200" s="6">
        <v>4.4798435494979021E-2</v>
      </c>
      <c r="I200" s="6">
        <v>1.4075378897534629E-2</v>
      </c>
      <c r="J200" s="6">
        <v>-0.14894047904547866</v>
      </c>
      <c r="K200" s="6">
        <v>-0.17573588451713429</v>
      </c>
      <c r="L200" s="6">
        <v>0.18227193032171402</v>
      </c>
      <c r="M200" s="2">
        <v>191</v>
      </c>
      <c r="N200" s="7">
        <f t="shared" si="27"/>
        <v>1.5627505863190352E-2</v>
      </c>
      <c r="O200" s="7">
        <f t="shared" si="29"/>
        <v>3.6785672238475883E-2</v>
      </c>
      <c r="P200" s="7">
        <f t="shared" si="30"/>
        <v>5.258954142414822E-2</v>
      </c>
      <c r="Q200" s="7">
        <f t="shared" si="31"/>
        <v>3.4360960994327158E-2</v>
      </c>
      <c r="R200" s="7">
        <f t="shared" si="32"/>
        <v>9.8675618652417446E-2</v>
      </c>
      <c r="S200" s="7">
        <f t="shared" si="33"/>
        <v>8.9798435494979012E-2</v>
      </c>
      <c r="T200" s="7">
        <f t="shared" si="34"/>
        <v>6.9075378897534623E-2</v>
      </c>
      <c r="U200" s="7">
        <f t="shared" si="35"/>
        <v>-6.9940479045478662E-2</v>
      </c>
      <c r="V200" s="7">
        <f t="shared" si="36"/>
        <v>-9.0735884517134283E-2</v>
      </c>
      <c r="W200" s="7">
        <f t="shared" si="37"/>
        <v>0.21727193032171402</v>
      </c>
      <c r="X200" s="2">
        <v>191</v>
      </c>
      <c r="Y200" s="6">
        <f t="shared" si="28"/>
        <v>-5.8773631528251109E-2</v>
      </c>
    </row>
    <row r="201" spans="2:25">
      <c r="B201" s="2">
        <v>192</v>
      </c>
      <c r="C201" s="6">
        <v>9.2929843086223332E-3</v>
      </c>
      <c r="D201" s="6">
        <v>1.3480732555316635E-2</v>
      </c>
      <c r="E201" s="6">
        <v>1.519846483529726E-2</v>
      </c>
      <c r="F201" s="6">
        <v>9.8594626008222455E-4</v>
      </c>
      <c r="G201" s="6">
        <v>-1.4439980415606332E-2</v>
      </c>
      <c r="H201" s="6">
        <v>2.8979063759748055E-3</v>
      </c>
      <c r="I201" s="6">
        <v>-2.4127003538307323E-2</v>
      </c>
      <c r="J201" s="6">
        <v>-0.11348769993915572</v>
      </c>
      <c r="K201" s="6">
        <v>-0.11052879852197005</v>
      </c>
      <c r="L201" s="6">
        <v>-0.19055324477850216</v>
      </c>
      <c r="M201" s="2">
        <v>192</v>
      </c>
      <c r="N201" s="7">
        <f t="shared" si="27"/>
        <v>3.3292984308622334E-2</v>
      </c>
      <c r="O201" s="7">
        <f t="shared" si="29"/>
        <v>4.5480732555316636E-2</v>
      </c>
      <c r="P201" s="7">
        <f t="shared" si="30"/>
        <v>5.1198464835297261E-2</v>
      </c>
      <c r="Q201" s="7">
        <f t="shared" si="31"/>
        <v>4.1985946260082216E-2</v>
      </c>
      <c r="R201" s="7">
        <f t="shared" si="32"/>
        <v>2.4560019584393668E-2</v>
      </c>
      <c r="S201" s="7">
        <f t="shared" si="33"/>
        <v>4.7897906375974804E-2</v>
      </c>
      <c r="T201" s="7">
        <f t="shared" si="34"/>
        <v>3.0872996461692677E-2</v>
      </c>
      <c r="U201" s="7">
        <f t="shared" si="35"/>
        <v>-3.4487699939155722E-2</v>
      </c>
      <c r="V201" s="7">
        <f t="shared" si="36"/>
        <v>-2.5528798521970042E-2</v>
      </c>
      <c r="W201" s="7">
        <f t="shared" si="37"/>
        <v>-0.15555324477850216</v>
      </c>
      <c r="X201" s="2">
        <v>192</v>
      </c>
      <c r="Y201" s="6">
        <f t="shared" si="28"/>
        <v>-1.4248439388303544E-2</v>
      </c>
    </row>
    <row r="202" spans="2:25">
      <c r="B202" s="2">
        <v>193</v>
      </c>
      <c r="C202" s="6">
        <v>4.1789933046903829E-3</v>
      </c>
      <c r="D202" s="6">
        <v>-1.0267360783829879E-2</v>
      </c>
      <c r="E202" s="6">
        <v>-4.4377623714019591E-3</v>
      </c>
      <c r="F202" s="6">
        <v>4.2690142337590636E-2</v>
      </c>
      <c r="G202" s="6">
        <v>-1.7029243448235518E-2</v>
      </c>
      <c r="H202" s="6">
        <v>5.6856044384428345E-4</v>
      </c>
      <c r="I202" s="6">
        <v>6.7423310591781971E-2</v>
      </c>
      <c r="J202" s="6">
        <v>0.2203265315620804</v>
      </c>
      <c r="K202" s="6">
        <v>0.23482331867769735</v>
      </c>
      <c r="L202" s="6">
        <v>-0.18871484181839376</v>
      </c>
      <c r="M202" s="2">
        <v>193</v>
      </c>
      <c r="N202" s="7">
        <f t="shared" ref="N202:N265" si="38">C202+N$2</f>
        <v>2.8178993304690383E-2</v>
      </c>
      <c r="O202" s="7">
        <f t="shared" si="29"/>
        <v>2.1732639216170122E-2</v>
      </c>
      <c r="P202" s="7">
        <f t="shared" si="30"/>
        <v>3.1562237628598042E-2</v>
      </c>
      <c r="Q202" s="7">
        <f t="shared" si="31"/>
        <v>8.3690142337590631E-2</v>
      </c>
      <c r="R202" s="7">
        <f t="shared" si="32"/>
        <v>2.1970756551764482E-2</v>
      </c>
      <c r="S202" s="7">
        <f t="shared" si="33"/>
        <v>4.5568560443844282E-2</v>
      </c>
      <c r="T202" s="7">
        <f t="shared" si="34"/>
        <v>0.12242331059178196</v>
      </c>
      <c r="U202" s="7">
        <f t="shared" si="35"/>
        <v>0.29932653156208039</v>
      </c>
      <c r="V202" s="7">
        <f t="shared" si="36"/>
        <v>0.31982331867769737</v>
      </c>
      <c r="W202" s="7">
        <f t="shared" si="37"/>
        <v>-0.15371484181839376</v>
      </c>
      <c r="X202" s="2">
        <v>193</v>
      </c>
      <c r="Y202" s="6">
        <f t="shared" ref="Y202:Y265" si="39">SUMPRODUCT(opt_wts,N202:W202)</f>
        <v>0.28034331760886128</v>
      </c>
    </row>
    <row r="203" spans="2:25">
      <c r="B203" s="2">
        <v>194</v>
      </c>
      <c r="C203" s="6">
        <v>-9.4050356302230118E-3</v>
      </c>
      <c r="D203" s="6">
        <v>-6.7294636939944918E-4</v>
      </c>
      <c r="E203" s="6">
        <v>-4.1987232498620734E-3</v>
      </c>
      <c r="F203" s="6">
        <v>-1.458097182790782E-2</v>
      </c>
      <c r="G203" s="6">
        <v>6.496336040233032E-2</v>
      </c>
      <c r="H203" s="6">
        <v>1.8841320264869114E-2</v>
      </c>
      <c r="I203" s="6">
        <v>1.5951327003315252E-2</v>
      </c>
      <c r="J203" s="6">
        <v>-0.22102985830553787</v>
      </c>
      <c r="K203" s="6">
        <v>-0.2272759675899968</v>
      </c>
      <c r="L203" s="6">
        <v>-7.2936321251330025E-2</v>
      </c>
      <c r="M203" s="2">
        <v>194</v>
      </c>
      <c r="N203" s="7">
        <f t="shared" si="38"/>
        <v>1.4594964369776989E-2</v>
      </c>
      <c r="O203" s="7">
        <f t="shared" ref="O203:O266" si="40">D203+O$2</f>
        <v>3.1327053630600551E-2</v>
      </c>
      <c r="P203" s="7">
        <f t="shared" ref="P203:P266" si="41">E203+P$2</f>
        <v>3.1801276750137927E-2</v>
      </c>
      <c r="Q203" s="7">
        <f t="shared" ref="Q203:Q266" si="42">F203+Q$2</f>
        <v>2.6419028172092174E-2</v>
      </c>
      <c r="R203" s="7">
        <f t="shared" ref="R203:R266" si="43">G203+R$2</f>
        <v>0.10396336040233031</v>
      </c>
      <c r="S203" s="7">
        <f t="shared" ref="S203:S266" si="44">H203+S$2</f>
        <v>6.3841320264869106E-2</v>
      </c>
      <c r="T203" s="7">
        <f t="shared" ref="T203:T266" si="45">I203+T$2</f>
        <v>7.0951327003315245E-2</v>
      </c>
      <c r="U203" s="7">
        <f t="shared" ref="U203:U266" si="46">J203+U$2</f>
        <v>-0.14202985830553788</v>
      </c>
      <c r="V203" s="7">
        <f t="shared" ref="V203:V266" si="47">K203+V$2</f>
        <v>-0.14227596758999678</v>
      </c>
      <c r="W203" s="7">
        <f t="shared" ref="W203:W266" si="48">L203+W$2</f>
        <v>-3.7936321251330021E-2</v>
      </c>
      <c r="X203" s="2">
        <v>194</v>
      </c>
      <c r="Y203" s="6">
        <f t="shared" si="39"/>
        <v>-9.963050835769971E-2</v>
      </c>
    </row>
    <row r="204" spans="2:25">
      <c r="B204" s="2">
        <v>195</v>
      </c>
      <c r="C204" s="6">
        <v>8.3794379871319005E-3</v>
      </c>
      <c r="D204" s="6">
        <v>2.0778120066159006E-3</v>
      </c>
      <c r="E204" s="6">
        <v>2.5562636065300133E-3</v>
      </c>
      <c r="F204" s="6">
        <v>-3.451988593427599E-2</v>
      </c>
      <c r="G204" s="6">
        <v>-2.4254510624945644E-2</v>
      </c>
      <c r="H204" s="6">
        <v>-1.4884636899901667E-2</v>
      </c>
      <c r="I204" s="6">
        <v>-5.5801567039172384E-2</v>
      </c>
      <c r="J204" s="6">
        <v>5.4418756592157697E-2</v>
      </c>
      <c r="K204" s="6">
        <v>6.5584417473449466E-2</v>
      </c>
      <c r="L204" s="6">
        <v>4.6628006183731266E-2</v>
      </c>
      <c r="M204" s="2">
        <v>195</v>
      </c>
      <c r="N204" s="7">
        <f t="shared" si="38"/>
        <v>3.2379437987131901E-2</v>
      </c>
      <c r="O204" s="7">
        <f t="shared" si="40"/>
        <v>3.4077812006615901E-2</v>
      </c>
      <c r="P204" s="7">
        <f t="shared" si="41"/>
        <v>3.8556263606530014E-2</v>
      </c>
      <c r="Q204" s="7">
        <f t="shared" si="42"/>
        <v>6.4801140657240047E-3</v>
      </c>
      <c r="R204" s="7">
        <f t="shared" si="43"/>
        <v>1.4745489375054356E-2</v>
      </c>
      <c r="S204" s="7">
        <f t="shared" si="44"/>
        <v>3.0115363100098332E-2</v>
      </c>
      <c r="T204" s="7">
        <f t="shared" si="45"/>
        <v>-8.0156703917238364E-4</v>
      </c>
      <c r="U204" s="7">
        <f t="shared" si="46"/>
        <v>0.13341875659215768</v>
      </c>
      <c r="V204" s="7">
        <f t="shared" si="47"/>
        <v>0.15058441747344947</v>
      </c>
      <c r="W204" s="7">
        <f t="shared" si="48"/>
        <v>8.1628006183731269E-2</v>
      </c>
      <c r="X204" s="2">
        <v>195</v>
      </c>
      <c r="Y204" s="6">
        <f t="shared" si="39"/>
        <v>0.12030722056927518</v>
      </c>
    </row>
    <row r="205" spans="2:25">
      <c r="B205" s="2">
        <v>196</v>
      </c>
      <c r="C205" s="6">
        <v>-1.0052194959430237E-2</v>
      </c>
      <c r="D205" s="6">
        <v>-1.5675756804897231E-2</v>
      </c>
      <c r="E205" s="6">
        <v>-1.103588900919809E-2</v>
      </c>
      <c r="F205" s="6">
        <v>-2.7254857105435151E-2</v>
      </c>
      <c r="G205" s="6">
        <v>3.0060196673071943E-3</v>
      </c>
      <c r="H205" s="6">
        <v>-2.6032672150438432E-3</v>
      </c>
      <c r="I205" s="6">
        <v>-6.4644983823579749E-2</v>
      </c>
      <c r="J205" s="6">
        <v>-0.26089127747144825</v>
      </c>
      <c r="K205" s="6">
        <v>-0.26377414789985332</v>
      </c>
      <c r="L205" s="6">
        <v>1.2861667687240244E-2</v>
      </c>
      <c r="M205" s="2">
        <v>196</v>
      </c>
      <c r="N205" s="7">
        <f t="shared" si="38"/>
        <v>1.3947805040569763E-2</v>
      </c>
      <c r="O205" s="7">
        <f t="shared" si="40"/>
        <v>1.6324243195102769E-2</v>
      </c>
      <c r="P205" s="7">
        <f t="shared" si="41"/>
        <v>2.4964110990801914E-2</v>
      </c>
      <c r="Q205" s="7">
        <f t="shared" si="42"/>
        <v>1.3745142894564844E-2</v>
      </c>
      <c r="R205" s="7">
        <f t="shared" si="43"/>
        <v>4.2006019667307194E-2</v>
      </c>
      <c r="S205" s="7">
        <f t="shared" si="44"/>
        <v>4.2396732784956155E-2</v>
      </c>
      <c r="T205" s="7">
        <f t="shared" si="45"/>
        <v>-9.6449838235797489E-3</v>
      </c>
      <c r="U205" s="7">
        <f t="shared" si="46"/>
        <v>-0.18189127747144823</v>
      </c>
      <c r="V205" s="7">
        <f t="shared" si="47"/>
        <v>-0.1787741478998533</v>
      </c>
      <c r="W205" s="7">
        <f t="shared" si="48"/>
        <v>4.7861667687240247E-2</v>
      </c>
      <c r="X205" s="2">
        <v>196</v>
      </c>
      <c r="Y205" s="6">
        <f t="shared" si="39"/>
        <v>-0.14494831512975129</v>
      </c>
    </row>
    <row r="206" spans="2:25">
      <c r="B206" s="2">
        <v>197</v>
      </c>
      <c r="C206" s="6">
        <v>3.9187421464067299E-3</v>
      </c>
      <c r="D206" s="6">
        <v>-9.8005603593018104E-3</v>
      </c>
      <c r="E206" s="6">
        <v>-9.6718319423806758E-3</v>
      </c>
      <c r="F206" s="6">
        <v>-1.6595828370718733E-3</v>
      </c>
      <c r="G206" s="6">
        <v>-1.9240539296151424E-2</v>
      </c>
      <c r="H206" s="6">
        <v>-1.0784164720033802E-2</v>
      </c>
      <c r="I206" s="6">
        <v>-9.6437956350811094E-3</v>
      </c>
      <c r="J206" s="6">
        <v>3.0790474196629419E-2</v>
      </c>
      <c r="K206" s="6">
        <v>1.703682229105731E-2</v>
      </c>
      <c r="L206" s="6">
        <v>-0.1546365240668936</v>
      </c>
      <c r="M206" s="2">
        <v>197</v>
      </c>
      <c r="N206" s="7">
        <f t="shared" si="38"/>
        <v>2.791874214640673E-2</v>
      </c>
      <c r="O206" s="7">
        <f t="shared" si="40"/>
        <v>2.219943964069819E-2</v>
      </c>
      <c r="P206" s="7">
        <f t="shared" si="41"/>
        <v>2.6328168057619328E-2</v>
      </c>
      <c r="Q206" s="7">
        <f t="shared" si="42"/>
        <v>3.9340417162928118E-2</v>
      </c>
      <c r="R206" s="7">
        <f t="shared" si="43"/>
        <v>1.9759460703848576E-2</v>
      </c>
      <c r="S206" s="7">
        <f t="shared" si="44"/>
        <v>3.4215835279966196E-2</v>
      </c>
      <c r="T206" s="7">
        <f t="shared" si="45"/>
        <v>4.5356204364918891E-2</v>
      </c>
      <c r="U206" s="7">
        <f t="shared" si="46"/>
        <v>0.10979047419662942</v>
      </c>
      <c r="V206" s="7">
        <f t="shared" si="47"/>
        <v>0.10203682229105732</v>
      </c>
      <c r="W206" s="7">
        <f t="shared" si="48"/>
        <v>-0.1196365240668936</v>
      </c>
      <c r="X206" s="2">
        <v>197</v>
      </c>
      <c r="Y206" s="6">
        <f t="shared" si="39"/>
        <v>9.0700698908775773E-2</v>
      </c>
    </row>
    <row r="207" spans="2:25">
      <c r="B207" s="2">
        <v>198</v>
      </c>
      <c r="C207" s="6">
        <v>6.107315167716322E-3</v>
      </c>
      <c r="D207" s="6">
        <v>5.2590319830577298E-3</v>
      </c>
      <c r="E207" s="6">
        <v>2.1654009640426804E-3</v>
      </c>
      <c r="F207" s="6">
        <v>-9.2761685576289374E-4</v>
      </c>
      <c r="G207" s="6">
        <v>6.0206028916658522E-3</v>
      </c>
      <c r="H207" s="6">
        <v>8.4442732062165946E-3</v>
      </c>
      <c r="I207" s="6">
        <v>-2.0898313491620413E-2</v>
      </c>
      <c r="J207" s="6">
        <v>-0.15191343742118144</v>
      </c>
      <c r="K207" s="6">
        <v>-9.5108139361242502E-2</v>
      </c>
      <c r="L207" s="6">
        <v>-6.0445485827704523E-2</v>
      </c>
      <c r="M207" s="2">
        <v>198</v>
      </c>
      <c r="N207" s="7">
        <f t="shared" si="38"/>
        <v>3.0107315167716323E-2</v>
      </c>
      <c r="O207" s="7">
        <f t="shared" si="40"/>
        <v>3.725903198305773E-2</v>
      </c>
      <c r="P207" s="7">
        <f t="shared" si="41"/>
        <v>3.8165400964042681E-2</v>
      </c>
      <c r="Q207" s="7">
        <f t="shared" si="42"/>
        <v>4.0072383144237098E-2</v>
      </c>
      <c r="R207" s="7">
        <f t="shared" si="43"/>
        <v>4.5020602891665852E-2</v>
      </c>
      <c r="S207" s="7">
        <f t="shared" si="44"/>
        <v>5.3444273206216593E-2</v>
      </c>
      <c r="T207" s="7">
        <f t="shared" si="45"/>
        <v>3.4101686508379588E-2</v>
      </c>
      <c r="U207" s="7">
        <f t="shared" si="46"/>
        <v>-7.2913437421181435E-2</v>
      </c>
      <c r="V207" s="7">
        <f t="shared" si="47"/>
        <v>-1.0108139361242496E-2</v>
      </c>
      <c r="W207" s="7">
        <f t="shared" si="48"/>
        <v>-2.544548582770452E-2</v>
      </c>
      <c r="X207" s="2">
        <v>198</v>
      </c>
      <c r="Y207" s="6">
        <f t="shared" si="39"/>
        <v>-1.2661740358336972E-3</v>
      </c>
    </row>
    <row r="208" spans="2:25">
      <c r="B208" s="2">
        <v>199</v>
      </c>
      <c r="C208" s="6">
        <v>1.0023823035256153E-2</v>
      </c>
      <c r="D208" s="6">
        <v>-9.7597908386958671E-3</v>
      </c>
      <c r="E208" s="6">
        <v>-8.3579352148314516E-3</v>
      </c>
      <c r="F208" s="6">
        <v>-8.3157751353516128E-3</v>
      </c>
      <c r="G208" s="6">
        <v>-2.6742694839715128E-2</v>
      </c>
      <c r="H208" s="6">
        <v>-1.3516004301570801E-2</v>
      </c>
      <c r="I208" s="6">
        <v>-1.6256210876468891E-2</v>
      </c>
      <c r="J208" s="6">
        <v>-0.17847311891744563</v>
      </c>
      <c r="K208" s="6">
        <v>-0.16080870918415602</v>
      </c>
      <c r="L208" s="6">
        <v>0.14691283945950212</v>
      </c>
      <c r="M208" s="2">
        <v>199</v>
      </c>
      <c r="N208" s="7">
        <f t="shared" si="38"/>
        <v>3.4023823035256154E-2</v>
      </c>
      <c r="O208" s="7">
        <f t="shared" si="40"/>
        <v>2.2240209161304134E-2</v>
      </c>
      <c r="P208" s="7">
        <f t="shared" si="41"/>
        <v>2.7642064785168553E-2</v>
      </c>
      <c r="Q208" s="7">
        <f t="shared" si="42"/>
        <v>3.2684224864648379E-2</v>
      </c>
      <c r="R208" s="7">
        <f t="shared" si="43"/>
        <v>1.2257305160284872E-2</v>
      </c>
      <c r="S208" s="7">
        <f t="shared" si="44"/>
        <v>3.1483995698429197E-2</v>
      </c>
      <c r="T208" s="7">
        <f t="shared" si="45"/>
        <v>3.874378912353111E-2</v>
      </c>
      <c r="U208" s="7">
        <f t="shared" si="46"/>
        <v>-9.9473118917445633E-2</v>
      </c>
      <c r="V208" s="7">
        <f t="shared" si="47"/>
        <v>-7.5808709184156012E-2</v>
      </c>
      <c r="W208" s="7">
        <f t="shared" si="48"/>
        <v>0.18191283945950212</v>
      </c>
      <c r="X208" s="2">
        <v>199</v>
      </c>
      <c r="Y208" s="6">
        <f t="shared" si="39"/>
        <v>-5.2898209351330841E-2</v>
      </c>
    </row>
    <row r="209" spans="2:25">
      <c r="B209" s="2">
        <v>200</v>
      </c>
      <c r="C209" s="6">
        <v>-2.4283278390106119E-3</v>
      </c>
      <c r="D209" s="6">
        <v>1.7791339216299232E-2</v>
      </c>
      <c r="E209" s="6">
        <v>1.4787368031955534E-2</v>
      </c>
      <c r="F209" s="6">
        <v>9.1106256259893305E-3</v>
      </c>
      <c r="G209" s="6">
        <v>5.6050724698361268E-2</v>
      </c>
      <c r="H209" s="6">
        <v>3.2509864078893606E-2</v>
      </c>
      <c r="I209" s="6">
        <v>4.730082541254732E-3</v>
      </c>
      <c r="J209" s="6">
        <v>-0.17256476574349175</v>
      </c>
      <c r="K209" s="6">
        <v>-0.17522282137889922</v>
      </c>
      <c r="L209" s="6">
        <v>0.25892049396934685</v>
      </c>
      <c r="M209" s="2">
        <v>200</v>
      </c>
      <c r="N209" s="7">
        <f t="shared" si="38"/>
        <v>2.1571672160989389E-2</v>
      </c>
      <c r="O209" s="7">
        <f t="shared" si="40"/>
        <v>4.9791339216299232E-2</v>
      </c>
      <c r="P209" s="7">
        <f t="shared" si="41"/>
        <v>5.0787368031955535E-2</v>
      </c>
      <c r="Q209" s="7">
        <f t="shared" si="42"/>
        <v>5.0110625625989322E-2</v>
      </c>
      <c r="R209" s="7">
        <f t="shared" si="43"/>
        <v>9.5050724698361261E-2</v>
      </c>
      <c r="S209" s="7">
        <f t="shared" si="44"/>
        <v>7.7509864078893598E-2</v>
      </c>
      <c r="T209" s="7">
        <f t="shared" si="45"/>
        <v>5.9730082541254732E-2</v>
      </c>
      <c r="U209" s="7">
        <f t="shared" si="46"/>
        <v>-9.3564765743491748E-2</v>
      </c>
      <c r="V209" s="7">
        <f t="shared" si="47"/>
        <v>-9.0222821378899212E-2</v>
      </c>
      <c r="W209" s="7">
        <f t="shared" si="48"/>
        <v>0.29392049396934683</v>
      </c>
      <c r="X209" s="2">
        <v>200</v>
      </c>
      <c r="Y209" s="6">
        <f t="shared" si="39"/>
        <v>-6.0232240330460797E-2</v>
      </c>
    </row>
    <row r="210" spans="2:25">
      <c r="B210" s="2">
        <v>201</v>
      </c>
      <c r="C210" s="6">
        <v>3.2055155771913771E-3</v>
      </c>
      <c r="D210" s="6">
        <v>-1.0464060865600297E-2</v>
      </c>
      <c r="E210" s="6">
        <v>-4.993340764100223E-3</v>
      </c>
      <c r="F210" s="6">
        <v>-1.5185935460025304E-2</v>
      </c>
      <c r="G210" s="6">
        <v>-1.3070421065234802E-2</v>
      </c>
      <c r="H210" s="6">
        <v>-1.5404249832274237E-2</v>
      </c>
      <c r="I210" s="6">
        <v>-3.4168948535453381E-2</v>
      </c>
      <c r="J210" s="6">
        <v>-0.10411626684402173</v>
      </c>
      <c r="K210" s="6">
        <v>-8.4500935068857239E-2</v>
      </c>
      <c r="L210" s="6">
        <v>4.3074380722881347E-2</v>
      </c>
      <c r="M210" s="2">
        <v>201</v>
      </c>
      <c r="N210" s="7">
        <f t="shared" si="38"/>
        <v>2.7205515577191378E-2</v>
      </c>
      <c r="O210" s="7">
        <f t="shared" si="40"/>
        <v>2.1535939134399704E-2</v>
      </c>
      <c r="P210" s="7">
        <f t="shared" si="41"/>
        <v>3.1006659235899781E-2</v>
      </c>
      <c r="Q210" s="7">
        <f t="shared" si="42"/>
        <v>2.5814064539974691E-2</v>
      </c>
      <c r="R210" s="7">
        <f t="shared" si="43"/>
        <v>2.5929578934765198E-2</v>
      </c>
      <c r="S210" s="7">
        <f t="shared" si="44"/>
        <v>2.9595750167725761E-2</v>
      </c>
      <c r="T210" s="7">
        <f t="shared" si="45"/>
        <v>2.083105146454662E-2</v>
      </c>
      <c r="U210" s="7">
        <f t="shared" si="46"/>
        <v>-2.5116266844021726E-2</v>
      </c>
      <c r="V210" s="7">
        <f t="shared" si="47"/>
        <v>4.9906493114276751E-4</v>
      </c>
      <c r="W210" s="7">
        <f t="shared" si="48"/>
        <v>7.8074380722881351E-2</v>
      </c>
      <c r="X210" s="2">
        <v>201</v>
      </c>
      <c r="Y210" s="6">
        <f t="shared" si="39"/>
        <v>4.5654623304427489E-3</v>
      </c>
    </row>
    <row r="211" spans="2:25">
      <c r="B211" s="2">
        <v>202</v>
      </c>
      <c r="C211" s="6">
        <v>2.7176393402318158E-3</v>
      </c>
      <c r="D211" s="6">
        <v>-1.9593974558888422E-3</v>
      </c>
      <c r="E211" s="6">
        <v>-9.3269587749104585E-4</v>
      </c>
      <c r="F211" s="6">
        <v>-2.6968727344807951E-3</v>
      </c>
      <c r="G211" s="6">
        <v>-2.1171781192908842E-2</v>
      </c>
      <c r="H211" s="6">
        <v>-2.7209156637829149E-3</v>
      </c>
      <c r="I211" s="6">
        <v>-2.0752651797609878E-2</v>
      </c>
      <c r="J211" s="6">
        <v>-0.25330702527468607</v>
      </c>
      <c r="K211" s="6">
        <v>-0.24232414955528236</v>
      </c>
      <c r="L211" s="6">
        <v>-7.9857121724017086E-2</v>
      </c>
      <c r="M211" s="2">
        <v>202</v>
      </c>
      <c r="N211" s="7">
        <f t="shared" si="38"/>
        <v>2.6717639340231816E-2</v>
      </c>
      <c r="O211" s="7">
        <f t="shared" si="40"/>
        <v>3.0040602544111158E-2</v>
      </c>
      <c r="P211" s="7">
        <f t="shared" si="41"/>
        <v>3.5067304122508955E-2</v>
      </c>
      <c r="Q211" s="7">
        <f t="shared" si="42"/>
        <v>3.8303127265519196E-2</v>
      </c>
      <c r="R211" s="7">
        <f t="shared" si="43"/>
        <v>1.7828218807091158E-2</v>
      </c>
      <c r="S211" s="7">
        <f t="shared" si="44"/>
        <v>4.2279084336217083E-2</v>
      </c>
      <c r="T211" s="7">
        <f t="shared" si="45"/>
        <v>3.4247348202390122E-2</v>
      </c>
      <c r="U211" s="7">
        <f t="shared" si="46"/>
        <v>-0.17430702527468606</v>
      </c>
      <c r="V211" s="7">
        <f t="shared" si="47"/>
        <v>-0.15732414955528234</v>
      </c>
      <c r="W211" s="7">
        <f t="shared" si="48"/>
        <v>-4.4857121724017082E-2</v>
      </c>
      <c r="X211" s="2">
        <v>202</v>
      </c>
      <c r="Y211" s="6">
        <f t="shared" si="39"/>
        <v>-0.11900984985348682</v>
      </c>
    </row>
    <row r="212" spans="2:25">
      <c r="B212" s="2">
        <v>203</v>
      </c>
      <c r="C212" s="6">
        <v>-2.558653852737923E-3</v>
      </c>
      <c r="D212" s="6">
        <v>-2.5138071147778371E-2</v>
      </c>
      <c r="E212" s="6">
        <v>-2.5853472004075544E-2</v>
      </c>
      <c r="F212" s="6">
        <v>-3.3258337375302011E-2</v>
      </c>
      <c r="G212" s="6">
        <v>-3.6378864199444014E-2</v>
      </c>
      <c r="H212" s="6">
        <v>-4.0292419092787753E-2</v>
      </c>
      <c r="I212" s="6">
        <v>-6.335350014618002E-2</v>
      </c>
      <c r="J212" s="6">
        <v>-9.6358099577976558E-2</v>
      </c>
      <c r="K212" s="6">
        <v>-0.15539537008809012</v>
      </c>
      <c r="L212" s="6">
        <v>-0.19357474294577653</v>
      </c>
      <c r="M212" s="2">
        <v>203</v>
      </c>
      <c r="N212" s="7">
        <f t="shared" si="38"/>
        <v>2.1441346147262078E-2</v>
      </c>
      <c r="O212" s="7">
        <f t="shared" si="40"/>
        <v>6.8619288522216298E-3</v>
      </c>
      <c r="P212" s="7">
        <f t="shared" si="41"/>
        <v>1.014652799592446E-2</v>
      </c>
      <c r="Q212" s="7">
        <f t="shared" si="42"/>
        <v>7.7416626246979842E-3</v>
      </c>
      <c r="R212" s="7">
        <f t="shared" si="43"/>
        <v>2.6211358005559862E-3</v>
      </c>
      <c r="S212" s="7">
        <f t="shared" si="44"/>
        <v>4.7075809072122457E-3</v>
      </c>
      <c r="T212" s="7">
        <f t="shared" si="45"/>
        <v>-8.3535001461800193E-3</v>
      </c>
      <c r="U212" s="7">
        <f t="shared" si="46"/>
        <v>-1.7358099577976557E-2</v>
      </c>
      <c r="V212" s="7">
        <f t="shared" si="47"/>
        <v>-7.0395370088090117E-2</v>
      </c>
      <c r="W212" s="7">
        <f t="shared" si="48"/>
        <v>-0.15857474294577653</v>
      </c>
      <c r="X212" s="2">
        <v>203</v>
      </c>
      <c r="Y212" s="6">
        <f t="shared" si="39"/>
        <v>-5.7986996137741609E-2</v>
      </c>
    </row>
    <row r="213" spans="2:25">
      <c r="B213" s="2">
        <v>204</v>
      </c>
      <c r="C213" s="6">
        <v>-5.1240161913558499E-3</v>
      </c>
      <c r="D213" s="6">
        <v>1.4490604998532788E-2</v>
      </c>
      <c r="E213" s="6">
        <v>1.9155086795734039E-2</v>
      </c>
      <c r="F213" s="6">
        <v>-3.3338798704754778E-3</v>
      </c>
      <c r="G213" s="6">
        <v>7.3469232791669961E-2</v>
      </c>
      <c r="H213" s="6">
        <v>4.089300174498927E-2</v>
      </c>
      <c r="I213" s="6">
        <v>8.2491085704835543E-3</v>
      </c>
      <c r="J213" s="6">
        <v>-0.11060770884717938</v>
      </c>
      <c r="K213" s="6">
        <v>-6.812417705945871E-2</v>
      </c>
      <c r="L213" s="6">
        <v>0.2326275942176082</v>
      </c>
      <c r="M213" s="2">
        <v>204</v>
      </c>
      <c r="N213" s="7">
        <f t="shared" si="38"/>
        <v>1.8875983808644151E-2</v>
      </c>
      <c r="O213" s="7">
        <f t="shared" si="40"/>
        <v>4.6490604998532789E-2</v>
      </c>
      <c r="P213" s="7">
        <f t="shared" si="41"/>
        <v>5.515508679573404E-2</v>
      </c>
      <c r="Q213" s="7">
        <f t="shared" si="42"/>
        <v>3.7666120129524513E-2</v>
      </c>
      <c r="R213" s="7">
        <f t="shared" si="43"/>
        <v>0.11246923279166995</v>
      </c>
      <c r="S213" s="7">
        <f t="shared" si="44"/>
        <v>8.5893001744989261E-2</v>
      </c>
      <c r="T213" s="7">
        <f t="shared" si="45"/>
        <v>6.3249108570483548E-2</v>
      </c>
      <c r="U213" s="7">
        <f t="shared" si="46"/>
        <v>-3.160770884717938E-2</v>
      </c>
      <c r="V213" s="7">
        <f t="shared" si="47"/>
        <v>1.6875822940541296E-2</v>
      </c>
      <c r="W213" s="7">
        <f t="shared" si="48"/>
        <v>0.26762759421760818</v>
      </c>
      <c r="X213" s="2">
        <v>204</v>
      </c>
      <c r="Y213" s="6">
        <f t="shared" si="39"/>
        <v>2.6150480347943726E-2</v>
      </c>
    </row>
    <row r="214" spans="2:25">
      <c r="B214" s="2">
        <v>205</v>
      </c>
      <c r="C214" s="6">
        <v>-5.2100604137219481E-4</v>
      </c>
      <c r="D214" s="6">
        <v>8.7715685808010396E-3</v>
      </c>
      <c r="E214" s="6">
        <v>5.7314412023271206E-3</v>
      </c>
      <c r="F214" s="6">
        <v>1.1093485321366146E-2</v>
      </c>
      <c r="G214" s="6">
        <v>2.6704384061581279E-2</v>
      </c>
      <c r="H214" s="6">
        <v>1.1914625407954009E-2</v>
      </c>
      <c r="I214" s="6">
        <v>5.0491926781662477E-2</v>
      </c>
      <c r="J214" s="6">
        <v>7.4180294215262982E-2</v>
      </c>
      <c r="K214" s="6">
        <v>4.1985747661697173E-2</v>
      </c>
      <c r="L214" s="6">
        <v>0.13171243902929369</v>
      </c>
      <c r="M214" s="2">
        <v>205</v>
      </c>
      <c r="N214" s="7">
        <f t="shared" si="38"/>
        <v>2.3478993958627806E-2</v>
      </c>
      <c r="O214" s="7">
        <f t="shared" si="40"/>
        <v>4.077156858080104E-2</v>
      </c>
      <c r="P214" s="7">
        <f t="shared" si="41"/>
        <v>4.1731441202327121E-2</v>
      </c>
      <c r="Q214" s="7">
        <f t="shared" si="42"/>
        <v>5.2093485321366137E-2</v>
      </c>
      <c r="R214" s="7">
        <f t="shared" si="43"/>
        <v>6.5704384061581272E-2</v>
      </c>
      <c r="S214" s="7">
        <f t="shared" si="44"/>
        <v>5.6914625407954007E-2</v>
      </c>
      <c r="T214" s="7">
        <f t="shared" si="45"/>
        <v>0.10549192678166247</v>
      </c>
      <c r="U214" s="7">
        <f t="shared" si="46"/>
        <v>0.15318029421526297</v>
      </c>
      <c r="V214" s="7">
        <f t="shared" si="47"/>
        <v>0.12698574766169718</v>
      </c>
      <c r="W214" s="7">
        <f t="shared" si="48"/>
        <v>0.1667124390292937</v>
      </c>
      <c r="X214" s="2">
        <v>205</v>
      </c>
      <c r="Y214" s="6">
        <f t="shared" si="39"/>
        <v>0.12268698395631113</v>
      </c>
    </row>
    <row r="215" spans="2:25">
      <c r="B215" s="2">
        <v>206</v>
      </c>
      <c r="C215" s="6">
        <v>2.9002897993811519E-3</v>
      </c>
      <c r="D215" s="6">
        <v>-4.7397113450330791E-3</v>
      </c>
      <c r="E215" s="6">
        <v>-4.1054242165882542E-3</v>
      </c>
      <c r="F215" s="6">
        <v>-3.5632129353378693E-3</v>
      </c>
      <c r="G215" s="6">
        <v>-3.7436666745349484E-3</v>
      </c>
      <c r="H215" s="6">
        <v>-4.1748268520303625E-3</v>
      </c>
      <c r="I215" s="6">
        <v>-2.2084842091611212E-2</v>
      </c>
      <c r="J215" s="6">
        <v>-1.7115063428765065E-3</v>
      </c>
      <c r="K215" s="6">
        <v>-2.4430412479794036E-2</v>
      </c>
      <c r="L215" s="6">
        <v>3.0469373285433601E-2</v>
      </c>
      <c r="M215" s="2">
        <v>206</v>
      </c>
      <c r="N215" s="7">
        <f t="shared" si="38"/>
        <v>2.6900289799381152E-2</v>
      </c>
      <c r="O215" s="7">
        <f t="shared" si="40"/>
        <v>2.7260288654966922E-2</v>
      </c>
      <c r="P215" s="7">
        <f t="shared" si="41"/>
        <v>3.1894575783411747E-2</v>
      </c>
      <c r="Q215" s="7">
        <f t="shared" si="42"/>
        <v>3.7436787064662122E-2</v>
      </c>
      <c r="R215" s="7">
        <f t="shared" si="43"/>
        <v>3.5256333325465052E-2</v>
      </c>
      <c r="S215" s="7">
        <f t="shared" si="44"/>
        <v>4.0825173147969636E-2</v>
      </c>
      <c r="T215" s="7">
        <f t="shared" si="45"/>
        <v>3.2915157908388788E-2</v>
      </c>
      <c r="U215" s="7">
        <f t="shared" si="46"/>
        <v>7.7288493657123494E-2</v>
      </c>
      <c r="V215" s="7">
        <f t="shared" si="47"/>
        <v>6.056958752020597E-2</v>
      </c>
      <c r="W215" s="7">
        <f t="shared" si="48"/>
        <v>6.5469373285433605E-2</v>
      </c>
      <c r="X215" s="2">
        <v>206</v>
      </c>
      <c r="Y215" s="6">
        <f t="shared" si="39"/>
        <v>5.5038701744949958E-2</v>
      </c>
    </row>
    <row r="216" spans="2:25">
      <c r="B216" s="2">
        <v>207</v>
      </c>
      <c r="C216" s="6">
        <v>-2.8036028415860045E-3</v>
      </c>
      <c r="D216" s="6">
        <v>-2.0971455010946743E-3</v>
      </c>
      <c r="E216" s="6">
        <v>2.7432094931335201E-3</v>
      </c>
      <c r="F216" s="6">
        <v>4.4239803758744679E-3</v>
      </c>
      <c r="G216" s="6">
        <v>1.4385159805416117E-2</v>
      </c>
      <c r="H216" s="6">
        <v>1.2963226821513789E-2</v>
      </c>
      <c r="I216" s="6">
        <v>7.0216382610489569E-3</v>
      </c>
      <c r="J216" s="6">
        <v>-0.21412221130004247</v>
      </c>
      <c r="K216" s="6">
        <v>-0.19603153426564535</v>
      </c>
      <c r="L216" s="6">
        <v>1.876118824808122E-2</v>
      </c>
      <c r="M216" s="2">
        <v>207</v>
      </c>
      <c r="N216" s="7">
        <f t="shared" si="38"/>
        <v>2.1196397158413996E-2</v>
      </c>
      <c r="O216" s="7">
        <f t="shared" si="40"/>
        <v>2.9902854498905326E-2</v>
      </c>
      <c r="P216" s="7">
        <f t="shared" si="41"/>
        <v>3.8743209493133521E-2</v>
      </c>
      <c r="Q216" s="7">
        <f t="shared" si="42"/>
        <v>4.5423980375874459E-2</v>
      </c>
      <c r="R216" s="7">
        <f t="shared" si="43"/>
        <v>5.3385159805416117E-2</v>
      </c>
      <c r="S216" s="7">
        <f t="shared" si="44"/>
        <v>5.7963226821513787E-2</v>
      </c>
      <c r="T216" s="7">
        <f t="shared" si="45"/>
        <v>6.2021638261048957E-2</v>
      </c>
      <c r="U216" s="7">
        <f t="shared" si="46"/>
        <v>-0.13512221130004248</v>
      </c>
      <c r="V216" s="7">
        <f t="shared" si="47"/>
        <v>-0.11103153426564534</v>
      </c>
      <c r="W216" s="7">
        <f t="shared" si="48"/>
        <v>5.3761188248081224E-2</v>
      </c>
      <c r="X216" s="2">
        <v>207</v>
      </c>
      <c r="Y216" s="6">
        <f t="shared" si="39"/>
        <v>-7.6420899485975274E-2</v>
      </c>
    </row>
    <row r="217" spans="2:25">
      <c r="B217" s="2">
        <v>208</v>
      </c>
      <c r="C217" s="6">
        <v>-6.1268218654681114E-3</v>
      </c>
      <c r="D217" s="6">
        <v>4.096468373986431E-3</v>
      </c>
      <c r="E217" s="6">
        <v>3.9784440561124353E-3</v>
      </c>
      <c r="F217" s="6">
        <v>2.0256391206984335E-2</v>
      </c>
      <c r="G217" s="6">
        <v>4.5669492363442657E-2</v>
      </c>
      <c r="H217" s="6">
        <v>2.7550614810020572E-2</v>
      </c>
      <c r="I217" s="6">
        <v>7.2621228752807299E-2</v>
      </c>
      <c r="J217" s="6">
        <v>0.11086780705286106</v>
      </c>
      <c r="K217" s="6">
        <v>7.1805260301915044E-2</v>
      </c>
      <c r="L217" s="6">
        <v>0.38545791649243105</v>
      </c>
      <c r="M217" s="2">
        <v>208</v>
      </c>
      <c r="N217" s="7">
        <f t="shared" si="38"/>
        <v>1.7873178134531889E-2</v>
      </c>
      <c r="O217" s="7">
        <f t="shared" si="40"/>
        <v>3.6096468373986432E-2</v>
      </c>
      <c r="P217" s="7">
        <f t="shared" si="41"/>
        <v>3.9978444056112436E-2</v>
      </c>
      <c r="Q217" s="7">
        <f t="shared" si="42"/>
        <v>6.1256391206984326E-2</v>
      </c>
      <c r="R217" s="7">
        <f t="shared" si="43"/>
        <v>8.466949236344265E-2</v>
      </c>
      <c r="S217" s="7">
        <f t="shared" si="44"/>
        <v>7.2550614810020564E-2</v>
      </c>
      <c r="T217" s="7">
        <f t="shared" si="45"/>
        <v>0.12762122875280729</v>
      </c>
      <c r="U217" s="7">
        <f t="shared" si="46"/>
        <v>0.18986780705286105</v>
      </c>
      <c r="V217" s="7">
        <f t="shared" si="47"/>
        <v>0.15680526030191505</v>
      </c>
      <c r="W217" s="7">
        <f t="shared" si="48"/>
        <v>0.42045791649243103</v>
      </c>
      <c r="X217" s="2">
        <v>208</v>
      </c>
      <c r="Y217" s="6">
        <f t="shared" si="39"/>
        <v>0.15096845456147814</v>
      </c>
    </row>
    <row r="218" spans="2:25">
      <c r="B218" s="2">
        <v>209</v>
      </c>
      <c r="C218" s="6">
        <v>-4.3259475492468877E-3</v>
      </c>
      <c r="D218" s="6">
        <v>-1.8694514712993368E-2</v>
      </c>
      <c r="E218" s="6">
        <v>-1.8721603962995086E-2</v>
      </c>
      <c r="F218" s="6">
        <v>-3.3760905555078574E-2</v>
      </c>
      <c r="G218" s="6">
        <v>-3.045382095422787E-2</v>
      </c>
      <c r="H218" s="6">
        <v>-3.2787178827232873E-2</v>
      </c>
      <c r="I218" s="6">
        <v>-9.2405279354218939E-2</v>
      </c>
      <c r="J218" s="6">
        <v>-9.3344070783194483E-2</v>
      </c>
      <c r="K218" s="6">
        <v>-0.15483838100612568</v>
      </c>
      <c r="L218" s="6">
        <v>0.14564274853834785</v>
      </c>
      <c r="M218" s="2">
        <v>209</v>
      </c>
      <c r="N218" s="7">
        <f t="shared" si="38"/>
        <v>1.9674052450753113E-2</v>
      </c>
      <c r="O218" s="7">
        <f t="shared" si="40"/>
        <v>1.3305485287006633E-2</v>
      </c>
      <c r="P218" s="7">
        <f t="shared" si="41"/>
        <v>1.7278396037004918E-2</v>
      </c>
      <c r="Q218" s="7">
        <f t="shared" si="42"/>
        <v>7.2390944449214206E-3</v>
      </c>
      <c r="R218" s="7">
        <f t="shared" si="43"/>
        <v>8.5461790457721301E-3</v>
      </c>
      <c r="S218" s="7">
        <f t="shared" si="44"/>
        <v>1.2212821172767126E-2</v>
      </c>
      <c r="T218" s="7">
        <f t="shared" si="45"/>
        <v>-3.7405279354218939E-2</v>
      </c>
      <c r="U218" s="7">
        <f t="shared" si="46"/>
        <v>-1.4344070783194482E-2</v>
      </c>
      <c r="V218" s="7">
        <f t="shared" si="47"/>
        <v>-6.9838381006125674E-2</v>
      </c>
      <c r="W218" s="7">
        <f t="shared" si="48"/>
        <v>0.18064274853834786</v>
      </c>
      <c r="X218" s="2">
        <v>209</v>
      </c>
      <c r="Y218" s="6">
        <f t="shared" si="39"/>
        <v>-6.3351760842932203E-2</v>
      </c>
    </row>
    <row r="219" spans="2:25">
      <c r="B219" s="2">
        <v>210</v>
      </c>
      <c r="C219" s="6">
        <v>-9.0561765790288934E-4</v>
      </c>
      <c r="D219" s="6">
        <v>1.5458728558548865E-2</v>
      </c>
      <c r="E219" s="6">
        <v>9.1552636973596009E-3</v>
      </c>
      <c r="F219" s="6">
        <v>-7.696298482646604E-3</v>
      </c>
      <c r="G219" s="6">
        <v>8.0663196008181406E-2</v>
      </c>
      <c r="H219" s="6">
        <v>4.1727457004161854E-2</v>
      </c>
      <c r="I219" s="6">
        <v>2.4130538808560087E-2</v>
      </c>
      <c r="J219" s="6">
        <v>-0.16307850528489085</v>
      </c>
      <c r="K219" s="6">
        <v>-0.20030554247419874</v>
      </c>
      <c r="L219" s="6">
        <v>0.12790659232155194</v>
      </c>
      <c r="M219" s="2">
        <v>210</v>
      </c>
      <c r="N219" s="7">
        <f t="shared" si="38"/>
        <v>2.3094382342097111E-2</v>
      </c>
      <c r="O219" s="7">
        <f t="shared" si="40"/>
        <v>4.7458728558548866E-2</v>
      </c>
      <c r="P219" s="7">
        <f t="shared" si="41"/>
        <v>4.5155263697359602E-2</v>
      </c>
      <c r="Q219" s="7">
        <f t="shared" si="42"/>
        <v>3.3303701517353387E-2</v>
      </c>
      <c r="R219" s="7">
        <f t="shared" si="43"/>
        <v>0.1196631960081814</v>
      </c>
      <c r="S219" s="7">
        <f t="shared" si="44"/>
        <v>8.6727457004161845E-2</v>
      </c>
      <c r="T219" s="7">
        <f t="shared" si="45"/>
        <v>7.913053880856008E-2</v>
      </c>
      <c r="U219" s="7">
        <f t="shared" si="46"/>
        <v>-8.4078505284890845E-2</v>
      </c>
      <c r="V219" s="7">
        <f t="shared" si="47"/>
        <v>-0.11530554247419873</v>
      </c>
      <c r="W219" s="7">
        <f t="shared" si="48"/>
        <v>0.16290659232155194</v>
      </c>
      <c r="X219" s="2">
        <v>210</v>
      </c>
      <c r="Y219" s="6">
        <f t="shared" si="39"/>
        <v>-7.6418325867305542E-2</v>
      </c>
    </row>
    <row r="220" spans="2:25">
      <c r="B220" s="2">
        <v>211</v>
      </c>
      <c r="C220" s="6">
        <v>4.2858169311562402E-3</v>
      </c>
      <c r="D220" s="6">
        <v>-9.28864355260621E-3</v>
      </c>
      <c r="E220" s="6">
        <v>-5.0788726619609807E-3</v>
      </c>
      <c r="F220" s="6">
        <v>-2.2425180400395064E-2</v>
      </c>
      <c r="G220" s="6">
        <v>-1.6539831689535753E-2</v>
      </c>
      <c r="H220" s="6">
        <v>-1.3175922884757281E-2</v>
      </c>
      <c r="I220" s="6">
        <v>-3.2941052826607309E-2</v>
      </c>
      <c r="J220" s="6">
        <v>0.19734032452643094</v>
      </c>
      <c r="K220" s="6">
        <v>0.13071180131977989</v>
      </c>
      <c r="L220" s="6">
        <v>-1.8934800575887742E-2</v>
      </c>
      <c r="M220" s="2">
        <v>211</v>
      </c>
      <c r="N220" s="7">
        <f t="shared" si="38"/>
        <v>2.8285816931156241E-2</v>
      </c>
      <c r="O220" s="7">
        <f t="shared" si="40"/>
        <v>2.2711356447393791E-2</v>
      </c>
      <c r="P220" s="7">
        <f t="shared" si="41"/>
        <v>3.0921127338039023E-2</v>
      </c>
      <c r="Q220" s="7">
        <f t="shared" si="42"/>
        <v>1.8574819599604931E-2</v>
      </c>
      <c r="R220" s="7">
        <f t="shared" si="43"/>
        <v>2.2460168310464247E-2</v>
      </c>
      <c r="S220" s="7">
        <f t="shared" si="44"/>
        <v>3.1824077115242717E-2</v>
      </c>
      <c r="T220" s="7">
        <f t="shared" si="45"/>
        <v>2.2058947173392691E-2</v>
      </c>
      <c r="U220" s="7">
        <f t="shared" si="46"/>
        <v>0.27634032452643092</v>
      </c>
      <c r="V220" s="7">
        <f t="shared" si="47"/>
        <v>0.21571180131977991</v>
      </c>
      <c r="W220" s="7">
        <f t="shared" si="48"/>
        <v>1.6065199424112261E-2</v>
      </c>
      <c r="X220" s="2">
        <v>211</v>
      </c>
      <c r="Y220" s="6">
        <f t="shared" si="39"/>
        <v>0.1769812305913159</v>
      </c>
    </row>
    <row r="221" spans="2:25">
      <c r="B221" s="2">
        <v>212</v>
      </c>
      <c r="C221" s="6">
        <v>-1.292502484272616E-3</v>
      </c>
      <c r="D221" s="6">
        <v>7.5115791996474696E-3</v>
      </c>
      <c r="E221" s="6">
        <v>2.3225743562439068E-3</v>
      </c>
      <c r="F221" s="6">
        <v>-3.8987143402270913E-2</v>
      </c>
      <c r="G221" s="6">
        <v>4.7236820681552341E-2</v>
      </c>
      <c r="H221" s="6">
        <v>6.6008194511692417E-3</v>
      </c>
      <c r="I221" s="6">
        <v>-7.4416624943506648E-2</v>
      </c>
      <c r="J221" s="6">
        <v>-0.15598390346827182</v>
      </c>
      <c r="K221" s="6">
        <v>-0.11659525563787231</v>
      </c>
      <c r="L221" s="6">
        <v>7.0617499903280548E-2</v>
      </c>
      <c r="M221" s="2">
        <v>212</v>
      </c>
      <c r="N221" s="7">
        <f t="shared" si="38"/>
        <v>2.2707497515727385E-2</v>
      </c>
      <c r="O221" s="7">
        <f t="shared" si="40"/>
        <v>3.951157919964747E-2</v>
      </c>
      <c r="P221" s="7">
        <f t="shared" si="41"/>
        <v>3.8322574356243908E-2</v>
      </c>
      <c r="Q221" s="7">
        <f t="shared" si="42"/>
        <v>2.0128565977290819E-3</v>
      </c>
      <c r="R221" s="7">
        <f t="shared" si="43"/>
        <v>8.6236820681552334E-2</v>
      </c>
      <c r="S221" s="7">
        <f t="shared" si="44"/>
        <v>5.160081945116924E-2</v>
      </c>
      <c r="T221" s="7">
        <f t="shared" si="45"/>
        <v>-1.9416624943506648E-2</v>
      </c>
      <c r="U221" s="7">
        <f t="shared" si="46"/>
        <v>-7.6983903468271817E-2</v>
      </c>
      <c r="V221" s="7">
        <f t="shared" si="47"/>
        <v>-3.1595255637872299E-2</v>
      </c>
      <c r="W221" s="7">
        <f t="shared" si="48"/>
        <v>0.10561749990328055</v>
      </c>
      <c r="X221" s="2">
        <v>212</v>
      </c>
      <c r="Y221" s="6">
        <f t="shared" si="39"/>
        <v>-2.915952958572517E-2</v>
      </c>
    </row>
    <row r="222" spans="2:25">
      <c r="B222" s="2">
        <v>213</v>
      </c>
      <c r="C222" s="6">
        <v>8.3641201280824223E-4</v>
      </c>
      <c r="D222" s="6">
        <v>-1.275031476779917E-3</v>
      </c>
      <c r="E222" s="6">
        <v>-2.5002389230225734E-3</v>
      </c>
      <c r="F222" s="6">
        <v>-8.5206082091046284E-4</v>
      </c>
      <c r="G222" s="6">
        <v>-2.8012315122358661E-3</v>
      </c>
      <c r="H222" s="6">
        <v>-1.5228178530617038E-2</v>
      </c>
      <c r="I222" s="6">
        <v>-5.5172834132820592E-3</v>
      </c>
      <c r="J222" s="6">
        <v>9.7492280354745386E-3</v>
      </c>
      <c r="K222" s="6">
        <v>1.1567783571364801E-2</v>
      </c>
      <c r="L222" s="6">
        <v>3.0193674089550385E-2</v>
      </c>
      <c r="M222" s="2">
        <v>213</v>
      </c>
      <c r="N222" s="7">
        <f t="shared" si="38"/>
        <v>2.4836412012808243E-2</v>
      </c>
      <c r="O222" s="7">
        <f t="shared" si="40"/>
        <v>3.0724968523220084E-2</v>
      </c>
      <c r="P222" s="7">
        <f t="shared" si="41"/>
        <v>3.3499761076977427E-2</v>
      </c>
      <c r="Q222" s="7">
        <f t="shared" si="42"/>
        <v>4.0147939179089528E-2</v>
      </c>
      <c r="R222" s="7">
        <f t="shared" si="43"/>
        <v>3.6198768487764134E-2</v>
      </c>
      <c r="S222" s="7">
        <f t="shared" si="44"/>
        <v>2.977182146938296E-2</v>
      </c>
      <c r="T222" s="7">
        <f t="shared" si="45"/>
        <v>4.9482716586717941E-2</v>
      </c>
      <c r="U222" s="7">
        <f t="shared" si="46"/>
        <v>8.8749228035474539E-2</v>
      </c>
      <c r="V222" s="7">
        <f t="shared" si="47"/>
        <v>9.6567783571364807E-2</v>
      </c>
      <c r="W222" s="7">
        <f t="shared" si="48"/>
        <v>6.5193674089550388E-2</v>
      </c>
      <c r="X222" s="2">
        <v>213</v>
      </c>
      <c r="Y222" s="6">
        <f t="shared" si="39"/>
        <v>8.7150770395658148E-2</v>
      </c>
    </row>
    <row r="223" spans="2:25">
      <c r="B223" s="2">
        <v>214</v>
      </c>
      <c r="C223" s="6">
        <v>-3.2484849473969554E-3</v>
      </c>
      <c r="D223" s="6">
        <v>-4.5060828010651671E-3</v>
      </c>
      <c r="E223" s="6">
        <v>-5.319240926976148E-3</v>
      </c>
      <c r="F223" s="6">
        <v>-9.0208381920070212E-3</v>
      </c>
      <c r="G223" s="6">
        <v>-6.5637430531724078E-3</v>
      </c>
      <c r="H223" s="6">
        <v>-2.0033670745248158E-3</v>
      </c>
      <c r="I223" s="6">
        <v>-3.319964200166925E-2</v>
      </c>
      <c r="J223" s="6">
        <v>-7.7876590030841991E-2</v>
      </c>
      <c r="K223" s="6">
        <v>-0.13899570947006445</v>
      </c>
      <c r="L223" s="6">
        <v>-2.7597420510058354E-2</v>
      </c>
      <c r="M223" s="2">
        <v>214</v>
      </c>
      <c r="N223" s="7">
        <f t="shared" si="38"/>
        <v>2.0751515052603045E-2</v>
      </c>
      <c r="O223" s="7">
        <f t="shared" si="40"/>
        <v>2.7493917198934834E-2</v>
      </c>
      <c r="P223" s="7">
        <f t="shared" si="41"/>
        <v>3.0680759073023856E-2</v>
      </c>
      <c r="Q223" s="7">
        <f t="shared" si="42"/>
        <v>3.197916180799297E-2</v>
      </c>
      <c r="R223" s="7">
        <f t="shared" si="43"/>
        <v>3.2436256946827592E-2</v>
      </c>
      <c r="S223" s="7">
        <f t="shared" si="44"/>
        <v>4.2996632925475183E-2</v>
      </c>
      <c r="T223" s="7">
        <f t="shared" si="45"/>
        <v>2.1800357998330751E-2</v>
      </c>
      <c r="U223" s="7">
        <f t="shared" si="46"/>
        <v>1.1234099691580096E-3</v>
      </c>
      <c r="V223" s="7">
        <f t="shared" si="47"/>
        <v>-5.3995709470064449E-2</v>
      </c>
      <c r="W223" s="7">
        <f t="shared" si="48"/>
        <v>7.4025794899416492E-3</v>
      </c>
      <c r="X223" s="2">
        <v>214</v>
      </c>
      <c r="Y223" s="6">
        <f t="shared" si="39"/>
        <v>-3.883649588014932E-2</v>
      </c>
    </row>
    <row r="224" spans="2:25">
      <c r="B224" s="2">
        <v>215</v>
      </c>
      <c r="C224" s="6">
        <v>-2.3838582458836285E-3</v>
      </c>
      <c r="D224" s="6">
        <v>-1.7490503137879559E-3</v>
      </c>
      <c r="E224" s="6">
        <v>-8.5252344972136899E-3</v>
      </c>
      <c r="F224" s="6">
        <v>-3.7298698907706512E-2</v>
      </c>
      <c r="G224" s="6">
        <v>-3.5615902387753348E-2</v>
      </c>
      <c r="H224" s="6">
        <v>-3.8326288880179589E-2</v>
      </c>
      <c r="I224" s="6">
        <v>-0.11680686041783184</v>
      </c>
      <c r="J224" s="6">
        <v>-2.8961380259537622E-2</v>
      </c>
      <c r="K224" s="6">
        <v>-3.0060962778669417E-2</v>
      </c>
      <c r="L224" s="6">
        <v>-0.12617722553841532</v>
      </c>
      <c r="M224" s="2">
        <v>215</v>
      </c>
      <c r="N224" s="7">
        <f t="shared" si="38"/>
        <v>2.1616141754116372E-2</v>
      </c>
      <c r="O224" s="7">
        <f t="shared" si="40"/>
        <v>3.0250949686212045E-2</v>
      </c>
      <c r="P224" s="7">
        <f t="shared" si="41"/>
        <v>2.7474765502786314E-2</v>
      </c>
      <c r="Q224" s="7">
        <f t="shared" si="42"/>
        <v>3.7013010922934825E-3</v>
      </c>
      <c r="R224" s="7">
        <f t="shared" si="43"/>
        <v>3.3840976122466518E-3</v>
      </c>
      <c r="S224" s="7">
        <f t="shared" si="44"/>
        <v>6.6737111198204094E-3</v>
      </c>
      <c r="T224" s="7">
        <f t="shared" si="45"/>
        <v>-6.1806860417831837E-2</v>
      </c>
      <c r="U224" s="7">
        <f t="shared" si="46"/>
        <v>5.0038619740462378E-2</v>
      </c>
      <c r="V224" s="7">
        <f t="shared" si="47"/>
        <v>5.4939037221330589E-2</v>
      </c>
      <c r="W224" s="7">
        <f t="shared" si="48"/>
        <v>-9.1177225538415313E-2</v>
      </c>
      <c r="X224" s="2">
        <v>215</v>
      </c>
      <c r="Y224" s="6">
        <f t="shared" si="39"/>
        <v>3.1589857419408909E-2</v>
      </c>
    </row>
    <row r="225" spans="2:25">
      <c r="B225" s="2">
        <v>216</v>
      </c>
      <c r="C225" s="6">
        <v>7.7705664416428954E-5</v>
      </c>
      <c r="D225" s="6">
        <v>-2.6566668428595203E-3</v>
      </c>
      <c r="E225" s="6">
        <v>1.4119517572295966E-3</v>
      </c>
      <c r="F225" s="6">
        <v>-9.4513017838718481E-3</v>
      </c>
      <c r="G225" s="6">
        <v>5.9573558791633077E-2</v>
      </c>
      <c r="H225" s="6">
        <v>2.6110000891055689E-2</v>
      </c>
      <c r="I225" s="6">
        <v>6.4685446482795395E-2</v>
      </c>
      <c r="J225" s="6">
        <v>-3.6176848828803204E-2</v>
      </c>
      <c r="K225" s="6">
        <v>-4.2526169525687316E-2</v>
      </c>
      <c r="L225" s="6">
        <v>5.1678088405387596E-3</v>
      </c>
      <c r="M225" s="2">
        <v>216</v>
      </c>
      <c r="N225" s="7">
        <f t="shared" si="38"/>
        <v>2.4077705664416429E-2</v>
      </c>
      <c r="O225" s="7">
        <f t="shared" si="40"/>
        <v>2.934333315714048E-2</v>
      </c>
      <c r="P225" s="7">
        <f t="shared" si="41"/>
        <v>3.7411951757229597E-2</v>
      </c>
      <c r="Q225" s="7">
        <f t="shared" si="42"/>
        <v>3.1548698216128143E-2</v>
      </c>
      <c r="R225" s="7">
        <f t="shared" si="43"/>
        <v>9.857355879163307E-2</v>
      </c>
      <c r="S225" s="7">
        <f t="shared" si="44"/>
        <v>7.111000089105568E-2</v>
      </c>
      <c r="T225" s="7">
        <f t="shared" si="45"/>
        <v>0.11968544648279539</v>
      </c>
      <c r="U225" s="7">
        <f t="shared" si="46"/>
        <v>4.2823151171196797E-2</v>
      </c>
      <c r="V225" s="7">
        <f t="shared" si="47"/>
        <v>4.247383047431269E-2</v>
      </c>
      <c r="W225" s="7">
        <f t="shared" si="48"/>
        <v>4.0167808840538763E-2</v>
      </c>
      <c r="X225" s="2">
        <v>216</v>
      </c>
      <c r="Y225" s="6">
        <f t="shared" si="39"/>
        <v>5.7916154208659101E-2</v>
      </c>
    </row>
    <row r="226" spans="2:25">
      <c r="B226" s="2">
        <v>217</v>
      </c>
      <c r="C226" s="6">
        <v>-3.2541775579778762E-3</v>
      </c>
      <c r="D226" s="6">
        <v>-6.6234888537636677E-3</v>
      </c>
      <c r="E226" s="6">
        <v>-7.5462660384574658E-3</v>
      </c>
      <c r="F226" s="6">
        <v>-1.030032104376918E-2</v>
      </c>
      <c r="G226" s="6">
        <v>5.0549848335283545E-2</v>
      </c>
      <c r="H226" s="6">
        <v>1.9158401850734856E-2</v>
      </c>
      <c r="I226" s="6">
        <v>3.3880079417247466E-2</v>
      </c>
      <c r="J226" s="6">
        <v>-5.7176039448652433E-2</v>
      </c>
      <c r="K226" s="6">
        <v>-7.7739058163775229E-2</v>
      </c>
      <c r="L226" s="6">
        <v>1.2155468363560809E-2</v>
      </c>
      <c r="M226" s="2">
        <v>217</v>
      </c>
      <c r="N226" s="7">
        <f t="shared" si="38"/>
        <v>2.0745822442022124E-2</v>
      </c>
      <c r="O226" s="7">
        <f t="shared" si="40"/>
        <v>2.5376511146236333E-2</v>
      </c>
      <c r="P226" s="7">
        <f t="shared" si="41"/>
        <v>2.8453733961542538E-2</v>
      </c>
      <c r="Q226" s="7">
        <f t="shared" si="42"/>
        <v>3.0699678956230814E-2</v>
      </c>
      <c r="R226" s="7">
        <f t="shared" si="43"/>
        <v>8.9549848335283538E-2</v>
      </c>
      <c r="S226" s="7">
        <f t="shared" si="44"/>
        <v>6.4158401850734847E-2</v>
      </c>
      <c r="T226" s="7">
        <f t="shared" si="45"/>
        <v>8.888007941724746E-2</v>
      </c>
      <c r="U226" s="7">
        <f t="shared" si="46"/>
        <v>2.1823960551347568E-2</v>
      </c>
      <c r="V226" s="7">
        <f t="shared" si="47"/>
        <v>7.2609418362247768E-3</v>
      </c>
      <c r="W226" s="7">
        <f t="shared" si="48"/>
        <v>4.7155468363560812E-2</v>
      </c>
      <c r="X226" s="2">
        <v>217</v>
      </c>
      <c r="Y226" s="6">
        <f t="shared" si="39"/>
        <v>2.3584769747673949E-2</v>
      </c>
    </row>
    <row r="227" spans="2:25">
      <c r="B227" s="2">
        <v>218</v>
      </c>
      <c r="C227" s="6">
        <v>-3.0878764154734992E-3</v>
      </c>
      <c r="D227" s="6">
        <v>-1.4434645760911399E-2</v>
      </c>
      <c r="E227" s="6">
        <v>-9.2485907308698483E-3</v>
      </c>
      <c r="F227" s="6">
        <v>-2.0685430396429085E-2</v>
      </c>
      <c r="G227" s="6">
        <v>-5.8160820028632418E-2</v>
      </c>
      <c r="H227" s="6">
        <v>-2.1706963399182717E-2</v>
      </c>
      <c r="I227" s="6">
        <v>-6.0398300793511051E-2</v>
      </c>
      <c r="J227" s="6">
        <v>-0.15604196025935765</v>
      </c>
      <c r="K227" s="6">
        <v>-0.14291824188897118</v>
      </c>
      <c r="L227" s="6">
        <v>-3.2572622249197741E-3</v>
      </c>
      <c r="M227" s="2">
        <v>218</v>
      </c>
      <c r="N227" s="7">
        <f t="shared" si="38"/>
        <v>2.0912123584526501E-2</v>
      </c>
      <c r="O227" s="7">
        <f t="shared" si="40"/>
        <v>1.7565354239088601E-2</v>
      </c>
      <c r="P227" s="7">
        <f t="shared" si="41"/>
        <v>2.6751409269130156E-2</v>
      </c>
      <c r="Q227" s="7">
        <f t="shared" si="42"/>
        <v>2.031456960357091E-2</v>
      </c>
      <c r="R227" s="7">
        <f t="shared" si="43"/>
        <v>-1.9160820028632418E-2</v>
      </c>
      <c r="S227" s="7">
        <f t="shared" si="44"/>
        <v>2.3293036600817281E-2</v>
      </c>
      <c r="T227" s="7">
        <f t="shared" si="45"/>
        <v>-5.3983007935110502E-3</v>
      </c>
      <c r="U227" s="7">
        <f t="shared" si="46"/>
        <v>-7.7041960259357653E-2</v>
      </c>
      <c r="V227" s="7">
        <f t="shared" si="47"/>
        <v>-5.791824188897117E-2</v>
      </c>
      <c r="W227" s="7">
        <f t="shared" si="48"/>
        <v>3.1742737775080229E-2</v>
      </c>
      <c r="X227" s="2">
        <v>218</v>
      </c>
      <c r="Y227" s="6">
        <f t="shared" si="39"/>
        <v>-4.7414253694615556E-2</v>
      </c>
    </row>
    <row r="228" spans="2:25">
      <c r="B228" s="2">
        <v>219</v>
      </c>
      <c r="C228" s="6">
        <v>4.7555034400127219E-3</v>
      </c>
      <c r="D228" s="6">
        <v>-1.0177247183464397E-2</v>
      </c>
      <c r="E228" s="6">
        <v>-1.2578927878291662E-2</v>
      </c>
      <c r="F228" s="6">
        <v>-1.7395945609058518E-2</v>
      </c>
      <c r="G228" s="6">
        <v>-6.4815833515356344E-2</v>
      </c>
      <c r="H228" s="6">
        <v>-4.4816219411887133E-2</v>
      </c>
      <c r="I228" s="6">
        <v>-0.10800099479296255</v>
      </c>
      <c r="J228" s="6">
        <v>-0.1201476574999569</v>
      </c>
      <c r="K228" s="6">
        <v>-0.19518189341704195</v>
      </c>
      <c r="L228" s="6">
        <v>-0.42411229359242691</v>
      </c>
      <c r="M228" s="2">
        <v>219</v>
      </c>
      <c r="N228" s="7">
        <f t="shared" si="38"/>
        <v>2.8755503440012722E-2</v>
      </c>
      <c r="O228" s="7">
        <f t="shared" si="40"/>
        <v>2.1822752816535604E-2</v>
      </c>
      <c r="P228" s="7">
        <f t="shared" si="41"/>
        <v>2.3421072121708342E-2</v>
      </c>
      <c r="Q228" s="7">
        <f t="shared" si="42"/>
        <v>2.3604054390941476E-2</v>
      </c>
      <c r="R228" s="7">
        <f t="shared" si="43"/>
        <v>-2.5815833515356344E-2</v>
      </c>
      <c r="S228" s="7">
        <f t="shared" si="44"/>
        <v>1.8378058811286541E-4</v>
      </c>
      <c r="T228" s="7">
        <f t="shared" si="45"/>
        <v>-5.3000994792962546E-2</v>
      </c>
      <c r="U228" s="7">
        <f t="shared" si="46"/>
        <v>-4.1147657499956899E-2</v>
      </c>
      <c r="V228" s="7">
        <f t="shared" si="47"/>
        <v>-0.11018189341704195</v>
      </c>
      <c r="W228" s="7">
        <f t="shared" si="48"/>
        <v>-0.38911229359242694</v>
      </c>
      <c r="X228" s="2">
        <v>219</v>
      </c>
      <c r="Y228" s="6">
        <f t="shared" si="39"/>
        <v>-9.874571392926372E-2</v>
      </c>
    </row>
    <row r="229" spans="2:25">
      <c r="B229" s="2">
        <v>220</v>
      </c>
      <c r="C229" s="6">
        <v>9.2172875246297817E-3</v>
      </c>
      <c r="D229" s="6">
        <v>2.3051339814703489E-2</v>
      </c>
      <c r="E229" s="6">
        <v>2.5326680885536652E-2</v>
      </c>
      <c r="F229" s="6">
        <v>2.3865986194440057E-2</v>
      </c>
      <c r="G229" s="6">
        <v>7.0866585142625796E-2</v>
      </c>
      <c r="H229" s="6">
        <v>4.9480543201302067E-2</v>
      </c>
      <c r="I229" s="6">
        <v>0.11796357414747305</v>
      </c>
      <c r="J229" s="6">
        <v>0.1478806997446698</v>
      </c>
      <c r="K229" s="6">
        <v>0.17127452783176689</v>
      </c>
      <c r="L229" s="6">
        <v>3.513877583683496E-2</v>
      </c>
      <c r="M229" s="2">
        <v>220</v>
      </c>
      <c r="N229" s="7">
        <f t="shared" si="38"/>
        <v>3.3217287524629782E-2</v>
      </c>
      <c r="O229" s="7">
        <f t="shared" si="40"/>
        <v>5.505133981470349E-2</v>
      </c>
      <c r="P229" s="7">
        <f t="shared" si="41"/>
        <v>6.1326680885536652E-2</v>
      </c>
      <c r="Q229" s="7">
        <f t="shared" si="42"/>
        <v>6.4865986194440048E-2</v>
      </c>
      <c r="R229" s="7">
        <f t="shared" si="43"/>
        <v>0.10986658514262579</v>
      </c>
      <c r="S229" s="7">
        <f t="shared" si="44"/>
        <v>9.4480543201302059E-2</v>
      </c>
      <c r="T229" s="7">
        <f t="shared" si="45"/>
        <v>0.17296357414747304</v>
      </c>
      <c r="U229" s="7">
        <f t="shared" si="46"/>
        <v>0.22688069974466979</v>
      </c>
      <c r="V229" s="7">
        <f t="shared" si="47"/>
        <v>0.25627452783176691</v>
      </c>
      <c r="W229" s="7">
        <f t="shared" si="48"/>
        <v>7.0138775836834963E-2</v>
      </c>
      <c r="X229" s="2">
        <v>220</v>
      </c>
      <c r="Y229" s="6">
        <f t="shared" si="39"/>
        <v>0.23961233786714464</v>
      </c>
    </row>
    <row r="230" spans="2:25">
      <c r="B230" s="2">
        <v>221</v>
      </c>
      <c r="C230" s="6">
        <v>-4.8456438556800027E-3</v>
      </c>
      <c r="D230" s="6">
        <v>-7.7510607025853967E-3</v>
      </c>
      <c r="E230" s="6">
        <v>-2.8843011156084834E-3</v>
      </c>
      <c r="F230" s="6">
        <v>-6.9985314553665211E-3</v>
      </c>
      <c r="G230" s="6">
        <v>-2.098654780817831E-2</v>
      </c>
      <c r="H230" s="6">
        <v>9.2396976317070389E-5</v>
      </c>
      <c r="I230" s="6">
        <v>-3.1346141960027718E-2</v>
      </c>
      <c r="J230" s="6">
        <v>-0.1446864367096404</v>
      </c>
      <c r="K230" s="6">
        <v>-0.1337500562208368</v>
      </c>
      <c r="L230" s="6">
        <v>-3.4158004280932783E-2</v>
      </c>
      <c r="M230" s="2">
        <v>221</v>
      </c>
      <c r="N230" s="7">
        <f t="shared" si="38"/>
        <v>1.9154356144319998E-2</v>
      </c>
      <c r="O230" s="7">
        <f t="shared" si="40"/>
        <v>2.4248939297414604E-2</v>
      </c>
      <c r="P230" s="7">
        <f t="shared" si="41"/>
        <v>3.3115698884391517E-2</v>
      </c>
      <c r="Q230" s="7">
        <f t="shared" si="42"/>
        <v>3.400146854463347E-2</v>
      </c>
      <c r="R230" s="7">
        <f t="shared" si="43"/>
        <v>1.801345219182169E-2</v>
      </c>
      <c r="S230" s="7">
        <f t="shared" si="44"/>
        <v>4.5092396976317069E-2</v>
      </c>
      <c r="T230" s="7">
        <f t="shared" si="45"/>
        <v>2.3653858039972282E-2</v>
      </c>
      <c r="U230" s="7">
        <f t="shared" si="46"/>
        <v>-6.5686436709640403E-2</v>
      </c>
      <c r="V230" s="7">
        <f t="shared" si="47"/>
        <v>-4.8750056220836793E-2</v>
      </c>
      <c r="W230" s="7">
        <f t="shared" si="48"/>
        <v>8.4199571906722059E-4</v>
      </c>
      <c r="X230" s="2">
        <v>221</v>
      </c>
      <c r="Y230" s="6">
        <f t="shared" si="39"/>
        <v>-3.4269273264131733E-2</v>
      </c>
    </row>
    <row r="231" spans="2:25">
      <c r="B231" s="2">
        <v>222</v>
      </c>
      <c r="C231" s="6">
        <v>4.082384318105349E-3</v>
      </c>
      <c r="D231" s="6">
        <v>2.4408745475213572E-3</v>
      </c>
      <c r="E231" s="6">
        <v>3.994374760381076E-3</v>
      </c>
      <c r="F231" s="6">
        <v>1.2221876032789823E-2</v>
      </c>
      <c r="G231" s="6">
        <v>-1.6433669988211039E-2</v>
      </c>
      <c r="H231" s="6">
        <v>-2.6810470141709966E-3</v>
      </c>
      <c r="I231" s="6">
        <v>2.6299015694631556E-2</v>
      </c>
      <c r="J231" s="6">
        <v>4.9948937659118481E-2</v>
      </c>
      <c r="K231" s="6">
        <v>0.10228289508329259</v>
      </c>
      <c r="L231" s="6">
        <v>-7.6589400151154605E-2</v>
      </c>
      <c r="M231" s="2">
        <v>222</v>
      </c>
      <c r="N231" s="7">
        <f t="shared" si="38"/>
        <v>2.808238431810535E-2</v>
      </c>
      <c r="O231" s="7">
        <f t="shared" si="40"/>
        <v>3.4440874547521358E-2</v>
      </c>
      <c r="P231" s="7">
        <f t="shared" si="41"/>
        <v>3.9994374760381077E-2</v>
      </c>
      <c r="Q231" s="7">
        <f t="shared" si="42"/>
        <v>5.3221876032789814E-2</v>
      </c>
      <c r="R231" s="7">
        <f t="shared" si="43"/>
        <v>2.2566330011788961E-2</v>
      </c>
      <c r="S231" s="7">
        <f t="shared" si="44"/>
        <v>4.2318952985829002E-2</v>
      </c>
      <c r="T231" s="7">
        <f t="shared" si="45"/>
        <v>8.1299015694631549E-2</v>
      </c>
      <c r="U231" s="7">
        <f t="shared" si="46"/>
        <v>0.12894893765911847</v>
      </c>
      <c r="V231" s="7">
        <f t="shared" si="47"/>
        <v>0.1872828950832926</v>
      </c>
      <c r="W231" s="7">
        <f t="shared" si="48"/>
        <v>-4.1589400151154601E-2</v>
      </c>
      <c r="X231" s="2">
        <v>222</v>
      </c>
      <c r="Y231" s="6">
        <f t="shared" si="39"/>
        <v>0.16608611956938821</v>
      </c>
    </row>
    <row r="232" spans="2:25">
      <c r="B232" s="2">
        <v>223</v>
      </c>
      <c r="C232" s="6">
        <v>-1.0944601410690855E-3</v>
      </c>
      <c r="D232" s="6">
        <v>9.0259143336630931E-4</v>
      </c>
      <c r="E232" s="6">
        <v>-1.1515710842608211E-3</v>
      </c>
      <c r="F232" s="6">
        <v>-1.6124233700550925E-4</v>
      </c>
      <c r="G232" s="6">
        <v>-1.5908410673920445E-2</v>
      </c>
      <c r="H232" s="6">
        <v>6.3876096746467298E-4</v>
      </c>
      <c r="I232" s="6">
        <v>-2.9925852298150812E-2</v>
      </c>
      <c r="J232" s="6">
        <v>-0.28815213300921416</v>
      </c>
      <c r="K232" s="6">
        <v>-0.27857613938018544</v>
      </c>
      <c r="L232" s="6">
        <v>0.12727506762113566</v>
      </c>
      <c r="M232" s="2">
        <v>223</v>
      </c>
      <c r="N232" s="7">
        <f t="shared" si="38"/>
        <v>2.2905539858930915E-2</v>
      </c>
      <c r="O232" s="7">
        <f t="shared" si="40"/>
        <v>3.290259143336631E-2</v>
      </c>
      <c r="P232" s="7">
        <f t="shared" si="41"/>
        <v>3.484842891573918E-2</v>
      </c>
      <c r="Q232" s="7">
        <f t="shared" si="42"/>
        <v>4.0838757662994482E-2</v>
      </c>
      <c r="R232" s="7">
        <f t="shared" si="43"/>
        <v>2.3091589326079555E-2</v>
      </c>
      <c r="S232" s="7">
        <f t="shared" si="44"/>
        <v>4.5638760967464671E-2</v>
      </c>
      <c r="T232" s="7">
        <f t="shared" si="45"/>
        <v>2.5074147701849188E-2</v>
      </c>
      <c r="U232" s="7">
        <f t="shared" si="46"/>
        <v>-0.20915213300921415</v>
      </c>
      <c r="V232" s="7">
        <f t="shared" si="47"/>
        <v>-0.19357613938018542</v>
      </c>
      <c r="W232" s="7">
        <f t="shared" si="48"/>
        <v>0.16227506762113567</v>
      </c>
      <c r="X232" s="2">
        <v>223</v>
      </c>
      <c r="Y232" s="6">
        <f t="shared" si="39"/>
        <v>-0.14984608185476136</v>
      </c>
    </row>
    <row r="233" spans="2:25">
      <c r="B233" s="2">
        <v>224</v>
      </c>
      <c r="C233" s="6">
        <v>-3.9618243010263385E-3</v>
      </c>
      <c r="D233" s="6">
        <v>9.7200895535374948E-3</v>
      </c>
      <c r="E233" s="6">
        <v>7.1996038674573999E-3</v>
      </c>
      <c r="F233" s="6">
        <v>-4.2970399575278012E-2</v>
      </c>
      <c r="G233" s="6">
        <v>3.4957058921483167E-2</v>
      </c>
      <c r="H233" s="6">
        <v>2.4985558644034782E-2</v>
      </c>
      <c r="I233" s="6">
        <v>-5.2239201177225025E-2</v>
      </c>
      <c r="J233" s="6">
        <v>-0.13191930143232075</v>
      </c>
      <c r="K233" s="6">
        <v>-0.10774967333806772</v>
      </c>
      <c r="L233" s="6">
        <v>0.12095655485220676</v>
      </c>
      <c r="M233" s="2">
        <v>224</v>
      </c>
      <c r="N233" s="7">
        <f t="shared" si="38"/>
        <v>2.0038175698973662E-2</v>
      </c>
      <c r="O233" s="7">
        <f t="shared" si="40"/>
        <v>4.1720089553537495E-2</v>
      </c>
      <c r="P233" s="7">
        <f t="shared" si="41"/>
        <v>4.3199603867457401E-2</v>
      </c>
      <c r="Q233" s="7">
        <f t="shared" si="42"/>
        <v>-1.9703995752780173E-3</v>
      </c>
      <c r="R233" s="7">
        <f t="shared" si="43"/>
        <v>7.395705892148316E-2</v>
      </c>
      <c r="S233" s="7">
        <f t="shared" si="44"/>
        <v>6.9985558644034773E-2</v>
      </c>
      <c r="T233" s="7">
        <f t="shared" si="45"/>
        <v>2.760798822774975E-3</v>
      </c>
      <c r="U233" s="7">
        <f t="shared" si="46"/>
        <v>-5.2919301432320751E-2</v>
      </c>
      <c r="V233" s="7">
        <f t="shared" si="47"/>
        <v>-2.2749673338067711E-2</v>
      </c>
      <c r="W233" s="7">
        <f t="shared" si="48"/>
        <v>0.15595655485220677</v>
      </c>
      <c r="X233" s="2">
        <v>224</v>
      </c>
      <c r="Y233" s="6">
        <f t="shared" si="39"/>
        <v>-1.7647578893914048E-2</v>
      </c>
    </row>
    <row r="234" spans="2:25">
      <c r="B234" s="2">
        <v>225</v>
      </c>
      <c r="C234" s="6">
        <v>-2.892419659251376E-3</v>
      </c>
      <c r="D234" s="6">
        <v>1.6291730763144122E-2</v>
      </c>
      <c r="E234" s="6">
        <v>1.2261900086728634E-2</v>
      </c>
      <c r="F234" s="6">
        <v>3.9343475320255422E-2</v>
      </c>
      <c r="G234" s="6">
        <v>4.1542371987923557E-2</v>
      </c>
      <c r="H234" s="6">
        <v>2.0176161307384914E-2</v>
      </c>
      <c r="I234" s="6">
        <v>9.0123061491770184E-2</v>
      </c>
      <c r="J234" s="6">
        <v>1.2078538083773599E-2</v>
      </c>
      <c r="K234" s="6">
        <v>1.9388312813315225E-2</v>
      </c>
      <c r="L234" s="6">
        <v>-3.944872670955106E-2</v>
      </c>
      <c r="M234" s="2">
        <v>225</v>
      </c>
      <c r="N234" s="7">
        <f t="shared" si="38"/>
        <v>2.1107580340748625E-2</v>
      </c>
      <c r="O234" s="7">
        <f t="shared" si="40"/>
        <v>4.8291730763144122E-2</v>
      </c>
      <c r="P234" s="7">
        <f t="shared" si="41"/>
        <v>4.8261900086728635E-2</v>
      </c>
      <c r="Q234" s="7">
        <f t="shared" si="42"/>
        <v>8.0343475320255417E-2</v>
      </c>
      <c r="R234" s="7">
        <f t="shared" si="43"/>
        <v>8.054237198792355E-2</v>
      </c>
      <c r="S234" s="7">
        <f t="shared" si="44"/>
        <v>6.5176161307384906E-2</v>
      </c>
      <c r="T234" s="7">
        <f t="shared" si="45"/>
        <v>0.14512306149177018</v>
      </c>
      <c r="U234" s="7">
        <f t="shared" si="46"/>
        <v>9.10785380837736E-2</v>
      </c>
      <c r="V234" s="7">
        <f t="shared" si="47"/>
        <v>0.10438831281331523</v>
      </c>
      <c r="W234" s="7">
        <f t="shared" si="48"/>
        <v>-4.4487267095510569E-3</v>
      </c>
      <c r="X234" s="2">
        <v>225</v>
      </c>
      <c r="Y234" s="6">
        <f t="shared" si="39"/>
        <v>0.11253526319553617</v>
      </c>
    </row>
    <row r="235" spans="2:25">
      <c r="B235" s="2">
        <v>226</v>
      </c>
      <c r="C235" s="6">
        <v>-3.8542920385466889E-4</v>
      </c>
      <c r="D235" s="6">
        <v>1.641970388817289E-2</v>
      </c>
      <c r="E235" s="6">
        <v>1.2455890291451849E-2</v>
      </c>
      <c r="F235" s="6">
        <v>2.7706740520743098E-2</v>
      </c>
      <c r="G235" s="6">
        <v>5.6058381698298701E-2</v>
      </c>
      <c r="H235" s="6">
        <v>3.7766972921265678E-2</v>
      </c>
      <c r="I235" s="6">
        <v>8.8278641551981285E-2</v>
      </c>
      <c r="J235" s="6">
        <v>-3.2852797903120762E-2</v>
      </c>
      <c r="K235" s="6">
        <v>-6.8947235379821364E-3</v>
      </c>
      <c r="L235" s="6">
        <v>0.30706242770400755</v>
      </c>
      <c r="M235" s="2">
        <v>226</v>
      </c>
      <c r="N235" s="7">
        <f t="shared" si="38"/>
        <v>2.3614570796145332E-2</v>
      </c>
      <c r="O235" s="7">
        <f t="shared" si="40"/>
        <v>4.8419703888172891E-2</v>
      </c>
      <c r="P235" s="7">
        <f t="shared" si="41"/>
        <v>4.845589029145185E-2</v>
      </c>
      <c r="Q235" s="7">
        <f t="shared" si="42"/>
        <v>6.870674052074309E-2</v>
      </c>
      <c r="R235" s="7">
        <f t="shared" si="43"/>
        <v>9.5058381698298694E-2</v>
      </c>
      <c r="S235" s="7">
        <f t="shared" si="44"/>
        <v>8.2766972921265669E-2</v>
      </c>
      <c r="T235" s="7">
        <f t="shared" si="45"/>
        <v>0.14327864155198128</v>
      </c>
      <c r="U235" s="7">
        <f t="shared" si="46"/>
        <v>4.6147202096879239E-2</v>
      </c>
      <c r="V235" s="7">
        <f t="shared" si="47"/>
        <v>7.810527646201787E-2</v>
      </c>
      <c r="W235" s="7">
        <f t="shared" si="48"/>
        <v>0.34206242770400752</v>
      </c>
      <c r="X235" s="2">
        <v>226</v>
      </c>
      <c r="Y235" s="6">
        <f t="shared" si="39"/>
        <v>9.1139950118006352E-2</v>
      </c>
    </row>
    <row r="236" spans="2:25">
      <c r="B236" s="2">
        <v>227</v>
      </c>
      <c r="C236" s="6">
        <v>7.4967326537409701E-4</v>
      </c>
      <c r="D236" s="6">
        <v>-1.1840825979308953E-2</v>
      </c>
      <c r="E236" s="6">
        <v>-7.8114017210061774E-3</v>
      </c>
      <c r="F236" s="6">
        <v>1.9519280580291874E-2</v>
      </c>
      <c r="G236" s="6">
        <v>-4.952449284888015E-2</v>
      </c>
      <c r="H236" s="6">
        <v>-2.5250502712150187E-2</v>
      </c>
      <c r="I236" s="6">
        <v>2.2493321988497628E-2</v>
      </c>
      <c r="J236" s="6">
        <v>0.16922590418103625</v>
      </c>
      <c r="K236" s="6">
        <v>0.10890141413036993</v>
      </c>
      <c r="L236" s="6">
        <v>-9.8724221250964625E-2</v>
      </c>
      <c r="M236" s="2">
        <v>227</v>
      </c>
      <c r="N236" s="7">
        <f t="shared" si="38"/>
        <v>2.4749673265374098E-2</v>
      </c>
      <c r="O236" s="7">
        <f t="shared" si="40"/>
        <v>2.0159174020691048E-2</v>
      </c>
      <c r="P236" s="7">
        <f t="shared" si="41"/>
        <v>2.8188598278993827E-2</v>
      </c>
      <c r="Q236" s="7">
        <f t="shared" si="42"/>
        <v>6.0519280580291865E-2</v>
      </c>
      <c r="R236" s="7">
        <f t="shared" si="43"/>
        <v>-1.052449284888015E-2</v>
      </c>
      <c r="S236" s="7">
        <f t="shared" si="44"/>
        <v>1.9749497287849811E-2</v>
      </c>
      <c r="T236" s="7">
        <f t="shared" si="45"/>
        <v>7.7493321988497621E-2</v>
      </c>
      <c r="U236" s="7">
        <f t="shared" si="46"/>
        <v>0.24822590418103624</v>
      </c>
      <c r="V236" s="7">
        <f t="shared" si="47"/>
        <v>0.19390141413036993</v>
      </c>
      <c r="W236" s="7">
        <f t="shared" si="48"/>
        <v>-6.3724221250964622E-2</v>
      </c>
      <c r="X236" s="2">
        <v>227</v>
      </c>
      <c r="Y236" s="6">
        <f t="shared" si="39"/>
        <v>0.17061979604898767</v>
      </c>
    </row>
    <row r="237" spans="2:25">
      <c r="B237" s="2">
        <v>228</v>
      </c>
      <c r="C237" s="6">
        <v>-1.0242372173671875E-2</v>
      </c>
      <c r="D237" s="6">
        <v>2.4526556604727301E-4</v>
      </c>
      <c r="E237" s="6">
        <v>9.9795916587891061E-3</v>
      </c>
      <c r="F237" s="6">
        <v>2.0810130351745091E-2</v>
      </c>
      <c r="G237" s="6">
        <v>3.7989935448004233E-2</v>
      </c>
      <c r="H237" s="6">
        <v>3.3400411176807081E-2</v>
      </c>
      <c r="I237" s="6">
        <v>7.054435518461688E-2</v>
      </c>
      <c r="J237" s="6">
        <v>4.6411307947012148E-3</v>
      </c>
      <c r="K237" s="6">
        <v>-1.7091347372438323E-2</v>
      </c>
      <c r="L237" s="6">
        <v>9.4725517624789271E-2</v>
      </c>
      <c r="M237" s="2">
        <v>228</v>
      </c>
      <c r="N237" s="7">
        <f t="shared" si="38"/>
        <v>1.3757627826328125E-2</v>
      </c>
      <c r="O237" s="7">
        <f t="shared" si="40"/>
        <v>3.2245265566047274E-2</v>
      </c>
      <c r="P237" s="7">
        <f t="shared" si="41"/>
        <v>4.5979591658789107E-2</v>
      </c>
      <c r="Q237" s="7">
        <f t="shared" si="42"/>
        <v>6.1810130351745082E-2</v>
      </c>
      <c r="R237" s="7">
        <f t="shared" si="43"/>
        <v>7.6989935448004226E-2</v>
      </c>
      <c r="S237" s="7">
        <f t="shared" si="44"/>
        <v>7.8400411176807072E-2</v>
      </c>
      <c r="T237" s="7">
        <f t="shared" si="45"/>
        <v>0.12554435518461687</v>
      </c>
      <c r="U237" s="7">
        <f t="shared" si="46"/>
        <v>8.3641130794701216E-2</v>
      </c>
      <c r="V237" s="7">
        <f t="shared" si="47"/>
        <v>6.7908652627561683E-2</v>
      </c>
      <c r="W237" s="7">
        <f t="shared" si="48"/>
        <v>0.12972551762478929</v>
      </c>
      <c r="X237" s="2">
        <v>228</v>
      </c>
      <c r="Y237" s="6">
        <f t="shared" si="39"/>
        <v>7.9435793697993987E-2</v>
      </c>
    </row>
    <row r="238" spans="2:25">
      <c r="B238" s="2">
        <v>229</v>
      </c>
      <c r="C238" s="6">
        <v>2.8734116531109258E-3</v>
      </c>
      <c r="D238" s="6">
        <v>-7.8008009082465718E-3</v>
      </c>
      <c r="E238" s="6">
        <v>-6.449566548988022E-3</v>
      </c>
      <c r="F238" s="6">
        <v>-7.9230911730551398E-4</v>
      </c>
      <c r="G238" s="6">
        <v>-4.6567242375539095E-2</v>
      </c>
      <c r="H238" s="6">
        <v>-2.686426409908866E-2</v>
      </c>
      <c r="I238" s="6">
        <v>-3.3483068658202275E-2</v>
      </c>
      <c r="J238" s="6">
        <v>-7.1481927222065228E-2</v>
      </c>
      <c r="K238" s="6">
        <v>-7.5192941218432105E-2</v>
      </c>
      <c r="L238" s="6">
        <v>-0.21401879815457597</v>
      </c>
      <c r="M238" s="2">
        <v>229</v>
      </c>
      <c r="N238" s="7">
        <f t="shared" si="38"/>
        <v>2.6873411653110926E-2</v>
      </c>
      <c r="O238" s="7">
        <f t="shared" si="40"/>
        <v>2.4199199091753429E-2</v>
      </c>
      <c r="P238" s="7">
        <f t="shared" si="41"/>
        <v>2.9550433451011982E-2</v>
      </c>
      <c r="Q238" s="7">
        <f t="shared" si="42"/>
        <v>4.0207690882694477E-2</v>
      </c>
      <c r="R238" s="7">
        <f t="shared" si="43"/>
        <v>-7.5672423755390947E-3</v>
      </c>
      <c r="S238" s="7">
        <f t="shared" si="44"/>
        <v>1.8135735900911339E-2</v>
      </c>
      <c r="T238" s="7">
        <f t="shared" si="45"/>
        <v>2.1516931341797725E-2</v>
      </c>
      <c r="U238" s="7">
        <f t="shared" si="46"/>
        <v>7.5180727779347728E-3</v>
      </c>
      <c r="V238" s="7">
        <f t="shared" si="47"/>
        <v>9.8070587815679011E-3</v>
      </c>
      <c r="W238" s="7">
        <f t="shared" si="48"/>
        <v>-0.17901879815457597</v>
      </c>
      <c r="X238" s="2">
        <v>229</v>
      </c>
      <c r="Y238" s="6">
        <f t="shared" si="39"/>
        <v>1.2149033389400727E-2</v>
      </c>
    </row>
    <row r="239" spans="2:25">
      <c r="B239" s="2">
        <v>230</v>
      </c>
      <c r="C239" s="6">
        <v>-6.086045767660718E-3</v>
      </c>
      <c r="D239" s="6">
        <v>1.2705845620520309E-2</v>
      </c>
      <c r="E239" s="6">
        <v>1.1627218769654963E-2</v>
      </c>
      <c r="F239" s="6">
        <v>-3.1696744877787973E-3</v>
      </c>
      <c r="G239" s="6">
        <v>6.9292074823858366E-2</v>
      </c>
      <c r="H239" s="6">
        <v>4.1946248956922165E-2</v>
      </c>
      <c r="I239" s="6">
        <v>1.2473490730836478E-2</v>
      </c>
      <c r="J239" s="6">
        <v>-0.14139339610854104</v>
      </c>
      <c r="K239" s="6">
        <v>-0.19250922188963671</v>
      </c>
      <c r="L239" s="6">
        <v>0.33865134252404477</v>
      </c>
      <c r="M239" s="2">
        <v>230</v>
      </c>
      <c r="N239" s="7">
        <f t="shared" si="38"/>
        <v>1.7913954232339283E-2</v>
      </c>
      <c r="O239" s="7">
        <f t="shared" si="40"/>
        <v>4.470584562052031E-2</v>
      </c>
      <c r="P239" s="7">
        <f t="shared" si="41"/>
        <v>4.7627218769654964E-2</v>
      </c>
      <c r="Q239" s="7">
        <f t="shared" si="42"/>
        <v>3.7830325512221194E-2</v>
      </c>
      <c r="R239" s="7">
        <f t="shared" si="43"/>
        <v>0.10829207482385836</v>
      </c>
      <c r="S239" s="7">
        <f t="shared" si="44"/>
        <v>8.6946248956922156E-2</v>
      </c>
      <c r="T239" s="7">
        <f t="shared" si="45"/>
        <v>6.7473490730836472E-2</v>
      </c>
      <c r="U239" s="7">
        <f t="shared" si="46"/>
        <v>-6.2393396108541041E-2</v>
      </c>
      <c r="V239" s="7">
        <f t="shared" si="47"/>
        <v>-0.1075092218896367</v>
      </c>
      <c r="W239" s="7">
        <f t="shared" si="48"/>
        <v>0.37365134252404475</v>
      </c>
      <c r="X239" s="2">
        <v>230</v>
      </c>
      <c r="Y239" s="6">
        <f t="shared" si="39"/>
        <v>-7.2512679066927682E-2</v>
      </c>
    </row>
    <row r="240" spans="2:25">
      <c r="B240" s="2">
        <v>231</v>
      </c>
      <c r="C240" s="6">
        <v>2.2582824398785575E-3</v>
      </c>
      <c r="D240" s="6">
        <v>-1.0506609771495798E-2</v>
      </c>
      <c r="E240" s="6">
        <v>-7.3004483873101815E-3</v>
      </c>
      <c r="F240" s="6">
        <v>-5.8005867142520845E-5</v>
      </c>
      <c r="G240" s="6">
        <v>-1.1322115781608785E-2</v>
      </c>
      <c r="H240" s="6">
        <v>-8.6543953383307407E-3</v>
      </c>
      <c r="I240" s="6">
        <v>4.8546150385309073E-4</v>
      </c>
      <c r="J240" s="6">
        <v>-0.15059513104492814</v>
      </c>
      <c r="K240" s="6">
        <v>-0.14258893998106603</v>
      </c>
      <c r="L240" s="6">
        <v>-0.27160996959087408</v>
      </c>
      <c r="M240" s="2">
        <v>231</v>
      </c>
      <c r="N240" s="7">
        <f t="shared" si="38"/>
        <v>2.6258282439878558E-2</v>
      </c>
      <c r="O240" s="7">
        <f t="shared" si="40"/>
        <v>2.1493390228504203E-2</v>
      </c>
      <c r="P240" s="7">
        <f t="shared" si="41"/>
        <v>2.8699551612689823E-2</v>
      </c>
      <c r="Q240" s="7">
        <f t="shared" si="42"/>
        <v>4.094199413285747E-2</v>
      </c>
      <c r="R240" s="7">
        <f t="shared" si="43"/>
        <v>2.7677884218391215E-2</v>
      </c>
      <c r="S240" s="7">
        <f t="shared" si="44"/>
        <v>3.6345604661669258E-2</v>
      </c>
      <c r="T240" s="7">
        <f t="shared" si="45"/>
        <v>5.5485461503853091E-2</v>
      </c>
      <c r="U240" s="7">
        <f t="shared" si="46"/>
        <v>-7.1595131044928137E-2</v>
      </c>
      <c r="V240" s="7">
        <f t="shared" si="47"/>
        <v>-5.7588939981066026E-2</v>
      </c>
      <c r="W240" s="7">
        <f t="shared" si="48"/>
        <v>-0.23660996959087408</v>
      </c>
      <c r="X240" s="2">
        <v>231</v>
      </c>
      <c r="Y240" s="6">
        <f t="shared" si="39"/>
        <v>-3.4974059438131019E-2</v>
      </c>
    </row>
    <row r="241" spans="2:25">
      <c r="B241" s="2">
        <v>232</v>
      </c>
      <c r="C241" s="6">
        <v>5.7406849704747312E-3</v>
      </c>
      <c r="D241" s="6">
        <v>2.9119359816736773E-3</v>
      </c>
      <c r="E241" s="6">
        <v>5.5616598595072571E-3</v>
      </c>
      <c r="F241" s="6">
        <v>1.8493830584820268E-2</v>
      </c>
      <c r="G241" s="6">
        <v>3.1816097008109667E-4</v>
      </c>
      <c r="H241" s="6">
        <v>9.322544351360422E-3</v>
      </c>
      <c r="I241" s="6">
        <v>4.4832378878540413E-2</v>
      </c>
      <c r="J241" s="6">
        <v>0.12004428296631556</v>
      </c>
      <c r="K241" s="6">
        <v>0.15403257415235228</v>
      </c>
      <c r="L241" s="6">
        <v>-6.6594896973802761E-2</v>
      </c>
      <c r="M241" s="2">
        <v>232</v>
      </c>
      <c r="N241" s="7">
        <f t="shared" si="38"/>
        <v>2.9740684970474732E-2</v>
      </c>
      <c r="O241" s="7">
        <f t="shared" si="40"/>
        <v>3.4911935981673678E-2</v>
      </c>
      <c r="P241" s="7">
        <f t="shared" si="41"/>
        <v>4.1561659859507258E-2</v>
      </c>
      <c r="Q241" s="7">
        <f t="shared" si="42"/>
        <v>5.9493830584820259E-2</v>
      </c>
      <c r="R241" s="7">
        <f t="shared" si="43"/>
        <v>3.9318160970081097E-2</v>
      </c>
      <c r="S241" s="7">
        <f t="shared" si="44"/>
        <v>5.432254435136042E-2</v>
      </c>
      <c r="T241" s="7">
        <f t="shared" si="45"/>
        <v>9.9832378878540406E-2</v>
      </c>
      <c r="U241" s="7">
        <f t="shared" si="46"/>
        <v>0.19904428296631554</v>
      </c>
      <c r="V241" s="7">
        <f t="shared" si="47"/>
        <v>0.2390325741523523</v>
      </c>
      <c r="W241" s="7">
        <f t="shared" si="48"/>
        <v>-3.1594896973802758E-2</v>
      </c>
      <c r="X241" s="2">
        <v>232</v>
      </c>
      <c r="Y241" s="6">
        <f t="shared" si="39"/>
        <v>0.21119253554447298</v>
      </c>
    </row>
    <row r="242" spans="2:25">
      <c r="B242" s="2">
        <v>233</v>
      </c>
      <c r="C242" s="6">
        <v>4.372177133521761E-3</v>
      </c>
      <c r="D242" s="6">
        <v>4.8400865142771005E-3</v>
      </c>
      <c r="E242" s="6">
        <v>1.4176560543411494E-3</v>
      </c>
      <c r="F242" s="6">
        <v>-2.6143668503538463E-3</v>
      </c>
      <c r="G242" s="6">
        <v>6.688649181812735E-2</v>
      </c>
      <c r="H242" s="6">
        <v>3.9618031040670569E-2</v>
      </c>
      <c r="I242" s="6">
        <v>5.7763753590077127E-2</v>
      </c>
      <c r="J242" s="6">
        <v>1.9054575884219799E-2</v>
      </c>
      <c r="K242" s="6">
        <v>-2.8908986690448377E-2</v>
      </c>
      <c r="L242" s="6">
        <v>-0.1440539627581468</v>
      </c>
      <c r="M242" s="2">
        <v>233</v>
      </c>
      <c r="N242" s="7">
        <f t="shared" si="38"/>
        <v>2.8372177133521762E-2</v>
      </c>
      <c r="O242" s="7">
        <f t="shared" si="40"/>
        <v>3.6840086514277101E-2</v>
      </c>
      <c r="P242" s="7">
        <f t="shared" si="41"/>
        <v>3.741765605434115E-2</v>
      </c>
      <c r="Q242" s="7">
        <f t="shared" si="42"/>
        <v>3.8385633149646145E-2</v>
      </c>
      <c r="R242" s="7">
        <f t="shared" si="43"/>
        <v>0.10588649181812734</v>
      </c>
      <c r="S242" s="7">
        <f t="shared" si="44"/>
        <v>8.461803104067056E-2</v>
      </c>
      <c r="T242" s="7">
        <f t="shared" si="45"/>
        <v>0.11276375359007712</v>
      </c>
      <c r="U242" s="7">
        <f t="shared" si="46"/>
        <v>9.80545758842198E-2</v>
      </c>
      <c r="V242" s="7">
        <f t="shared" si="47"/>
        <v>5.6091013309551629E-2</v>
      </c>
      <c r="W242" s="7">
        <f t="shared" si="48"/>
        <v>-0.1090539627581468</v>
      </c>
      <c r="X242" s="2">
        <v>233</v>
      </c>
      <c r="Y242" s="6">
        <f t="shared" si="39"/>
        <v>6.7425561867706471E-2</v>
      </c>
    </row>
    <row r="243" spans="2:25">
      <c r="B243" s="2">
        <v>234</v>
      </c>
      <c r="C243" s="6">
        <v>3.434739098778207E-3</v>
      </c>
      <c r="D243" s="6">
        <v>1.6528721856448783E-2</v>
      </c>
      <c r="E243" s="6">
        <v>8.8078010471600195E-3</v>
      </c>
      <c r="F243" s="6">
        <v>-4.5698019981988164E-2</v>
      </c>
      <c r="G243" s="6">
        <v>6.2701412458501707E-2</v>
      </c>
      <c r="H243" s="6">
        <v>2.5617360472841959E-2</v>
      </c>
      <c r="I243" s="6">
        <v>-4.4627569053590666E-2</v>
      </c>
      <c r="J243" s="6">
        <v>-0.11645894394089937</v>
      </c>
      <c r="K243" s="6">
        <v>-0.13806195942116417</v>
      </c>
      <c r="L243" s="6">
        <v>8.2223071394506755E-2</v>
      </c>
      <c r="M243" s="2">
        <v>234</v>
      </c>
      <c r="N243" s="7">
        <f t="shared" si="38"/>
        <v>2.7434739098778207E-2</v>
      </c>
      <c r="O243" s="7">
        <f t="shared" si="40"/>
        <v>4.8528721856448784E-2</v>
      </c>
      <c r="P243" s="7">
        <f t="shared" si="41"/>
        <v>4.480780104716002E-2</v>
      </c>
      <c r="Q243" s="7">
        <f t="shared" si="42"/>
        <v>-4.6980199819881691E-3</v>
      </c>
      <c r="R243" s="7">
        <f t="shared" si="43"/>
        <v>0.1017014124585017</v>
      </c>
      <c r="S243" s="7">
        <f t="shared" si="44"/>
        <v>7.061736047284195E-2</v>
      </c>
      <c r="T243" s="7">
        <f t="shared" si="45"/>
        <v>1.0372430946409335E-2</v>
      </c>
      <c r="U243" s="7">
        <f t="shared" si="46"/>
        <v>-3.7458943940899367E-2</v>
      </c>
      <c r="V243" s="7">
        <f t="shared" si="47"/>
        <v>-5.3061959421164165E-2</v>
      </c>
      <c r="W243" s="7">
        <f t="shared" si="48"/>
        <v>0.11722307139450676</v>
      </c>
      <c r="X243" s="2">
        <v>234</v>
      </c>
      <c r="Y243" s="6">
        <f t="shared" si="39"/>
        <v>-4.0375081302208987E-2</v>
      </c>
    </row>
    <row r="244" spans="2:25">
      <c r="B244" s="2">
        <v>235</v>
      </c>
      <c r="C244" s="6">
        <v>1.3966206776226744E-3</v>
      </c>
      <c r="D244" s="6">
        <v>2.5202231374398101E-2</v>
      </c>
      <c r="E244" s="6">
        <v>2.3838377515517834E-2</v>
      </c>
      <c r="F244" s="6">
        <v>3.678318704399311E-2</v>
      </c>
      <c r="G244" s="6">
        <v>2.8082756663170297E-2</v>
      </c>
      <c r="H244" s="6">
        <v>2.3239852336038584E-2</v>
      </c>
      <c r="I244" s="6">
        <v>0.11858903832665402</v>
      </c>
      <c r="J244" s="6">
        <v>0.27620526896717656</v>
      </c>
      <c r="K244" s="6">
        <v>0.31434212901205227</v>
      </c>
      <c r="L244" s="6">
        <v>1.5457071989299756E-2</v>
      </c>
      <c r="M244" s="2">
        <v>235</v>
      </c>
      <c r="N244" s="7">
        <f t="shared" si="38"/>
        <v>2.5396620677622675E-2</v>
      </c>
      <c r="O244" s="7">
        <f t="shared" si="40"/>
        <v>5.7202231374398102E-2</v>
      </c>
      <c r="P244" s="7">
        <f t="shared" si="41"/>
        <v>5.9838377515517835E-2</v>
      </c>
      <c r="Q244" s="7">
        <f t="shared" si="42"/>
        <v>7.7783187043993104E-2</v>
      </c>
      <c r="R244" s="7">
        <f t="shared" si="43"/>
        <v>6.708275666317029E-2</v>
      </c>
      <c r="S244" s="7">
        <f t="shared" si="44"/>
        <v>6.8239852336038576E-2</v>
      </c>
      <c r="T244" s="7">
        <f t="shared" si="45"/>
        <v>0.17358903832665401</v>
      </c>
      <c r="U244" s="7">
        <f t="shared" si="46"/>
        <v>0.35520526896717658</v>
      </c>
      <c r="V244" s="7">
        <f t="shared" si="47"/>
        <v>0.39934212901205229</v>
      </c>
      <c r="W244" s="7">
        <f t="shared" si="48"/>
        <v>5.0457071989299759E-2</v>
      </c>
      <c r="X244" s="2">
        <v>235</v>
      </c>
      <c r="Y244" s="6">
        <f t="shared" si="39"/>
        <v>0.35419151165180812</v>
      </c>
    </row>
    <row r="245" spans="2:25">
      <c r="B245" s="2">
        <v>236</v>
      </c>
      <c r="C245" s="6">
        <v>-2.9129297995501777E-3</v>
      </c>
      <c r="D245" s="6">
        <v>-2.6301343311207342E-3</v>
      </c>
      <c r="E245" s="6">
        <v>-6.5971470966347638E-3</v>
      </c>
      <c r="F245" s="6">
        <v>1.8530009781840971E-2</v>
      </c>
      <c r="G245" s="6">
        <v>-5.0419950087379067E-3</v>
      </c>
      <c r="H245" s="6">
        <v>-5.0190048966443704E-3</v>
      </c>
      <c r="I245" s="6">
        <v>0.10115030966482907</v>
      </c>
      <c r="J245" s="6">
        <v>0.5777360683985906</v>
      </c>
      <c r="K245" s="6">
        <v>0.58296344402189648</v>
      </c>
      <c r="L245" s="6">
        <v>0.13015985383224621</v>
      </c>
      <c r="M245" s="2">
        <v>236</v>
      </c>
      <c r="N245" s="7">
        <f t="shared" si="38"/>
        <v>2.1087070200449823E-2</v>
      </c>
      <c r="O245" s="7">
        <f t="shared" si="40"/>
        <v>2.9369865668879266E-2</v>
      </c>
      <c r="P245" s="7">
        <f t="shared" si="41"/>
        <v>2.940285290336524E-2</v>
      </c>
      <c r="Q245" s="7">
        <f t="shared" si="42"/>
        <v>5.9530009781840962E-2</v>
      </c>
      <c r="R245" s="7">
        <f t="shared" si="43"/>
        <v>3.3958004991262093E-2</v>
      </c>
      <c r="S245" s="7">
        <f t="shared" si="44"/>
        <v>3.9980995103355628E-2</v>
      </c>
      <c r="T245" s="7">
        <f t="shared" si="45"/>
        <v>0.15615030966482907</v>
      </c>
      <c r="U245" s="7">
        <f t="shared" si="46"/>
        <v>0.65673606839859056</v>
      </c>
      <c r="V245" s="7">
        <f t="shared" si="47"/>
        <v>0.66796344402189645</v>
      </c>
      <c r="W245" s="7">
        <f t="shared" si="48"/>
        <v>0.16515985383224621</v>
      </c>
      <c r="X245" s="2">
        <v>236</v>
      </c>
      <c r="Y245" s="6">
        <f t="shared" si="39"/>
        <v>0.56560081785320138</v>
      </c>
    </row>
    <row r="246" spans="2:25">
      <c r="B246" s="2">
        <v>237</v>
      </c>
      <c r="C246" s="6">
        <v>-2.3983654223046699E-3</v>
      </c>
      <c r="D246" s="6">
        <v>1.1677758491062631E-2</v>
      </c>
      <c r="E246" s="6">
        <v>9.1597887344055558E-3</v>
      </c>
      <c r="F246" s="6">
        <v>1.3768229332739166E-2</v>
      </c>
      <c r="G246" s="6">
        <v>7.7604323566079061E-2</v>
      </c>
      <c r="H246" s="6">
        <v>4.3140389301554664E-2</v>
      </c>
      <c r="I246" s="6">
        <v>7.2589576931117006E-2</v>
      </c>
      <c r="J246" s="6">
        <v>-0.15505169115822401</v>
      </c>
      <c r="K246" s="6">
        <v>-0.18112862795553641</v>
      </c>
      <c r="L246" s="6">
        <v>0.12338779868234669</v>
      </c>
      <c r="M246" s="2">
        <v>237</v>
      </c>
      <c r="N246" s="7">
        <f t="shared" si="38"/>
        <v>2.1601634577695331E-2</v>
      </c>
      <c r="O246" s="7">
        <f t="shared" si="40"/>
        <v>4.3677758491062632E-2</v>
      </c>
      <c r="P246" s="7">
        <f t="shared" si="41"/>
        <v>4.5159788734405557E-2</v>
      </c>
      <c r="Q246" s="7">
        <f t="shared" si="42"/>
        <v>5.4768229332739157E-2</v>
      </c>
      <c r="R246" s="7">
        <f t="shared" si="43"/>
        <v>0.11660432356607905</v>
      </c>
      <c r="S246" s="7">
        <f t="shared" si="44"/>
        <v>8.8140389301554656E-2</v>
      </c>
      <c r="T246" s="7">
        <f t="shared" si="45"/>
        <v>0.127589576931117</v>
      </c>
      <c r="U246" s="7">
        <f t="shared" si="46"/>
        <v>-7.6051691158224008E-2</v>
      </c>
      <c r="V246" s="7">
        <f t="shared" si="47"/>
        <v>-9.6128627955536408E-2</v>
      </c>
      <c r="W246" s="7">
        <f t="shared" si="48"/>
        <v>0.1583877986823467</v>
      </c>
      <c r="X246" s="2">
        <v>237</v>
      </c>
      <c r="Y246" s="6">
        <f t="shared" si="39"/>
        <v>-5.1384986412176321E-2</v>
      </c>
    </row>
    <row r="247" spans="2:25">
      <c r="B247" s="2">
        <v>238</v>
      </c>
      <c r="C247" s="6">
        <v>-7.7439547546572993E-3</v>
      </c>
      <c r="D247" s="6">
        <v>2.3794490760739986E-2</v>
      </c>
      <c r="E247" s="6">
        <v>4.2091882401082595E-2</v>
      </c>
      <c r="F247" s="6">
        <v>3.1851390067562241E-2</v>
      </c>
      <c r="G247" s="6">
        <v>0.16295010310708435</v>
      </c>
      <c r="H247" s="6">
        <v>0.11637429277085015</v>
      </c>
      <c r="I247" s="6">
        <v>0.15108521235088046</v>
      </c>
      <c r="J247" s="6">
        <v>-0.19019825619481931</v>
      </c>
      <c r="K247" s="6">
        <v>-0.12658269627646335</v>
      </c>
      <c r="L247" s="6">
        <v>0.57619323597379546</v>
      </c>
      <c r="M247" s="2">
        <v>238</v>
      </c>
      <c r="N247" s="7">
        <f t="shared" si="38"/>
        <v>1.6256045245342701E-2</v>
      </c>
      <c r="O247" s="7">
        <f t="shared" si="40"/>
        <v>5.5794490760739987E-2</v>
      </c>
      <c r="P247" s="7">
        <f t="shared" si="41"/>
        <v>7.8091882401082599E-2</v>
      </c>
      <c r="Q247" s="7">
        <f t="shared" si="42"/>
        <v>7.2851390067562236E-2</v>
      </c>
      <c r="R247" s="7">
        <f t="shared" si="43"/>
        <v>0.20195010310708436</v>
      </c>
      <c r="S247" s="7">
        <f t="shared" si="44"/>
        <v>0.16137429277085014</v>
      </c>
      <c r="T247" s="7">
        <f t="shared" si="45"/>
        <v>0.20608521235088045</v>
      </c>
      <c r="U247" s="7">
        <f t="shared" si="46"/>
        <v>-0.11119825619481931</v>
      </c>
      <c r="V247" s="7">
        <f t="shared" si="47"/>
        <v>-4.1582696276463341E-2</v>
      </c>
      <c r="W247" s="7">
        <f t="shared" si="48"/>
        <v>0.61119323597379549</v>
      </c>
      <c r="X247" s="2">
        <v>238</v>
      </c>
      <c r="Y247" s="6">
        <f t="shared" si="39"/>
        <v>7.9508863647121467E-3</v>
      </c>
    </row>
    <row r="248" spans="2:25">
      <c r="B248" s="2">
        <v>239</v>
      </c>
      <c r="C248" s="6">
        <v>-1.8460025848571412E-3</v>
      </c>
      <c r="D248" s="6">
        <v>1.0869615362191956E-2</v>
      </c>
      <c r="E248" s="6">
        <v>8.6457615686842022E-3</v>
      </c>
      <c r="F248" s="6">
        <v>1.31423480280323E-2</v>
      </c>
      <c r="G248" s="6">
        <v>-1.0486520607417157E-2</v>
      </c>
      <c r="H248" s="6">
        <v>2.213402413430314E-3</v>
      </c>
      <c r="I248" s="6">
        <v>-5.290959341652246E-2</v>
      </c>
      <c r="J248" s="6">
        <v>-0.30284484700757863</v>
      </c>
      <c r="K248" s="6">
        <v>-0.32278103426905824</v>
      </c>
      <c r="L248" s="6">
        <v>0.21545514468754551</v>
      </c>
      <c r="M248" s="2">
        <v>239</v>
      </c>
      <c r="N248" s="7">
        <f t="shared" si="38"/>
        <v>2.2153997415142859E-2</v>
      </c>
      <c r="O248" s="7">
        <f t="shared" si="40"/>
        <v>4.2869615362191957E-2</v>
      </c>
      <c r="P248" s="7">
        <f t="shared" si="41"/>
        <v>4.4645761568684203E-2</v>
      </c>
      <c r="Q248" s="7">
        <f t="shared" si="42"/>
        <v>5.4142348028032292E-2</v>
      </c>
      <c r="R248" s="7">
        <f t="shared" si="43"/>
        <v>2.8513479392582843E-2</v>
      </c>
      <c r="S248" s="7">
        <f t="shared" si="44"/>
        <v>4.7213402413430312E-2</v>
      </c>
      <c r="T248" s="7">
        <f t="shared" si="45"/>
        <v>2.0904065834775401E-3</v>
      </c>
      <c r="U248" s="7">
        <f t="shared" si="46"/>
        <v>-0.22384484700757862</v>
      </c>
      <c r="V248" s="7">
        <f t="shared" si="47"/>
        <v>-0.23778103426905822</v>
      </c>
      <c r="W248" s="7">
        <f t="shared" si="48"/>
        <v>0.25045514468754548</v>
      </c>
      <c r="X248" s="2">
        <v>239</v>
      </c>
      <c r="Y248" s="6">
        <f t="shared" si="39"/>
        <v>-0.18980674609227927</v>
      </c>
    </row>
    <row r="249" spans="2:25">
      <c r="B249" s="2">
        <v>240</v>
      </c>
      <c r="C249" s="6">
        <v>2.6103406346969851E-3</v>
      </c>
      <c r="D249" s="6">
        <v>1.3686866383883681E-2</v>
      </c>
      <c r="E249" s="6">
        <v>1.6174546245528349E-2</v>
      </c>
      <c r="F249" s="6">
        <v>8.0452976343202615E-2</v>
      </c>
      <c r="G249" s="6">
        <v>2.5774365250241141E-2</v>
      </c>
      <c r="H249" s="6">
        <v>2.7163586909435038E-2</v>
      </c>
      <c r="I249" s="6">
        <v>0.15916378708329104</v>
      </c>
      <c r="J249" s="6">
        <v>0.34084756614645206</v>
      </c>
      <c r="K249" s="6">
        <v>0.32624553876327811</v>
      </c>
      <c r="L249" s="6">
        <v>5.2455500467787866E-2</v>
      </c>
      <c r="M249" s="2">
        <v>240</v>
      </c>
      <c r="N249" s="7">
        <f t="shared" si="38"/>
        <v>2.6610340634696986E-2</v>
      </c>
      <c r="O249" s="7">
        <f t="shared" si="40"/>
        <v>4.5686866383883681E-2</v>
      </c>
      <c r="P249" s="7">
        <f t="shared" si="41"/>
        <v>5.217454624552835E-2</v>
      </c>
      <c r="Q249" s="7">
        <f t="shared" si="42"/>
        <v>0.12145297634320261</v>
      </c>
      <c r="R249" s="7">
        <f t="shared" si="43"/>
        <v>6.4774365250241134E-2</v>
      </c>
      <c r="S249" s="7">
        <f t="shared" si="44"/>
        <v>7.2163586909435029E-2</v>
      </c>
      <c r="T249" s="7">
        <f t="shared" si="45"/>
        <v>0.21416378708329104</v>
      </c>
      <c r="U249" s="7">
        <f t="shared" si="46"/>
        <v>0.41984756614645208</v>
      </c>
      <c r="V249" s="7">
        <f t="shared" si="47"/>
        <v>0.41124553876327813</v>
      </c>
      <c r="W249" s="7">
        <f t="shared" si="48"/>
        <v>8.7455500467787869E-2</v>
      </c>
      <c r="X249" s="2">
        <v>240</v>
      </c>
      <c r="Y249" s="6">
        <f t="shared" si="39"/>
        <v>0.37182918938465892</v>
      </c>
    </row>
    <row r="250" spans="2:25">
      <c r="B250" s="2">
        <v>241</v>
      </c>
      <c r="C250" s="6">
        <v>5.7252367217511604E-3</v>
      </c>
      <c r="D250" s="6">
        <v>8.4354231454733669E-3</v>
      </c>
      <c r="E250" s="6">
        <v>1.4442957631625692E-2</v>
      </c>
      <c r="F250" s="6">
        <v>2.1227545889002473E-2</v>
      </c>
      <c r="G250" s="6">
        <v>5.8344965166413909E-4</v>
      </c>
      <c r="H250" s="6">
        <v>1.9944413431917711E-2</v>
      </c>
      <c r="I250" s="6">
        <v>4.7388155211563032E-2</v>
      </c>
      <c r="J250" s="6">
        <v>0.13257036984661366</v>
      </c>
      <c r="K250" s="6">
        <v>0.18488752082074744</v>
      </c>
      <c r="L250" s="6">
        <v>0.18069080548506716</v>
      </c>
      <c r="M250" s="2">
        <v>241</v>
      </c>
      <c r="N250" s="7">
        <f t="shared" si="38"/>
        <v>2.9725236721751161E-2</v>
      </c>
      <c r="O250" s="7">
        <f t="shared" si="40"/>
        <v>4.0435423145473368E-2</v>
      </c>
      <c r="P250" s="7">
        <f t="shared" si="41"/>
        <v>5.0442957631625693E-2</v>
      </c>
      <c r="Q250" s="7">
        <f t="shared" si="42"/>
        <v>6.2227545889002464E-2</v>
      </c>
      <c r="R250" s="7">
        <f t="shared" si="43"/>
        <v>3.9583449651664139E-2</v>
      </c>
      <c r="S250" s="7">
        <f t="shared" si="44"/>
        <v>6.4944413431917702E-2</v>
      </c>
      <c r="T250" s="7">
        <f t="shared" si="45"/>
        <v>0.10238815521156303</v>
      </c>
      <c r="U250" s="7">
        <f t="shared" si="46"/>
        <v>0.21157036984661365</v>
      </c>
      <c r="V250" s="7">
        <f t="shared" si="47"/>
        <v>0.26988752082074746</v>
      </c>
      <c r="W250" s="7">
        <f t="shared" si="48"/>
        <v>0.21569080548506717</v>
      </c>
      <c r="X250" s="2">
        <v>241</v>
      </c>
      <c r="Y250" s="6">
        <f t="shared" si="39"/>
        <v>0.23638764815754851</v>
      </c>
    </row>
    <row r="251" spans="2:25">
      <c r="B251" s="2">
        <v>242</v>
      </c>
      <c r="C251" s="6">
        <v>-1.9751370048203473E-3</v>
      </c>
      <c r="D251" s="6">
        <v>7.0412155104234292E-3</v>
      </c>
      <c r="E251" s="6">
        <v>1.0379183397812925E-2</v>
      </c>
      <c r="F251" s="6">
        <v>-1.4224213010198019E-2</v>
      </c>
      <c r="G251" s="6">
        <v>0.10668240964724297</v>
      </c>
      <c r="H251" s="6">
        <v>4.9567560254673619E-2</v>
      </c>
      <c r="I251" s="6">
        <v>7.83300994728654E-2</v>
      </c>
      <c r="J251" s="6">
        <v>0.14923872177478573</v>
      </c>
      <c r="K251" s="6">
        <v>0.10859653018730976</v>
      </c>
      <c r="L251" s="6">
        <v>-0.10002334088696756</v>
      </c>
      <c r="M251" s="2">
        <v>242</v>
      </c>
      <c r="N251" s="7">
        <f t="shared" si="38"/>
        <v>2.2024862995179653E-2</v>
      </c>
      <c r="O251" s="7">
        <f t="shared" si="40"/>
        <v>3.904121551042343E-2</v>
      </c>
      <c r="P251" s="7">
        <f t="shared" si="41"/>
        <v>4.6379183397812926E-2</v>
      </c>
      <c r="Q251" s="7">
        <f t="shared" si="42"/>
        <v>2.6775786989801976E-2</v>
      </c>
      <c r="R251" s="7">
        <f t="shared" si="43"/>
        <v>0.14568240964724297</v>
      </c>
      <c r="S251" s="7">
        <f t="shared" si="44"/>
        <v>9.456756025467361E-2</v>
      </c>
      <c r="T251" s="7">
        <f t="shared" si="45"/>
        <v>0.13333009947286539</v>
      </c>
      <c r="U251" s="7">
        <f t="shared" si="46"/>
        <v>0.22823872177478571</v>
      </c>
      <c r="V251" s="7">
        <f t="shared" si="47"/>
        <v>0.19359653018730977</v>
      </c>
      <c r="W251" s="7">
        <f t="shared" si="48"/>
        <v>-6.5023340886967554E-2</v>
      </c>
      <c r="X251" s="2">
        <v>242</v>
      </c>
      <c r="Y251" s="6">
        <f t="shared" si="39"/>
        <v>0.18154324463965418</v>
      </c>
    </row>
    <row r="252" spans="2:25">
      <c r="B252" s="2">
        <v>243</v>
      </c>
      <c r="C252" s="6">
        <v>6.0522366013250131E-3</v>
      </c>
      <c r="D252" s="6">
        <v>-4.3781169169327255E-3</v>
      </c>
      <c r="E252" s="6">
        <v>-9.01955431759454E-4</v>
      </c>
      <c r="F252" s="6">
        <v>-3.1180740717292287E-3</v>
      </c>
      <c r="G252" s="6">
        <v>-1.2150580948631737E-2</v>
      </c>
      <c r="H252" s="6">
        <v>-9.9594004824570884E-3</v>
      </c>
      <c r="I252" s="6">
        <v>-3.2740540193416323E-2</v>
      </c>
      <c r="J252" s="6">
        <v>-4.9704866984142199E-2</v>
      </c>
      <c r="K252" s="6">
        <v>-6.4947390972048921E-2</v>
      </c>
      <c r="L252" s="6">
        <v>-0.15998809940822706</v>
      </c>
      <c r="M252" s="2">
        <v>243</v>
      </c>
      <c r="N252" s="7">
        <f t="shared" si="38"/>
        <v>3.0052236601325014E-2</v>
      </c>
      <c r="O252" s="7">
        <f t="shared" si="40"/>
        <v>2.7621883083067275E-2</v>
      </c>
      <c r="P252" s="7">
        <f t="shared" si="41"/>
        <v>3.5098044568240547E-2</v>
      </c>
      <c r="Q252" s="7">
        <f t="shared" si="42"/>
        <v>3.7881925928270763E-2</v>
      </c>
      <c r="R252" s="7">
        <f t="shared" si="43"/>
        <v>2.6849419051368263E-2</v>
      </c>
      <c r="S252" s="7">
        <f t="shared" si="44"/>
        <v>3.504059951754291E-2</v>
      </c>
      <c r="T252" s="7">
        <f t="shared" si="45"/>
        <v>2.2259459806583677E-2</v>
      </c>
      <c r="U252" s="7">
        <f t="shared" si="46"/>
        <v>2.9295133015857802E-2</v>
      </c>
      <c r="V252" s="7">
        <f t="shared" si="47"/>
        <v>2.0052609027951085E-2</v>
      </c>
      <c r="W252" s="7">
        <f t="shared" si="48"/>
        <v>-0.12498809940822705</v>
      </c>
      <c r="X252" s="2">
        <v>243</v>
      </c>
      <c r="Y252" s="6">
        <f t="shared" si="39"/>
        <v>2.0493979282895883E-2</v>
      </c>
    </row>
    <row r="253" spans="2:25">
      <c r="B253" s="2">
        <v>244</v>
      </c>
      <c r="C253" s="6">
        <v>1.1137874553477506E-4</v>
      </c>
      <c r="D253" s="6">
        <v>9.7305268694084096E-3</v>
      </c>
      <c r="E253" s="6">
        <v>1.0606884070309148E-2</v>
      </c>
      <c r="F253" s="6">
        <v>1.8966287610010211E-2</v>
      </c>
      <c r="G253" s="6">
        <v>3.511539794495834E-2</v>
      </c>
      <c r="H253" s="6">
        <v>2.6287237653751454E-2</v>
      </c>
      <c r="I253" s="6">
        <v>6.2333682330390938E-2</v>
      </c>
      <c r="J253" s="6">
        <v>7.8948921292117752E-2</v>
      </c>
      <c r="K253" s="6">
        <v>0.14459516198455513</v>
      </c>
      <c r="L253" s="6">
        <v>-3.7385729062368631E-2</v>
      </c>
      <c r="M253" s="2">
        <v>244</v>
      </c>
      <c r="N253" s="7">
        <f t="shared" si="38"/>
        <v>2.4111378745534776E-2</v>
      </c>
      <c r="O253" s="7">
        <f t="shared" si="40"/>
        <v>4.173052686940841E-2</v>
      </c>
      <c r="P253" s="7">
        <f t="shared" si="41"/>
        <v>4.6606884070309149E-2</v>
      </c>
      <c r="Q253" s="7">
        <f t="shared" si="42"/>
        <v>5.9966287610010202E-2</v>
      </c>
      <c r="R253" s="7">
        <f t="shared" si="43"/>
        <v>7.4115397944958333E-2</v>
      </c>
      <c r="S253" s="7">
        <f t="shared" si="44"/>
        <v>7.1287237653751445E-2</v>
      </c>
      <c r="T253" s="7">
        <f t="shared" si="45"/>
        <v>0.11733368233039093</v>
      </c>
      <c r="U253" s="7">
        <f t="shared" si="46"/>
        <v>0.15794892129211774</v>
      </c>
      <c r="V253" s="7">
        <f t="shared" si="47"/>
        <v>0.22959516198455515</v>
      </c>
      <c r="W253" s="7">
        <f t="shared" si="48"/>
        <v>-2.3857290623686273E-3</v>
      </c>
      <c r="X253" s="2">
        <v>244</v>
      </c>
      <c r="Y253" s="6">
        <f t="shared" si="39"/>
        <v>0.20714286657829456</v>
      </c>
    </row>
    <row r="254" spans="2:25">
      <c r="B254" s="2">
        <v>245</v>
      </c>
      <c r="C254" s="6">
        <v>-2.501244829912562E-3</v>
      </c>
      <c r="D254" s="6">
        <v>-9.5660673823043385E-4</v>
      </c>
      <c r="E254" s="6">
        <v>-8.6799680848412102E-3</v>
      </c>
      <c r="F254" s="6">
        <v>-1.0269128440199529E-2</v>
      </c>
      <c r="G254" s="6">
        <v>1.1767909422742764E-2</v>
      </c>
      <c r="H254" s="6">
        <v>-3.83931557150647E-3</v>
      </c>
      <c r="I254" s="6">
        <v>-1.6615968865439812E-2</v>
      </c>
      <c r="J254" s="6">
        <v>-9.2382126332548331E-3</v>
      </c>
      <c r="K254" s="6">
        <v>-6.0953529300943984E-2</v>
      </c>
      <c r="L254" s="6">
        <v>3.0600001734213469E-2</v>
      </c>
      <c r="M254" s="2">
        <v>245</v>
      </c>
      <c r="N254" s="7">
        <f t="shared" si="38"/>
        <v>2.1498755170087439E-2</v>
      </c>
      <c r="O254" s="7">
        <f t="shared" si="40"/>
        <v>3.1043393261769567E-2</v>
      </c>
      <c r="P254" s="7">
        <f t="shared" si="41"/>
        <v>2.7320031915158794E-2</v>
      </c>
      <c r="Q254" s="7">
        <f t="shared" si="42"/>
        <v>3.0730871559800466E-2</v>
      </c>
      <c r="R254" s="7">
        <f t="shared" si="43"/>
        <v>5.0767909422742764E-2</v>
      </c>
      <c r="S254" s="7">
        <f t="shared" si="44"/>
        <v>4.1160684428493528E-2</v>
      </c>
      <c r="T254" s="7">
        <f t="shared" si="45"/>
        <v>3.8384031134560188E-2</v>
      </c>
      <c r="U254" s="7">
        <f t="shared" si="46"/>
        <v>6.9761787366745168E-2</v>
      </c>
      <c r="V254" s="7">
        <f t="shared" si="47"/>
        <v>2.4046470699056022E-2</v>
      </c>
      <c r="W254" s="7">
        <f t="shared" si="48"/>
        <v>6.5600001734213473E-2</v>
      </c>
      <c r="X254" s="2">
        <v>245</v>
      </c>
      <c r="Y254" s="6">
        <f t="shared" si="39"/>
        <v>2.69139829571142E-2</v>
      </c>
    </row>
    <row r="255" spans="2:25">
      <c r="B255" s="2">
        <v>246</v>
      </c>
      <c r="C255" s="6">
        <v>7.4781928212517418E-4</v>
      </c>
      <c r="D255" s="6">
        <v>3.7178756824004094E-3</v>
      </c>
      <c r="E255" s="6">
        <v>5.4430414981695048E-3</v>
      </c>
      <c r="F255" s="6">
        <v>1.0271613386950183E-2</v>
      </c>
      <c r="G255" s="6">
        <v>4.1385101990412135E-2</v>
      </c>
      <c r="H255" s="6">
        <v>2.1714476433084932E-2</v>
      </c>
      <c r="I255" s="6">
        <v>3.2700692867710823E-2</v>
      </c>
      <c r="J255" s="6">
        <v>3.8685522802395039E-2</v>
      </c>
      <c r="K255" s="6">
        <v>-2.6866024606198455E-2</v>
      </c>
      <c r="L255" s="6">
        <v>-0.22978095110521474</v>
      </c>
      <c r="M255" s="2">
        <v>246</v>
      </c>
      <c r="N255" s="7">
        <f t="shared" si="38"/>
        <v>2.4747819282125175E-2</v>
      </c>
      <c r="O255" s="7">
        <f t="shared" si="40"/>
        <v>3.571787568240041E-2</v>
      </c>
      <c r="P255" s="7">
        <f t="shared" si="41"/>
        <v>4.1443041498169506E-2</v>
      </c>
      <c r="Q255" s="7">
        <f t="shared" si="42"/>
        <v>5.1271613386950174E-2</v>
      </c>
      <c r="R255" s="7">
        <f t="shared" si="43"/>
        <v>8.0385101990412128E-2</v>
      </c>
      <c r="S255" s="7">
        <f t="shared" si="44"/>
        <v>6.6714476433084924E-2</v>
      </c>
      <c r="T255" s="7">
        <f t="shared" si="45"/>
        <v>8.7700692867710817E-2</v>
      </c>
      <c r="U255" s="7">
        <f t="shared" si="46"/>
        <v>0.11768552280239504</v>
      </c>
      <c r="V255" s="7">
        <f t="shared" si="47"/>
        <v>5.8133975393801551E-2</v>
      </c>
      <c r="W255" s="7">
        <f t="shared" si="48"/>
        <v>-0.19478095110521473</v>
      </c>
      <c r="X255" s="2">
        <v>246</v>
      </c>
      <c r="Y255" s="6">
        <f t="shared" si="39"/>
        <v>6.404731927923113E-2</v>
      </c>
    </row>
    <row r="256" spans="2:25">
      <c r="B256" s="2">
        <v>247</v>
      </c>
      <c r="C256" s="6">
        <v>1.146243554463431E-2</v>
      </c>
      <c r="D256" s="6">
        <v>8.7423306554475638E-3</v>
      </c>
      <c r="E256" s="6">
        <v>7.8513189156513459E-3</v>
      </c>
      <c r="F256" s="6">
        <v>8.1184090335998695E-3</v>
      </c>
      <c r="G256" s="6">
        <v>-1.0275808621170709E-2</v>
      </c>
      <c r="H256" s="6">
        <v>5.2970680719101534E-3</v>
      </c>
      <c r="I256" s="6">
        <v>-1.6718924937491608E-2</v>
      </c>
      <c r="J256" s="6">
        <v>-4.915477683188979E-3</v>
      </c>
      <c r="K256" s="6">
        <v>4.2272849363623535E-2</v>
      </c>
      <c r="L256" s="6">
        <v>0.18171765107706223</v>
      </c>
      <c r="M256" s="2">
        <v>247</v>
      </c>
      <c r="N256" s="7">
        <f t="shared" si="38"/>
        <v>3.546243554463431E-2</v>
      </c>
      <c r="O256" s="7">
        <f t="shared" si="40"/>
        <v>4.0742330655447564E-2</v>
      </c>
      <c r="P256" s="7">
        <f t="shared" si="41"/>
        <v>4.3851318915651347E-2</v>
      </c>
      <c r="Q256" s="7">
        <f t="shared" si="42"/>
        <v>4.9118409033599861E-2</v>
      </c>
      <c r="R256" s="7">
        <f t="shared" si="43"/>
        <v>2.872419137882929E-2</v>
      </c>
      <c r="S256" s="7">
        <f t="shared" si="44"/>
        <v>5.0297068071910152E-2</v>
      </c>
      <c r="T256" s="7">
        <f t="shared" si="45"/>
        <v>3.8281075062508392E-2</v>
      </c>
      <c r="U256" s="7">
        <f t="shared" si="46"/>
        <v>7.4084522316811022E-2</v>
      </c>
      <c r="V256" s="7">
        <f t="shared" si="47"/>
        <v>0.12727284936362354</v>
      </c>
      <c r="W256" s="7">
        <f t="shared" si="48"/>
        <v>0.21671765107706223</v>
      </c>
      <c r="X256" s="2">
        <v>247</v>
      </c>
      <c r="Y256" s="6">
        <f t="shared" si="39"/>
        <v>0.10947449467521202</v>
      </c>
    </row>
    <row r="257" spans="2:25">
      <c r="B257" s="2">
        <v>248</v>
      </c>
      <c r="C257" s="6">
        <v>2.6606022372116303E-3</v>
      </c>
      <c r="D257" s="6">
        <v>-2.942421255037346E-2</v>
      </c>
      <c r="E257" s="6">
        <v>-2.2348047742239457E-2</v>
      </c>
      <c r="F257" s="6">
        <v>-1.4957055836322421E-2</v>
      </c>
      <c r="G257" s="6">
        <v>-9.764101149218761E-2</v>
      </c>
      <c r="H257" s="6">
        <v>-5.3206732376914152E-2</v>
      </c>
      <c r="I257" s="6">
        <v>-4.8357945231481958E-2</v>
      </c>
      <c r="J257" s="6">
        <v>0.10630110587687128</v>
      </c>
      <c r="K257" s="6">
        <v>0.10583728013022943</v>
      </c>
      <c r="L257" s="6">
        <v>-6.4355379848806946E-2</v>
      </c>
      <c r="M257" s="2">
        <v>248</v>
      </c>
      <c r="N257" s="7">
        <f t="shared" si="38"/>
        <v>2.6660602237211631E-2</v>
      </c>
      <c r="O257" s="7">
        <f t="shared" si="40"/>
        <v>2.5757874496265404E-3</v>
      </c>
      <c r="P257" s="7">
        <f t="shared" si="41"/>
        <v>1.3651952257760547E-2</v>
      </c>
      <c r="Q257" s="7">
        <f t="shared" si="42"/>
        <v>2.6042944163677573E-2</v>
      </c>
      <c r="R257" s="7">
        <f t="shared" si="43"/>
        <v>-5.864101149218761E-2</v>
      </c>
      <c r="S257" s="7">
        <f t="shared" si="44"/>
        <v>-8.206732376914154E-3</v>
      </c>
      <c r="T257" s="7">
        <f t="shared" si="45"/>
        <v>6.6420547685180423E-3</v>
      </c>
      <c r="U257" s="7">
        <f t="shared" si="46"/>
        <v>0.18530110587687126</v>
      </c>
      <c r="V257" s="7">
        <f t="shared" si="47"/>
        <v>0.19083728013022944</v>
      </c>
      <c r="W257" s="7">
        <f t="shared" si="48"/>
        <v>-2.9355379848806942E-2</v>
      </c>
      <c r="X257" s="2">
        <v>248</v>
      </c>
      <c r="Y257" s="6">
        <f t="shared" si="39"/>
        <v>0.15399823508984242</v>
      </c>
    </row>
    <row r="258" spans="2:25">
      <c r="B258" s="2">
        <v>249</v>
      </c>
      <c r="C258" s="6">
        <v>4.3092817450460924E-4</v>
      </c>
      <c r="D258" s="6">
        <v>1.4230927030294563E-2</v>
      </c>
      <c r="E258" s="6">
        <v>1.5896147137792822E-2</v>
      </c>
      <c r="F258" s="6">
        <v>1.7974557358134389E-2</v>
      </c>
      <c r="G258" s="6">
        <v>6.3701906156628102E-3</v>
      </c>
      <c r="H258" s="6">
        <v>1.3424193178238335E-2</v>
      </c>
      <c r="I258" s="6">
        <v>1.8949924587002953E-2</v>
      </c>
      <c r="J258" s="6">
        <v>5.5682845545453469E-2</v>
      </c>
      <c r="K258" s="6">
        <v>1.6263477014421893E-2</v>
      </c>
      <c r="L258" s="6">
        <v>-0.21004105738023832</v>
      </c>
      <c r="M258" s="2">
        <v>249</v>
      </c>
      <c r="N258" s="7">
        <f t="shared" si="38"/>
        <v>2.443092817450461E-2</v>
      </c>
      <c r="O258" s="7">
        <f t="shared" si="40"/>
        <v>4.6230927030294564E-2</v>
      </c>
      <c r="P258" s="7">
        <f t="shared" si="41"/>
        <v>5.1896147137792822E-2</v>
      </c>
      <c r="Q258" s="7">
        <f t="shared" si="42"/>
        <v>5.897455735813438E-2</v>
      </c>
      <c r="R258" s="7">
        <f t="shared" si="43"/>
        <v>4.537019061566281E-2</v>
      </c>
      <c r="S258" s="7">
        <f t="shared" si="44"/>
        <v>5.8424193178238333E-2</v>
      </c>
      <c r="T258" s="7">
        <f t="shared" si="45"/>
        <v>7.3949924587002946E-2</v>
      </c>
      <c r="U258" s="7">
        <f t="shared" si="46"/>
        <v>0.13468284554545346</v>
      </c>
      <c r="V258" s="7">
        <f t="shared" si="47"/>
        <v>0.1012634770144219</v>
      </c>
      <c r="W258" s="7">
        <f t="shared" si="48"/>
        <v>-0.17504105738023831</v>
      </c>
      <c r="X258" s="2">
        <v>249</v>
      </c>
      <c r="Y258" s="6">
        <f t="shared" si="39"/>
        <v>9.5800766858999367E-2</v>
      </c>
    </row>
    <row r="259" spans="2:25">
      <c r="B259" s="2">
        <v>250</v>
      </c>
      <c r="C259" s="6">
        <v>-6.5193136887639266E-3</v>
      </c>
      <c r="D259" s="6">
        <v>-5.0966623732230792E-3</v>
      </c>
      <c r="E259" s="6">
        <v>-6.8716990870229359E-3</v>
      </c>
      <c r="F259" s="6">
        <v>-5.5128087482630671E-3</v>
      </c>
      <c r="G259" s="6">
        <v>4.3330068418107062E-2</v>
      </c>
      <c r="H259" s="6">
        <v>1.5251085495768528E-2</v>
      </c>
      <c r="I259" s="6">
        <v>3.546629878670593E-2</v>
      </c>
      <c r="J259" s="6">
        <v>1.6156229747779111E-2</v>
      </c>
      <c r="K259" s="6">
        <v>-5.1745116879213557E-2</v>
      </c>
      <c r="L259" s="6">
        <v>9.3596364431746196E-2</v>
      </c>
      <c r="M259" s="2">
        <v>250</v>
      </c>
      <c r="N259" s="7">
        <f t="shared" si="38"/>
        <v>1.7480686311236074E-2</v>
      </c>
      <c r="O259" s="7">
        <f t="shared" si="40"/>
        <v>2.6903337626776921E-2</v>
      </c>
      <c r="P259" s="7">
        <f t="shared" si="41"/>
        <v>2.9128300912977068E-2</v>
      </c>
      <c r="Q259" s="7">
        <f t="shared" si="42"/>
        <v>3.5487191251736924E-2</v>
      </c>
      <c r="R259" s="7">
        <f t="shared" si="43"/>
        <v>8.2330068418107055E-2</v>
      </c>
      <c r="S259" s="7">
        <f t="shared" si="44"/>
        <v>6.0251085495768526E-2</v>
      </c>
      <c r="T259" s="7">
        <f t="shared" si="45"/>
        <v>9.0466298786705923E-2</v>
      </c>
      <c r="U259" s="7">
        <f t="shared" si="46"/>
        <v>9.5156229747779111E-2</v>
      </c>
      <c r="V259" s="7">
        <f t="shared" si="47"/>
        <v>3.3254883120786449E-2</v>
      </c>
      <c r="W259" s="7">
        <f t="shared" si="48"/>
        <v>0.12859636443174621</v>
      </c>
      <c r="X259" s="2">
        <v>250</v>
      </c>
      <c r="Y259" s="6">
        <f t="shared" si="39"/>
        <v>4.4697166656597509E-2</v>
      </c>
    </row>
    <row r="260" spans="2:25">
      <c r="B260" s="2">
        <v>251</v>
      </c>
      <c r="C260" s="6">
        <v>-6.2044108523656924E-3</v>
      </c>
      <c r="D260" s="6">
        <v>-1.0708403871318925E-2</v>
      </c>
      <c r="E260" s="6">
        <v>-8.9533076272979954E-3</v>
      </c>
      <c r="F260" s="6">
        <v>-5.6328914562600828E-3</v>
      </c>
      <c r="G260" s="6">
        <v>-1.850763318581071E-2</v>
      </c>
      <c r="H260" s="6">
        <v>-8.2011006707488135E-3</v>
      </c>
      <c r="I260" s="6">
        <v>9.3864360624829057E-4</v>
      </c>
      <c r="J260" s="6">
        <v>2.6886754669389196E-2</v>
      </c>
      <c r="K260" s="6">
        <v>4.6994757890284081E-2</v>
      </c>
      <c r="L260" s="6">
        <v>8.7056299559507513E-2</v>
      </c>
      <c r="M260" s="2">
        <v>251</v>
      </c>
      <c r="N260" s="7">
        <f t="shared" si="38"/>
        <v>1.7795589147634308E-2</v>
      </c>
      <c r="O260" s="7">
        <f t="shared" si="40"/>
        <v>2.1291596128681076E-2</v>
      </c>
      <c r="P260" s="7">
        <f t="shared" si="41"/>
        <v>2.7046692372702009E-2</v>
      </c>
      <c r="Q260" s="7">
        <f t="shared" si="42"/>
        <v>3.5367108543739909E-2</v>
      </c>
      <c r="R260" s="7">
        <f t="shared" si="43"/>
        <v>2.049236681418929E-2</v>
      </c>
      <c r="S260" s="7">
        <f t="shared" si="44"/>
        <v>3.6798899329251185E-2</v>
      </c>
      <c r="T260" s="7">
        <f t="shared" si="45"/>
        <v>5.5938643606248291E-2</v>
      </c>
      <c r="U260" s="7">
        <f t="shared" si="46"/>
        <v>0.1058867546693892</v>
      </c>
      <c r="V260" s="7">
        <f t="shared" si="47"/>
        <v>0.13199475789028409</v>
      </c>
      <c r="W260" s="7">
        <f t="shared" si="48"/>
        <v>0.12205629955950752</v>
      </c>
      <c r="X260" s="2">
        <v>251</v>
      </c>
      <c r="Y260" s="6">
        <f t="shared" si="39"/>
        <v>0.11678353528385231</v>
      </c>
    </row>
    <row r="261" spans="2:25">
      <c r="B261" s="2">
        <v>252</v>
      </c>
      <c r="C261" s="6">
        <v>-2.2307333635017898E-3</v>
      </c>
      <c r="D261" s="6">
        <v>-2.15463926653187E-2</v>
      </c>
      <c r="E261" s="6">
        <v>-2.1210821668985507E-2</v>
      </c>
      <c r="F261" s="6">
        <v>-1.3653561527691895E-2</v>
      </c>
      <c r="G261" s="6">
        <v>-4.4216816385066013E-2</v>
      </c>
      <c r="H261" s="6">
        <v>-3.2717510798767342E-2</v>
      </c>
      <c r="I261" s="6">
        <v>-2.4031571483280501E-2</v>
      </c>
      <c r="J261" s="6">
        <v>-9.9928366664831791E-3</v>
      </c>
      <c r="K261" s="6">
        <v>1.4909925013281602E-2</v>
      </c>
      <c r="L261" s="6">
        <v>0.13781051944761652</v>
      </c>
      <c r="M261" s="2">
        <v>252</v>
      </c>
      <c r="N261" s="7">
        <f t="shared" si="38"/>
        <v>2.1769266636498211E-2</v>
      </c>
      <c r="O261" s="7">
        <f t="shared" si="40"/>
        <v>1.04536073346813E-2</v>
      </c>
      <c r="P261" s="7">
        <f t="shared" si="41"/>
        <v>1.4789178331014497E-2</v>
      </c>
      <c r="Q261" s="7">
        <f t="shared" si="42"/>
        <v>2.73464384723081E-2</v>
      </c>
      <c r="R261" s="7">
        <f t="shared" si="43"/>
        <v>-5.2168163850660129E-3</v>
      </c>
      <c r="S261" s="7">
        <f t="shared" si="44"/>
        <v>1.2282489201232656E-2</v>
      </c>
      <c r="T261" s="7">
        <f t="shared" si="45"/>
        <v>3.09684285167195E-2</v>
      </c>
      <c r="U261" s="7">
        <f t="shared" si="46"/>
        <v>6.9007163333516822E-2</v>
      </c>
      <c r="V261" s="7">
        <f t="shared" si="47"/>
        <v>9.9909925013281609E-2</v>
      </c>
      <c r="W261" s="7">
        <f t="shared" si="48"/>
        <v>0.17281051944761652</v>
      </c>
      <c r="X261" s="2">
        <v>252</v>
      </c>
      <c r="Y261" s="6">
        <f t="shared" si="39"/>
        <v>8.6121625852921616E-2</v>
      </c>
    </row>
    <row r="262" spans="2:25">
      <c r="B262" s="2">
        <v>253</v>
      </c>
      <c r="C262" s="6">
        <v>-3.4435912566640678E-3</v>
      </c>
      <c r="D262" s="6">
        <v>1.5921644827290152E-2</v>
      </c>
      <c r="E262" s="6">
        <v>1.1935005367728142E-2</v>
      </c>
      <c r="F262" s="6">
        <v>-1.6207550468115475E-2</v>
      </c>
      <c r="G262" s="6">
        <v>3.576084618622867E-2</v>
      </c>
      <c r="H262" s="6">
        <v>1.3613281165019302E-2</v>
      </c>
      <c r="I262" s="6">
        <v>-4.8660464042619145E-2</v>
      </c>
      <c r="J262" s="6">
        <v>-5.8566193722970866E-2</v>
      </c>
      <c r="K262" s="6">
        <v>-0.12113882717828249</v>
      </c>
      <c r="L262" s="6">
        <v>0.10111837324215685</v>
      </c>
      <c r="M262" s="2">
        <v>253</v>
      </c>
      <c r="N262" s="7">
        <f t="shared" si="38"/>
        <v>2.0556408743335933E-2</v>
      </c>
      <c r="O262" s="7">
        <f t="shared" si="40"/>
        <v>4.7921644827290152E-2</v>
      </c>
      <c r="P262" s="7">
        <f t="shared" si="41"/>
        <v>4.7935005367728142E-2</v>
      </c>
      <c r="Q262" s="7">
        <f t="shared" si="42"/>
        <v>2.479244953188452E-2</v>
      </c>
      <c r="R262" s="7">
        <f t="shared" si="43"/>
        <v>7.4760846186228663E-2</v>
      </c>
      <c r="S262" s="7">
        <f t="shared" si="44"/>
        <v>5.86132811650193E-2</v>
      </c>
      <c r="T262" s="7">
        <f t="shared" si="45"/>
        <v>6.3395359573808555E-3</v>
      </c>
      <c r="U262" s="7">
        <f t="shared" si="46"/>
        <v>2.0433806277029135E-2</v>
      </c>
      <c r="V262" s="7">
        <f t="shared" si="47"/>
        <v>-3.6138827178282484E-2</v>
      </c>
      <c r="W262" s="7">
        <f t="shared" si="48"/>
        <v>0.13611837324215686</v>
      </c>
      <c r="X262" s="2">
        <v>253</v>
      </c>
      <c r="Y262" s="6">
        <f t="shared" si="39"/>
        <v>-2.764315452342413E-2</v>
      </c>
    </row>
    <row r="263" spans="2:25">
      <c r="B263" s="2">
        <v>254</v>
      </c>
      <c r="C263" s="6">
        <v>4.572371766973983E-3</v>
      </c>
      <c r="D263" s="6">
        <v>6.8820567322681186E-3</v>
      </c>
      <c r="E263" s="6">
        <v>1.0598994368142229E-2</v>
      </c>
      <c r="F263" s="6">
        <v>4.5942821685552554E-2</v>
      </c>
      <c r="G263" s="6">
        <v>-7.5162438724427488E-3</v>
      </c>
      <c r="H263" s="6">
        <v>7.4974694207138801E-3</v>
      </c>
      <c r="I263" s="6">
        <v>9.4396421675290942E-2</v>
      </c>
      <c r="J263" s="6">
        <v>0.15956764576385599</v>
      </c>
      <c r="K263" s="6">
        <v>0.21060223637880782</v>
      </c>
      <c r="L263" s="6">
        <v>6.5280715408329318E-2</v>
      </c>
      <c r="M263" s="2">
        <v>254</v>
      </c>
      <c r="N263" s="7">
        <f t="shared" si="38"/>
        <v>2.8572371766973984E-2</v>
      </c>
      <c r="O263" s="7">
        <f t="shared" si="40"/>
        <v>3.8882056732268119E-2</v>
      </c>
      <c r="P263" s="7">
        <f t="shared" si="41"/>
        <v>4.659899436814223E-2</v>
      </c>
      <c r="Q263" s="7">
        <f t="shared" si="42"/>
        <v>8.6942821685552549E-2</v>
      </c>
      <c r="R263" s="7">
        <f t="shared" si="43"/>
        <v>3.1483756127557251E-2</v>
      </c>
      <c r="S263" s="7">
        <f t="shared" si="44"/>
        <v>5.2497469420713878E-2</v>
      </c>
      <c r="T263" s="7">
        <f t="shared" si="45"/>
        <v>0.14939642167529094</v>
      </c>
      <c r="U263" s="7">
        <f t="shared" si="46"/>
        <v>0.23856764576385597</v>
      </c>
      <c r="V263" s="7">
        <f t="shared" si="47"/>
        <v>0.29560223637880784</v>
      </c>
      <c r="W263" s="7">
        <f t="shared" si="48"/>
        <v>0.10028071540832932</v>
      </c>
      <c r="X263" s="2">
        <v>254</v>
      </c>
      <c r="Y263" s="6">
        <f t="shared" si="39"/>
        <v>0.26636107410606347</v>
      </c>
    </row>
    <row r="264" spans="2:25">
      <c r="B264" s="2">
        <v>255</v>
      </c>
      <c r="C264" s="6">
        <v>-4.0294526076133583E-3</v>
      </c>
      <c r="D264" s="6">
        <v>-8.2649968536242929E-3</v>
      </c>
      <c r="E264" s="6">
        <v>-8.9472522719519602E-3</v>
      </c>
      <c r="F264" s="6">
        <v>-3.8270109347776325E-3</v>
      </c>
      <c r="G264" s="6">
        <v>-1.2223108981647343E-2</v>
      </c>
      <c r="H264" s="6">
        <v>-8.9828387236266585E-3</v>
      </c>
      <c r="I264" s="6">
        <v>2.2293070645171054E-2</v>
      </c>
      <c r="J264" s="6">
        <v>-1.7866534283675212E-2</v>
      </c>
      <c r="K264" s="6">
        <v>1.3273286662218955E-2</v>
      </c>
      <c r="L264" s="6">
        <v>-1.743780800485932E-2</v>
      </c>
      <c r="M264" s="2">
        <v>255</v>
      </c>
      <c r="N264" s="7">
        <f t="shared" si="38"/>
        <v>1.9970547392386642E-2</v>
      </c>
      <c r="O264" s="7">
        <f t="shared" si="40"/>
        <v>2.3735003146375708E-2</v>
      </c>
      <c r="P264" s="7">
        <f t="shared" si="41"/>
        <v>2.7052747728048044E-2</v>
      </c>
      <c r="Q264" s="7">
        <f t="shared" si="42"/>
        <v>3.7172989065222359E-2</v>
      </c>
      <c r="R264" s="7">
        <f t="shared" si="43"/>
        <v>2.6776891018352657E-2</v>
      </c>
      <c r="S264" s="7">
        <f t="shared" si="44"/>
        <v>3.601716127637334E-2</v>
      </c>
      <c r="T264" s="7">
        <f t="shared" si="45"/>
        <v>7.7293070645171047E-2</v>
      </c>
      <c r="U264" s="7">
        <f t="shared" si="46"/>
        <v>6.1133465716324789E-2</v>
      </c>
      <c r="V264" s="7">
        <f t="shared" si="47"/>
        <v>9.8273286662218962E-2</v>
      </c>
      <c r="W264" s="7">
        <f t="shared" si="48"/>
        <v>1.7562191995140683E-2</v>
      </c>
      <c r="X264" s="2">
        <v>255</v>
      </c>
      <c r="Y264" s="6">
        <f t="shared" si="39"/>
        <v>9.4077243803695934E-2</v>
      </c>
    </row>
    <row r="265" spans="2:25">
      <c r="B265" s="2">
        <v>256</v>
      </c>
      <c r="C265" s="6">
        <v>3.0960805853350731E-4</v>
      </c>
      <c r="D265" s="6">
        <v>1.4279674198404216E-2</v>
      </c>
      <c r="E265" s="6">
        <v>1.4287238865486069E-2</v>
      </c>
      <c r="F265" s="6">
        <v>6.9833846647366117E-3</v>
      </c>
      <c r="G265" s="6">
        <v>5.7257029614756996E-2</v>
      </c>
      <c r="H265" s="6">
        <v>2.7649049277011332E-2</v>
      </c>
      <c r="I265" s="6">
        <v>2.5320877900245287E-2</v>
      </c>
      <c r="J265" s="6">
        <v>8.7719385075124806E-2</v>
      </c>
      <c r="K265" s="6">
        <v>3.7846569146299927E-2</v>
      </c>
      <c r="L265" s="6">
        <v>-1.8108569527289051E-2</v>
      </c>
      <c r="M265" s="2">
        <v>256</v>
      </c>
      <c r="N265" s="7">
        <f t="shared" si="38"/>
        <v>2.4309608058533508E-2</v>
      </c>
      <c r="O265" s="7">
        <f t="shared" si="40"/>
        <v>4.6279674198404216E-2</v>
      </c>
      <c r="P265" s="7">
        <f t="shared" si="41"/>
        <v>5.028723886548607E-2</v>
      </c>
      <c r="Q265" s="7">
        <f t="shared" si="42"/>
        <v>4.7983384664736603E-2</v>
      </c>
      <c r="R265" s="7">
        <f t="shared" si="43"/>
        <v>9.6257029614756989E-2</v>
      </c>
      <c r="S265" s="7">
        <f t="shared" si="44"/>
        <v>7.2649049277011324E-2</v>
      </c>
      <c r="T265" s="7">
        <f t="shared" si="45"/>
        <v>8.032087790024528E-2</v>
      </c>
      <c r="U265" s="7">
        <f t="shared" si="46"/>
        <v>0.16671938507512479</v>
      </c>
      <c r="V265" s="7">
        <f t="shared" si="47"/>
        <v>0.12284656914629993</v>
      </c>
      <c r="W265" s="7">
        <f t="shared" si="48"/>
        <v>1.6891430472710953E-2</v>
      </c>
      <c r="X265" s="2">
        <v>256</v>
      </c>
      <c r="Y265" s="6">
        <f t="shared" si="39"/>
        <v>0.11434143125574922</v>
      </c>
    </row>
    <row r="266" spans="2:25">
      <c r="B266" s="2">
        <v>257</v>
      </c>
      <c r="C266" s="6">
        <v>1.349166439691616E-2</v>
      </c>
      <c r="D266" s="6">
        <v>1.0842108184881363E-2</v>
      </c>
      <c r="E266" s="6">
        <v>3.1604771809748584E-3</v>
      </c>
      <c r="F266" s="6">
        <v>-5.4300301258119105E-2</v>
      </c>
      <c r="G266" s="6">
        <v>-1.3126148570838478E-2</v>
      </c>
      <c r="H266" s="6">
        <v>-9.0380982918703626E-3</v>
      </c>
      <c r="I266" s="6">
        <v>-0.11731241294680439</v>
      </c>
      <c r="J266" s="6">
        <v>-0.15105753993841606</v>
      </c>
      <c r="K266" s="6">
        <v>-0.15874270838498494</v>
      </c>
      <c r="L266" s="6">
        <v>0.30653941890303998</v>
      </c>
      <c r="M266" s="2">
        <v>257</v>
      </c>
      <c r="N266" s="7">
        <f t="shared" ref="N266:N329" si="49">C266+N$2</f>
        <v>3.7491664396916161E-2</v>
      </c>
      <c r="O266" s="7">
        <f t="shared" si="40"/>
        <v>4.2842108184881364E-2</v>
      </c>
      <c r="P266" s="7">
        <f t="shared" si="41"/>
        <v>3.9160477180974859E-2</v>
      </c>
      <c r="Q266" s="7">
        <f t="shared" si="42"/>
        <v>-1.330030125811911E-2</v>
      </c>
      <c r="R266" s="7">
        <f t="shared" si="43"/>
        <v>2.5873851429161522E-2</v>
      </c>
      <c r="S266" s="7">
        <f t="shared" si="44"/>
        <v>3.5961901708129636E-2</v>
      </c>
      <c r="T266" s="7">
        <f t="shared" si="45"/>
        <v>-6.2312412946804389E-2</v>
      </c>
      <c r="U266" s="7">
        <f t="shared" si="46"/>
        <v>-7.2057539938416057E-2</v>
      </c>
      <c r="V266" s="7">
        <f t="shared" si="47"/>
        <v>-7.3742708384984937E-2</v>
      </c>
      <c r="W266" s="7">
        <f t="shared" si="48"/>
        <v>0.34153941890303996</v>
      </c>
      <c r="X266" s="2">
        <v>257</v>
      </c>
      <c r="Y266" s="6">
        <f t="shared" ref="Y266:Y329" si="50">SUMPRODUCT(opt_wts,N266:W266)</f>
        <v>-7.1456649575321052E-2</v>
      </c>
    </row>
    <row r="267" spans="2:25">
      <c r="B267" s="2">
        <v>258</v>
      </c>
      <c r="C267" s="6">
        <v>2.3274857075881311E-4</v>
      </c>
      <c r="D267" s="6">
        <v>3.0965173497127241E-6</v>
      </c>
      <c r="E267" s="6">
        <v>-4.9233461465955468E-3</v>
      </c>
      <c r="F267" s="6">
        <v>8.7056914622750982E-3</v>
      </c>
      <c r="G267" s="6">
        <v>3.9928332946191705E-2</v>
      </c>
      <c r="H267" s="6">
        <v>1.4158670672754496E-2</v>
      </c>
      <c r="I267" s="6">
        <v>6.1173650514302014E-2</v>
      </c>
      <c r="J267" s="6">
        <v>2.020069541758332E-2</v>
      </c>
      <c r="K267" s="6">
        <v>4.9657593761871302E-2</v>
      </c>
      <c r="L267" s="6">
        <v>-0.21105356450513574</v>
      </c>
      <c r="M267" s="2">
        <v>258</v>
      </c>
      <c r="N267" s="7">
        <f t="shared" si="49"/>
        <v>2.4232748570758814E-2</v>
      </c>
      <c r="O267" s="7">
        <f t="shared" ref="O267:O330" si="51">D267+O$2</f>
        <v>3.2003096517349713E-2</v>
      </c>
      <c r="P267" s="7">
        <f t="shared" ref="P267:P330" si="52">E267+P$2</f>
        <v>3.1076653853404457E-2</v>
      </c>
      <c r="Q267" s="7">
        <f t="shared" ref="Q267:Q330" si="53">F267+Q$2</f>
        <v>4.9705691462275089E-2</v>
      </c>
      <c r="R267" s="7">
        <f t="shared" ref="R267:R330" si="54">G267+R$2</f>
        <v>7.8928332946191698E-2</v>
      </c>
      <c r="S267" s="7">
        <f t="shared" ref="S267:S330" si="55">H267+S$2</f>
        <v>5.9158670672754494E-2</v>
      </c>
      <c r="T267" s="7">
        <f t="shared" ref="T267:T330" si="56">I267+T$2</f>
        <v>0.11617365051430201</v>
      </c>
      <c r="U267" s="7">
        <f t="shared" ref="U267:U330" si="57">J267+U$2</f>
        <v>9.9200695417583321E-2</v>
      </c>
      <c r="V267" s="7">
        <f t="shared" ref="V267:V330" si="58">K267+V$2</f>
        <v>0.13465759376187131</v>
      </c>
      <c r="W267" s="7">
        <f t="shared" ref="W267:W330" si="59">L267+W$2</f>
        <v>-0.17605356450513573</v>
      </c>
      <c r="X267" s="2">
        <v>258</v>
      </c>
      <c r="Y267" s="6">
        <f t="shared" si="50"/>
        <v>0.13096080563056578</v>
      </c>
    </row>
    <row r="268" spans="2:25">
      <c r="B268" s="2">
        <v>259</v>
      </c>
      <c r="C268" s="6">
        <v>1.8169226336822511E-3</v>
      </c>
      <c r="D268" s="6">
        <v>2.4692790247113974E-2</v>
      </c>
      <c r="E268" s="6">
        <v>8.5922075242930891E-3</v>
      </c>
      <c r="F268" s="6">
        <v>-2.4401697747627429E-2</v>
      </c>
      <c r="G268" s="6">
        <v>4.1516722966023392E-2</v>
      </c>
      <c r="H268" s="6">
        <v>1.2035280847420386E-2</v>
      </c>
      <c r="I268" s="6">
        <v>-5.3931762533923955E-2</v>
      </c>
      <c r="J268" s="6">
        <v>-0.29646642266127621</v>
      </c>
      <c r="K268" s="6">
        <v>-0.30326776094445507</v>
      </c>
      <c r="L268" s="6">
        <v>-0.23141768799432555</v>
      </c>
      <c r="M268" s="2">
        <v>259</v>
      </c>
      <c r="N268" s="7">
        <f t="shared" si="49"/>
        <v>2.5816922633682252E-2</v>
      </c>
      <c r="O268" s="7">
        <f t="shared" si="51"/>
        <v>5.6692790247113975E-2</v>
      </c>
      <c r="P268" s="7">
        <f t="shared" si="52"/>
        <v>4.459220752429309E-2</v>
      </c>
      <c r="Q268" s="7">
        <f t="shared" si="53"/>
        <v>1.6598302252372566E-2</v>
      </c>
      <c r="R268" s="7">
        <f t="shared" si="54"/>
        <v>8.0516722966023385E-2</v>
      </c>
      <c r="S268" s="7">
        <f t="shared" si="55"/>
        <v>5.7035280847420385E-2</v>
      </c>
      <c r="T268" s="7">
        <f t="shared" si="56"/>
        <v>1.0682374660760455E-3</v>
      </c>
      <c r="U268" s="7">
        <f t="shared" si="57"/>
        <v>-0.21746642266127619</v>
      </c>
      <c r="V268" s="7">
        <f t="shared" si="58"/>
        <v>-0.21826776094445505</v>
      </c>
      <c r="W268" s="7">
        <f t="shared" si="59"/>
        <v>-0.19641768799432555</v>
      </c>
      <c r="X268" s="2">
        <v>259</v>
      </c>
      <c r="Y268" s="6">
        <f t="shared" si="50"/>
        <v>-0.17440056126037348</v>
      </c>
    </row>
    <row r="269" spans="2:25">
      <c r="B269" s="2">
        <v>260</v>
      </c>
      <c r="C269" s="6">
        <v>1.9532423265332458E-3</v>
      </c>
      <c r="D269" s="6">
        <v>-1.0812181905767757E-2</v>
      </c>
      <c r="E269" s="6">
        <v>-1.1938903400434835E-2</v>
      </c>
      <c r="F269" s="6">
        <v>3.4618720317204678E-3</v>
      </c>
      <c r="G269" s="6">
        <v>-2.8080483674574483E-2</v>
      </c>
      <c r="H269" s="6">
        <v>-1.7735966643581298E-2</v>
      </c>
      <c r="I269" s="6">
        <v>2.699551235015385E-2</v>
      </c>
      <c r="J269" s="6">
        <v>0.36856613053054854</v>
      </c>
      <c r="K269" s="6">
        <v>0.35783125603786092</v>
      </c>
      <c r="L269" s="6">
        <v>3.3649337841847274E-2</v>
      </c>
      <c r="M269" s="2">
        <v>260</v>
      </c>
      <c r="N269" s="7">
        <f t="shared" si="49"/>
        <v>2.5953242326533246E-2</v>
      </c>
      <c r="O269" s="7">
        <f t="shared" si="51"/>
        <v>2.1187818094232244E-2</v>
      </c>
      <c r="P269" s="7">
        <f t="shared" si="52"/>
        <v>2.4061096599565169E-2</v>
      </c>
      <c r="Q269" s="7">
        <f t="shared" si="53"/>
        <v>4.4461872031720459E-2</v>
      </c>
      <c r="R269" s="7">
        <f t="shared" si="54"/>
        <v>1.0919516325425517E-2</v>
      </c>
      <c r="S269" s="7">
        <f t="shared" si="55"/>
        <v>2.72640333564187E-2</v>
      </c>
      <c r="T269" s="7">
        <f t="shared" si="56"/>
        <v>8.1995512350153843E-2</v>
      </c>
      <c r="U269" s="7">
        <f t="shared" si="57"/>
        <v>0.44756613053054856</v>
      </c>
      <c r="V269" s="7">
        <f t="shared" si="58"/>
        <v>0.44283125603786094</v>
      </c>
      <c r="W269" s="7">
        <f t="shared" si="59"/>
        <v>6.8649337841847277E-2</v>
      </c>
      <c r="X269" s="2">
        <v>260</v>
      </c>
      <c r="Y269" s="6">
        <f t="shared" si="50"/>
        <v>0.37066410767049168</v>
      </c>
    </row>
    <row r="270" spans="2:25">
      <c r="B270" s="2">
        <v>261</v>
      </c>
      <c r="C270" s="6">
        <v>-3.1713516858550492E-3</v>
      </c>
      <c r="D270" s="6">
        <v>-7.9375333235750939E-3</v>
      </c>
      <c r="E270" s="6">
        <v>-7.3364655253610848E-3</v>
      </c>
      <c r="F270" s="6">
        <v>-1.0121862404118911E-2</v>
      </c>
      <c r="G270" s="6">
        <v>5.5992815062433504E-3</v>
      </c>
      <c r="H270" s="6">
        <v>-2.0132272592608483E-3</v>
      </c>
      <c r="I270" s="6">
        <v>1.9215506144928951E-2</v>
      </c>
      <c r="J270" s="6">
        <v>-0.11013314578591557</v>
      </c>
      <c r="K270" s="6">
        <v>-0.12039289724555156</v>
      </c>
      <c r="L270" s="6">
        <v>9.1861332363164808E-2</v>
      </c>
      <c r="M270" s="2">
        <v>261</v>
      </c>
      <c r="N270" s="7">
        <f t="shared" si="49"/>
        <v>2.0828648314144951E-2</v>
      </c>
      <c r="O270" s="7">
        <f t="shared" si="51"/>
        <v>2.4062466676424907E-2</v>
      </c>
      <c r="P270" s="7">
        <f t="shared" si="52"/>
        <v>2.8663534474638919E-2</v>
      </c>
      <c r="Q270" s="7">
        <f t="shared" si="53"/>
        <v>3.0878137595881084E-2</v>
      </c>
      <c r="R270" s="7">
        <f t="shared" si="54"/>
        <v>4.459928150624335E-2</v>
      </c>
      <c r="S270" s="7">
        <f t="shared" si="55"/>
        <v>4.298677274073915E-2</v>
      </c>
      <c r="T270" s="7">
        <f t="shared" si="56"/>
        <v>7.4215506144928944E-2</v>
      </c>
      <c r="U270" s="7">
        <f t="shared" si="57"/>
        <v>-3.113314578591557E-2</v>
      </c>
      <c r="V270" s="7">
        <f t="shared" si="58"/>
        <v>-3.5392897245551558E-2</v>
      </c>
      <c r="W270" s="7">
        <f t="shared" si="59"/>
        <v>0.12686133236316482</v>
      </c>
      <c r="X270" s="2">
        <v>261</v>
      </c>
      <c r="Y270" s="6">
        <f t="shared" si="50"/>
        <v>-1.3471216237950201E-2</v>
      </c>
    </row>
    <row r="271" spans="2:25">
      <c r="B271" s="2">
        <v>262</v>
      </c>
      <c r="C271" s="6">
        <v>-4.3043974859785714E-3</v>
      </c>
      <c r="D271" s="6">
        <v>1.3322198797848531E-2</v>
      </c>
      <c r="E271" s="6">
        <v>6.3635035313219408E-3</v>
      </c>
      <c r="F271" s="6">
        <v>-1.9891793858784448E-2</v>
      </c>
      <c r="G271" s="6">
        <v>8.0842048140508119E-2</v>
      </c>
      <c r="H271" s="6">
        <v>2.6085621645949679E-2</v>
      </c>
      <c r="I271" s="6">
        <v>-1.1348102773786617E-2</v>
      </c>
      <c r="J271" s="6">
        <v>-3.5127841929954523E-2</v>
      </c>
      <c r="K271" s="6">
        <v>-7.5779327101408542E-2</v>
      </c>
      <c r="L271" s="6">
        <v>-9.4314852863814733E-2</v>
      </c>
      <c r="M271" s="2">
        <v>262</v>
      </c>
      <c r="N271" s="7">
        <f t="shared" si="49"/>
        <v>1.9695602514021429E-2</v>
      </c>
      <c r="O271" s="7">
        <f t="shared" si="51"/>
        <v>4.5322198797848531E-2</v>
      </c>
      <c r="P271" s="7">
        <f t="shared" si="52"/>
        <v>4.2363503531321942E-2</v>
      </c>
      <c r="Q271" s="7">
        <f t="shared" si="53"/>
        <v>2.1108206141215547E-2</v>
      </c>
      <c r="R271" s="7">
        <f t="shared" si="54"/>
        <v>0.11984204814050811</v>
      </c>
      <c r="S271" s="7">
        <f t="shared" si="55"/>
        <v>7.108562164594967E-2</v>
      </c>
      <c r="T271" s="7">
        <f t="shared" si="56"/>
        <v>4.3651897226213383E-2</v>
      </c>
      <c r="U271" s="7">
        <f t="shared" si="57"/>
        <v>4.3872158070045478E-2</v>
      </c>
      <c r="V271" s="7">
        <f t="shared" si="58"/>
        <v>9.2206728985914643E-3</v>
      </c>
      <c r="W271" s="7">
        <f t="shared" si="59"/>
        <v>-5.9314852863814729E-2</v>
      </c>
      <c r="X271" s="2">
        <v>262</v>
      </c>
      <c r="Y271" s="6">
        <f t="shared" si="50"/>
        <v>1.6106917958305204E-2</v>
      </c>
    </row>
    <row r="272" spans="2:25">
      <c r="B272" s="2">
        <v>263</v>
      </c>
      <c r="C272" s="6">
        <v>-4.9501240515096509E-3</v>
      </c>
      <c r="D272" s="6">
        <v>-5.4777953623456471E-3</v>
      </c>
      <c r="E272" s="6">
        <v>1.1467482677520364E-2</v>
      </c>
      <c r="F272" s="6">
        <v>1.4259462136054921E-2</v>
      </c>
      <c r="G272" s="6">
        <v>-5.0325577777348002E-3</v>
      </c>
      <c r="H272" s="6">
        <v>1.2059050114519847E-2</v>
      </c>
      <c r="I272" s="6">
        <v>2.3397151810886974E-2</v>
      </c>
      <c r="J272" s="6">
        <v>9.0673717702248108E-2</v>
      </c>
      <c r="K272" s="6">
        <v>0.14375244399424925</v>
      </c>
      <c r="L272" s="6">
        <v>-0.1391436467144605</v>
      </c>
      <c r="M272" s="2">
        <v>263</v>
      </c>
      <c r="N272" s="7">
        <f t="shared" si="49"/>
        <v>1.904987594849035E-2</v>
      </c>
      <c r="O272" s="7">
        <f t="shared" si="51"/>
        <v>2.6522204637654354E-2</v>
      </c>
      <c r="P272" s="7">
        <f t="shared" si="52"/>
        <v>4.7467482677520365E-2</v>
      </c>
      <c r="Q272" s="7">
        <f t="shared" si="53"/>
        <v>5.5259462136054913E-2</v>
      </c>
      <c r="R272" s="7">
        <f t="shared" si="54"/>
        <v>3.39674422222652E-2</v>
      </c>
      <c r="S272" s="7">
        <f t="shared" si="55"/>
        <v>5.7059050114519845E-2</v>
      </c>
      <c r="T272" s="7">
        <f t="shared" si="56"/>
        <v>7.8397151810886967E-2</v>
      </c>
      <c r="U272" s="7">
        <f t="shared" si="57"/>
        <v>0.16967371770224809</v>
      </c>
      <c r="V272" s="7">
        <f t="shared" si="58"/>
        <v>0.22875244399424927</v>
      </c>
      <c r="W272" s="7">
        <f t="shared" si="59"/>
        <v>-0.1041436467144605</v>
      </c>
      <c r="X272" s="2">
        <v>263</v>
      </c>
      <c r="Y272" s="6">
        <f t="shared" si="50"/>
        <v>0.19868138590903023</v>
      </c>
    </row>
    <row r="273" spans="2:25">
      <c r="B273" s="2">
        <v>264</v>
      </c>
      <c r="C273" s="6">
        <v>-7.5797217775123368E-3</v>
      </c>
      <c r="D273" s="6">
        <v>-1.4233228381881055E-2</v>
      </c>
      <c r="E273" s="6">
        <v>-9.061870777271535E-3</v>
      </c>
      <c r="F273" s="6">
        <v>4.873246258552158E-2</v>
      </c>
      <c r="G273" s="6">
        <v>-5.4929105267311859E-2</v>
      </c>
      <c r="H273" s="6">
        <v>-2.6935125625188912E-2</v>
      </c>
      <c r="I273" s="6">
        <v>8.5877960451748669E-2</v>
      </c>
      <c r="J273" s="6">
        <v>0.55205407366158221</v>
      </c>
      <c r="K273" s="6">
        <v>0.49474100594584525</v>
      </c>
      <c r="L273" s="6">
        <v>0.22210204610646384</v>
      </c>
      <c r="M273" s="2">
        <v>264</v>
      </c>
      <c r="N273" s="7">
        <f t="shared" si="49"/>
        <v>1.6420278222487664E-2</v>
      </c>
      <c r="O273" s="7">
        <f t="shared" si="51"/>
        <v>1.7766771618118946E-2</v>
      </c>
      <c r="P273" s="7">
        <f t="shared" si="52"/>
        <v>2.6938129222728469E-2</v>
      </c>
      <c r="Q273" s="7">
        <f t="shared" si="53"/>
        <v>8.9732462585521575E-2</v>
      </c>
      <c r="R273" s="7">
        <f t="shared" si="54"/>
        <v>-1.5929105267311859E-2</v>
      </c>
      <c r="S273" s="7">
        <f t="shared" si="55"/>
        <v>1.8064874374811087E-2</v>
      </c>
      <c r="T273" s="7">
        <f t="shared" si="56"/>
        <v>0.14087796045174866</v>
      </c>
      <c r="U273" s="7">
        <f t="shared" si="57"/>
        <v>0.63105407366158217</v>
      </c>
      <c r="V273" s="7">
        <f t="shared" si="58"/>
        <v>0.57974100594584521</v>
      </c>
      <c r="W273" s="7">
        <f t="shared" si="59"/>
        <v>0.25710204610646381</v>
      </c>
      <c r="X273" s="2">
        <v>264</v>
      </c>
      <c r="Y273" s="6">
        <f t="shared" si="50"/>
        <v>0.49196839748072374</v>
      </c>
    </row>
    <row r="274" spans="2:25">
      <c r="B274" s="2">
        <v>265</v>
      </c>
      <c r="C274" s="6">
        <v>-3.6214209135724471E-3</v>
      </c>
      <c r="D274" s="6">
        <v>1.8702988623285746E-2</v>
      </c>
      <c r="E274" s="6">
        <v>2.4196055351441165E-2</v>
      </c>
      <c r="F274" s="6">
        <v>6.4172427926807135E-2</v>
      </c>
      <c r="G274" s="6">
        <v>9.0309839318029952E-2</v>
      </c>
      <c r="H274" s="6">
        <v>6.4751151431662046E-2</v>
      </c>
      <c r="I274" s="6">
        <v>0.19441201316554724</v>
      </c>
      <c r="J274" s="6">
        <v>0.18696380915077063</v>
      </c>
      <c r="K274" s="6">
        <v>0.19182426365508931</v>
      </c>
      <c r="L274" s="6">
        <v>0.54416748637121326</v>
      </c>
      <c r="M274" s="2">
        <v>265</v>
      </c>
      <c r="N274" s="7">
        <f t="shared" si="49"/>
        <v>2.0378579086427553E-2</v>
      </c>
      <c r="O274" s="7">
        <f t="shared" si="51"/>
        <v>5.0702988623285747E-2</v>
      </c>
      <c r="P274" s="7">
        <f t="shared" si="52"/>
        <v>6.0196055351441166E-2</v>
      </c>
      <c r="Q274" s="7">
        <f t="shared" si="53"/>
        <v>0.10517242792680713</v>
      </c>
      <c r="R274" s="7">
        <f t="shared" si="54"/>
        <v>0.12930983931802995</v>
      </c>
      <c r="S274" s="7">
        <f t="shared" si="55"/>
        <v>0.10975115143166204</v>
      </c>
      <c r="T274" s="7">
        <f t="shared" si="56"/>
        <v>0.24941201316554723</v>
      </c>
      <c r="U274" s="7">
        <f t="shared" si="57"/>
        <v>0.26596380915077061</v>
      </c>
      <c r="V274" s="7">
        <f t="shared" si="58"/>
        <v>0.27682426365508933</v>
      </c>
      <c r="W274" s="7">
        <f t="shared" si="59"/>
        <v>0.57916748637121329</v>
      </c>
      <c r="X274" s="2">
        <v>265</v>
      </c>
      <c r="Y274" s="6">
        <f t="shared" si="50"/>
        <v>0.27134181466956103</v>
      </c>
    </row>
    <row r="275" spans="2:25">
      <c r="B275" s="2">
        <v>266</v>
      </c>
      <c r="C275" s="6">
        <v>8.8052134845092236E-3</v>
      </c>
      <c r="D275" s="6">
        <v>-1.7819289207521891E-2</v>
      </c>
      <c r="E275" s="6">
        <v>-1.1109936908293355E-2</v>
      </c>
      <c r="F275" s="6">
        <v>1.0658754499228405E-2</v>
      </c>
      <c r="G275" s="6">
        <v>-5.2382282207227834E-2</v>
      </c>
      <c r="H275" s="6">
        <v>-2.3767695456362876E-2</v>
      </c>
      <c r="I275" s="6">
        <v>1.4301920674170909E-2</v>
      </c>
      <c r="J275" s="6">
        <v>3.6052641922472733E-2</v>
      </c>
      <c r="K275" s="6">
        <v>7.6132042438755945E-2</v>
      </c>
      <c r="L275" s="6">
        <v>1.355602618547154E-2</v>
      </c>
      <c r="M275" s="2">
        <v>266</v>
      </c>
      <c r="N275" s="7">
        <f t="shared" si="49"/>
        <v>3.2805213484509224E-2</v>
      </c>
      <c r="O275" s="7">
        <f t="shared" si="51"/>
        <v>1.418071079247811E-2</v>
      </c>
      <c r="P275" s="7">
        <f t="shared" si="52"/>
        <v>2.489006309170665E-2</v>
      </c>
      <c r="Q275" s="7">
        <f t="shared" si="53"/>
        <v>5.1658754499228396E-2</v>
      </c>
      <c r="R275" s="7">
        <f t="shared" si="54"/>
        <v>-1.3382282207227834E-2</v>
      </c>
      <c r="S275" s="7">
        <f t="shared" si="55"/>
        <v>2.1232304543637122E-2</v>
      </c>
      <c r="T275" s="7">
        <f t="shared" si="56"/>
        <v>6.9301920674170903E-2</v>
      </c>
      <c r="U275" s="7">
        <f t="shared" si="57"/>
        <v>0.11505264192247273</v>
      </c>
      <c r="V275" s="7">
        <f t="shared" si="58"/>
        <v>0.16113204243875595</v>
      </c>
      <c r="W275" s="7">
        <f t="shared" si="59"/>
        <v>4.8556026185471543E-2</v>
      </c>
      <c r="X275" s="2">
        <v>266</v>
      </c>
      <c r="Y275" s="6">
        <f t="shared" si="50"/>
        <v>0.14276601839599648</v>
      </c>
    </row>
    <row r="276" spans="2:25">
      <c r="B276" s="2">
        <v>267</v>
      </c>
      <c r="C276" s="6">
        <v>-4.6242361502805349E-3</v>
      </c>
      <c r="D276" s="6">
        <v>9.369712285015222E-3</v>
      </c>
      <c r="E276" s="6">
        <v>5.4290132452550939E-3</v>
      </c>
      <c r="F276" s="6">
        <v>-3.3988407879821797E-2</v>
      </c>
      <c r="G276" s="6">
        <v>1.9778438637728005E-2</v>
      </c>
      <c r="H276" s="6">
        <v>4.6518770385725536E-3</v>
      </c>
      <c r="I276" s="6">
        <v>-4.6815206961813849E-2</v>
      </c>
      <c r="J276" s="6">
        <v>-0.11173502488238637</v>
      </c>
      <c r="K276" s="6">
        <v>-8.6765311472277826E-2</v>
      </c>
      <c r="L276" s="6">
        <v>-0.12597891084101637</v>
      </c>
      <c r="M276" s="2">
        <v>267</v>
      </c>
      <c r="N276" s="7">
        <f t="shared" si="49"/>
        <v>1.9375763849719466E-2</v>
      </c>
      <c r="O276" s="7">
        <f t="shared" si="51"/>
        <v>4.1369712285015223E-2</v>
      </c>
      <c r="P276" s="7">
        <f t="shared" si="52"/>
        <v>4.1429013245255095E-2</v>
      </c>
      <c r="Q276" s="7">
        <f t="shared" si="53"/>
        <v>7.0115921201781978E-3</v>
      </c>
      <c r="R276" s="7">
        <f t="shared" si="54"/>
        <v>5.8778438637728005E-2</v>
      </c>
      <c r="S276" s="7">
        <f t="shared" si="55"/>
        <v>4.9651877038572552E-2</v>
      </c>
      <c r="T276" s="7">
        <f t="shared" si="56"/>
        <v>8.1847930381861514E-3</v>
      </c>
      <c r="U276" s="7">
        <f t="shared" si="57"/>
        <v>-3.2735024882386374E-2</v>
      </c>
      <c r="V276" s="7">
        <f t="shared" si="58"/>
        <v>-1.7653114722778196E-3</v>
      </c>
      <c r="W276" s="7">
        <f t="shared" si="59"/>
        <v>-9.0978910841016364E-2</v>
      </c>
      <c r="X276" s="2">
        <v>267</v>
      </c>
      <c r="Y276" s="6">
        <f t="shared" si="50"/>
        <v>2.2470946618134875E-4</v>
      </c>
    </row>
    <row r="277" spans="2:25">
      <c r="B277" s="2">
        <v>268</v>
      </c>
      <c r="C277" s="6">
        <v>-1.663309069629991E-3</v>
      </c>
      <c r="D277" s="6">
        <v>1.2300881868103478E-2</v>
      </c>
      <c r="E277" s="6">
        <v>2.5238574172386691E-2</v>
      </c>
      <c r="F277" s="6">
        <v>2.1290107141430568E-2</v>
      </c>
      <c r="G277" s="6">
        <v>2.9256706910023592E-2</v>
      </c>
      <c r="H277" s="6">
        <v>3.8509543875949674E-2</v>
      </c>
      <c r="I277" s="6">
        <v>2.7550775040959263E-2</v>
      </c>
      <c r="J277" s="6">
        <v>-0.22348505158205587</v>
      </c>
      <c r="K277" s="6">
        <v>-0.23712596975577982</v>
      </c>
      <c r="L277" s="6">
        <v>-9.0431213295187149E-2</v>
      </c>
      <c r="M277" s="2">
        <v>268</v>
      </c>
      <c r="N277" s="7">
        <f t="shared" si="49"/>
        <v>2.233669093037001E-2</v>
      </c>
      <c r="O277" s="7">
        <f t="shared" si="51"/>
        <v>4.4300881868103478E-2</v>
      </c>
      <c r="P277" s="7">
        <f t="shared" si="52"/>
        <v>6.1238574172386692E-2</v>
      </c>
      <c r="Q277" s="7">
        <f t="shared" si="53"/>
        <v>6.2290107141430559E-2</v>
      </c>
      <c r="R277" s="7">
        <f t="shared" si="54"/>
        <v>6.8256706910023585E-2</v>
      </c>
      <c r="S277" s="7">
        <f t="shared" si="55"/>
        <v>8.3509543875949666E-2</v>
      </c>
      <c r="T277" s="7">
        <f t="shared" si="56"/>
        <v>8.2550775040959257E-2</v>
      </c>
      <c r="U277" s="7">
        <f t="shared" si="57"/>
        <v>-0.14448505158205588</v>
      </c>
      <c r="V277" s="7">
        <f t="shared" si="58"/>
        <v>-0.1521259697557798</v>
      </c>
      <c r="W277" s="7">
        <f t="shared" si="59"/>
        <v>-5.5431213295187146E-2</v>
      </c>
      <c r="X277" s="2">
        <v>268</v>
      </c>
      <c r="Y277" s="6">
        <f t="shared" si="50"/>
        <v>-0.10519062043135247</v>
      </c>
    </row>
    <row r="278" spans="2:25">
      <c r="B278" s="2">
        <v>269</v>
      </c>
      <c r="C278" s="6">
        <v>-4.3806080064222805E-3</v>
      </c>
      <c r="D278" s="6">
        <v>3.0612232275773615E-3</v>
      </c>
      <c r="E278" s="6">
        <v>5.8950537277216615E-3</v>
      </c>
      <c r="F278" s="6">
        <v>2.804945282306984E-2</v>
      </c>
      <c r="G278" s="6">
        <v>6.4673515536220055E-3</v>
      </c>
      <c r="H278" s="6">
        <v>6.7846255598177849E-3</v>
      </c>
      <c r="I278" s="6">
        <v>3.8743276392638415E-2</v>
      </c>
      <c r="J278" s="6">
        <v>0.30687129971521654</v>
      </c>
      <c r="K278" s="6">
        <v>0.26879835612386249</v>
      </c>
      <c r="L278" s="6">
        <v>-6.6752991554181504E-2</v>
      </c>
      <c r="M278" s="2">
        <v>269</v>
      </c>
      <c r="N278" s="7">
        <f t="shared" si="49"/>
        <v>1.961939199357772E-2</v>
      </c>
      <c r="O278" s="7">
        <f t="shared" si="51"/>
        <v>3.5061223227577362E-2</v>
      </c>
      <c r="P278" s="7">
        <f t="shared" si="52"/>
        <v>4.1895053727721662E-2</v>
      </c>
      <c r="Q278" s="7">
        <f t="shared" si="53"/>
        <v>6.9049452823069832E-2</v>
      </c>
      <c r="R278" s="7">
        <f t="shared" si="54"/>
        <v>4.5467351553622005E-2</v>
      </c>
      <c r="S278" s="7">
        <f t="shared" si="55"/>
        <v>5.1784625559817783E-2</v>
      </c>
      <c r="T278" s="7">
        <f t="shared" si="56"/>
        <v>9.3743276392638408E-2</v>
      </c>
      <c r="U278" s="7">
        <f t="shared" si="57"/>
        <v>0.38587129971521655</v>
      </c>
      <c r="V278" s="7">
        <f t="shared" si="58"/>
        <v>0.35379835612386251</v>
      </c>
      <c r="W278" s="7">
        <f t="shared" si="59"/>
        <v>-3.1752991554181501E-2</v>
      </c>
      <c r="X278" s="2">
        <v>269</v>
      </c>
      <c r="Y278" s="6">
        <f t="shared" si="50"/>
        <v>0.30178734059888779</v>
      </c>
    </row>
    <row r="279" spans="2:25">
      <c r="B279" s="2">
        <v>270</v>
      </c>
      <c r="C279" s="6">
        <v>-8.1484550631096692E-4</v>
      </c>
      <c r="D279" s="6">
        <v>-2.5171006602350429E-2</v>
      </c>
      <c r="E279" s="6">
        <v>-3.0691985486490918E-2</v>
      </c>
      <c r="F279" s="6">
        <v>-8.4786563325060155E-2</v>
      </c>
      <c r="G279" s="6">
        <v>-9.8514779323411558E-2</v>
      </c>
      <c r="H279" s="6">
        <v>-7.7892065762237117E-2</v>
      </c>
      <c r="I279" s="6">
        <v>-0.18127348132711019</v>
      </c>
      <c r="J279" s="6">
        <v>-0.11971384015096784</v>
      </c>
      <c r="K279" s="6">
        <v>-0.15321815112645731</v>
      </c>
      <c r="L279" s="6">
        <v>-0.11673141202213515</v>
      </c>
      <c r="M279" s="2">
        <v>270</v>
      </c>
      <c r="N279" s="7">
        <f t="shared" si="49"/>
        <v>2.3185154493689034E-2</v>
      </c>
      <c r="O279" s="7">
        <f t="shared" si="51"/>
        <v>6.8289933976495715E-3</v>
      </c>
      <c r="P279" s="7">
        <f t="shared" si="52"/>
        <v>5.3080145135090857E-3</v>
      </c>
      <c r="Q279" s="7">
        <f t="shared" si="53"/>
        <v>-4.378656332506016E-2</v>
      </c>
      <c r="R279" s="7">
        <f t="shared" si="54"/>
        <v>-5.9514779323411558E-2</v>
      </c>
      <c r="S279" s="7">
        <f t="shared" si="55"/>
        <v>-3.2892065762237119E-2</v>
      </c>
      <c r="T279" s="7">
        <f t="shared" si="56"/>
        <v>-0.12627348132711019</v>
      </c>
      <c r="U279" s="7">
        <f t="shared" si="57"/>
        <v>-4.0713840150967837E-2</v>
      </c>
      <c r="V279" s="7">
        <f t="shared" si="58"/>
        <v>-6.8218151126457308E-2</v>
      </c>
      <c r="W279" s="7">
        <f t="shared" si="59"/>
        <v>-8.1731412022135144E-2</v>
      </c>
      <c r="X279" s="2">
        <v>270</v>
      </c>
      <c r="Y279" s="6">
        <f t="shared" si="50"/>
        <v>-7.9829217728854721E-2</v>
      </c>
    </row>
    <row r="280" spans="2:25">
      <c r="B280" s="2">
        <v>271</v>
      </c>
      <c r="C280" s="6">
        <v>-3.1184891283048341E-3</v>
      </c>
      <c r="D280" s="6">
        <v>2.416714419116002E-2</v>
      </c>
      <c r="E280" s="6">
        <v>2.4710019049355953E-2</v>
      </c>
      <c r="F280" s="6">
        <v>7.0582100736932191E-2</v>
      </c>
      <c r="G280" s="6">
        <v>8.4668303891175759E-2</v>
      </c>
      <c r="H280" s="6">
        <v>6.0757155696413649E-2</v>
      </c>
      <c r="I280" s="6">
        <v>0.18483820082680336</v>
      </c>
      <c r="J280" s="6">
        <v>5.9897731288161254E-2</v>
      </c>
      <c r="K280" s="6">
        <v>0.11003448101906034</v>
      </c>
      <c r="L280" s="6">
        <v>0.15941832626106361</v>
      </c>
      <c r="M280" s="2">
        <v>271</v>
      </c>
      <c r="N280" s="7">
        <f t="shared" si="49"/>
        <v>2.0881510871695166E-2</v>
      </c>
      <c r="O280" s="7">
        <f t="shared" si="51"/>
        <v>5.6167144191160021E-2</v>
      </c>
      <c r="P280" s="7">
        <f t="shared" si="52"/>
        <v>6.0710019049355954E-2</v>
      </c>
      <c r="Q280" s="7">
        <f t="shared" si="53"/>
        <v>0.11158210073693219</v>
      </c>
      <c r="R280" s="7">
        <f t="shared" si="54"/>
        <v>0.12366830389117575</v>
      </c>
      <c r="S280" s="7">
        <f t="shared" si="55"/>
        <v>0.10575715569641364</v>
      </c>
      <c r="T280" s="7">
        <f t="shared" si="56"/>
        <v>0.23983820082680335</v>
      </c>
      <c r="U280" s="7">
        <f t="shared" si="57"/>
        <v>0.13889773128816124</v>
      </c>
      <c r="V280" s="7">
        <f t="shared" si="58"/>
        <v>0.19503448101906035</v>
      </c>
      <c r="W280" s="7">
        <f t="shared" si="59"/>
        <v>0.19441832626106362</v>
      </c>
      <c r="X280" s="2">
        <v>271</v>
      </c>
      <c r="Y280" s="6">
        <f t="shared" si="50"/>
        <v>0.20399522604938536</v>
      </c>
    </row>
    <row r="281" spans="2:25">
      <c r="B281" s="2">
        <v>272</v>
      </c>
      <c r="C281" s="6">
        <v>-3.4331405146573943E-3</v>
      </c>
      <c r="D281" s="6">
        <v>-1.8837723603123829E-3</v>
      </c>
      <c r="E281" s="6">
        <v>-2.6522986748020276E-3</v>
      </c>
      <c r="F281" s="6">
        <v>-3.7442905238163869E-3</v>
      </c>
      <c r="G281" s="6">
        <v>3.8188316132388295E-3</v>
      </c>
      <c r="H281" s="6">
        <v>2.208267613369938E-4</v>
      </c>
      <c r="I281" s="6">
        <v>-1.7928545776000671E-2</v>
      </c>
      <c r="J281" s="6">
        <v>2.6037670817629338E-2</v>
      </c>
      <c r="K281" s="6">
        <v>1.9692678011053802E-2</v>
      </c>
      <c r="L281" s="6">
        <v>0.181076573392913</v>
      </c>
      <c r="M281" s="2">
        <v>272</v>
      </c>
      <c r="N281" s="7">
        <f t="shared" si="49"/>
        <v>2.0566859485342606E-2</v>
      </c>
      <c r="O281" s="7">
        <f t="shared" si="51"/>
        <v>3.0116227639687618E-2</v>
      </c>
      <c r="P281" s="7">
        <f t="shared" si="52"/>
        <v>3.3347701325197973E-2</v>
      </c>
      <c r="Q281" s="7">
        <f t="shared" si="53"/>
        <v>3.7255709476183604E-2</v>
      </c>
      <c r="R281" s="7">
        <f t="shared" si="54"/>
        <v>4.2818831613238829E-2</v>
      </c>
      <c r="S281" s="7">
        <f t="shared" si="55"/>
        <v>4.5220826761336992E-2</v>
      </c>
      <c r="T281" s="7">
        <f t="shared" si="56"/>
        <v>3.707145422399933E-2</v>
      </c>
      <c r="U281" s="7">
        <f t="shared" si="57"/>
        <v>0.10503767081762934</v>
      </c>
      <c r="V281" s="7">
        <f t="shared" si="58"/>
        <v>0.10469267801105381</v>
      </c>
      <c r="W281" s="7">
        <f t="shared" si="59"/>
        <v>0.216076573392913</v>
      </c>
      <c r="X281" s="2">
        <v>272</v>
      </c>
      <c r="Y281" s="6">
        <f t="shared" si="50"/>
        <v>9.1168433419789599E-2</v>
      </c>
    </row>
    <row r="282" spans="2:25">
      <c r="B282" s="2">
        <v>273</v>
      </c>
      <c r="C282" s="6">
        <v>4.0460516068838853E-4</v>
      </c>
      <c r="D282" s="6">
        <v>-1.3728519361237243E-2</v>
      </c>
      <c r="E282" s="6">
        <v>-1.0383794788002703E-2</v>
      </c>
      <c r="F282" s="6">
        <v>8.702241780096296E-3</v>
      </c>
      <c r="G282" s="6">
        <v>-5.2703273567712636E-2</v>
      </c>
      <c r="H282" s="6">
        <v>-2.5120633777940223E-2</v>
      </c>
      <c r="I282" s="6">
        <v>-1.4841174940152357E-2</v>
      </c>
      <c r="J282" s="6">
        <v>3.8481892274707913E-2</v>
      </c>
      <c r="K282" s="6">
        <v>5.3515388570867253E-2</v>
      </c>
      <c r="L282" s="6">
        <v>-1.5634642543928809E-2</v>
      </c>
      <c r="M282" s="2">
        <v>273</v>
      </c>
      <c r="N282" s="7">
        <f t="shared" si="49"/>
        <v>2.4404605160688389E-2</v>
      </c>
      <c r="O282" s="7">
        <f t="shared" si="51"/>
        <v>1.8271480638762758E-2</v>
      </c>
      <c r="P282" s="7">
        <f t="shared" si="52"/>
        <v>2.5616205211997301E-2</v>
      </c>
      <c r="Q282" s="7">
        <f t="shared" si="53"/>
        <v>4.9702241780096287E-2</v>
      </c>
      <c r="R282" s="7">
        <f t="shared" si="54"/>
        <v>-1.3703273567712636E-2</v>
      </c>
      <c r="S282" s="7">
        <f t="shared" si="55"/>
        <v>1.9879366222059776E-2</v>
      </c>
      <c r="T282" s="7">
        <f t="shared" si="56"/>
        <v>4.0158825059847643E-2</v>
      </c>
      <c r="U282" s="7">
        <f t="shared" si="57"/>
        <v>0.11748189227470791</v>
      </c>
      <c r="V282" s="7">
        <f t="shared" si="58"/>
        <v>0.13851538857086726</v>
      </c>
      <c r="W282" s="7">
        <f t="shared" si="59"/>
        <v>1.9365357456071194E-2</v>
      </c>
      <c r="X282" s="2">
        <v>273</v>
      </c>
      <c r="Y282" s="6">
        <f t="shared" si="50"/>
        <v>0.11884407604896602</v>
      </c>
    </row>
    <row r="283" spans="2:25">
      <c r="B283" s="2">
        <v>274</v>
      </c>
      <c r="C283" s="6">
        <v>2.5874113111193711E-3</v>
      </c>
      <c r="D283" s="6">
        <v>-6.5434450191520915E-3</v>
      </c>
      <c r="E283" s="6">
        <v>-4.9392206974018631E-3</v>
      </c>
      <c r="F283" s="6">
        <v>-3.026219227319479E-2</v>
      </c>
      <c r="G283" s="6">
        <v>-5.5362504077493754E-2</v>
      </c>
      <c r="H283" s="6">
        <v>-2.9410092948090445E-2</v>
      </c>
      <c r="I283" s="6">
        <v>-9.1100390108503793E-2</v>
      </c>
      <c r="J283" s="6">
        <v>-0.12411509670797669</v>
      </c>
      <c r="K283" s="6">
        <v>-0.12999661416665276</v>
      </c>
      <c r="L283" s="6">
        <v>0.21617370565547694</v>
      </c>
      <c r="M283" s="2">
        <v>274</v>
      </c>
      <c r="N283" s="7">
        <f t="shared" si="49"/>
        <v>2.6587411311119372E-2</v>
      </c>
      <c r="O283" s="7">
        <f t="shared" si="51"/>
        <v>2.5456554980847909E-2</v>
      </c>
      <c r="P283" s="7">
        <f t="shared" si="52"/>
        <v>3.1060779302598141E-2</v>
      </c>
      <c r="Q283" s="7">
        <f t="shared" si="53"/>
        <v>1.0737807726805205E-2</v>
      </c>
      <c r="R283" s="7">
        <f t="shared" si="54"/>
        <v>-1.6362504077493754E-2</v>
      </c>
      <c r="S283" s="7">
        <f t="shared" si="55"/>
        <v>1.5589907051909553E-2</v>
      </c>
      <c r="T283" s="7">
        <f t="shared" si="56"/>
        <v>-3.6100390108503792E-2</v>
      </c>
      <c r="U283" s="7">
        <f t="shared" si="57"/>
        <v>-4.5115096707976685E-2</v>
      </c>
      <c r="V283" s="7">
        <f t="shared" si="58"/>
        <v>-4.4996614166652751E-2</v>
      </c>
      <c r="W283" s="7">
        <f t="shared" si="59"/>
        <v>0.25117370565547692</v>
      </c>
      <c r="X283" s="2">
        <v>274</v>
      </c>
      <c r="Y283" s="6">
        <f t="shared" si="50"/>
        <v>-4.3217369516093708E-2</v>
      </c>
    </row>
    <row r="284" spans="2:25">
      <c r="B284" s="2">
        <v>275</v>
      </c>
      <c r="C284" s="6">
        <v>6.9192378681823957E-4</v>
      </c>
      <c r="D284" s="6">
        <v>-5.8782777864769126E-3</v>
      </c>
      <c r="E284" s="6">
        <v>5.5088887214605649E-3</v>
      </c>
      <c r="F284" s="6">
        <v>1.0905348480075325E-2</v>
      </c>
      <c r="G284" s="6">
        <v>-1.0857930698864177E-3</v>
      </c>
      <c r="H284" s="6">
        <v>1.0209061781067223E-2</v>
      </c>
      <c r="I284" s="6">
        <v>3.5875674477030883E-2</v>
      </c>
      <c r="J284" s="6">
        <v>-3.8929841418563899E-2</v>
      </c>
      <c r="K284" s="6">
        <v>-4.2963980655068998E-2</v>
      </c>
      <c r="L284" s="6">
        <v>4.9914095850224285E-2</v>
      </c>
      <c r="M284" s="2">
        <v>275</v>
      </c>
      <c r="N284" s="7">
        <f t="shared" si="49"/>
        <v>2.469192378681824E-2</v>
      </c>
      <c r="O284" s="7">
        <f t="shared" si="51"/>
        <v>2.6121722213523088E-2</v>
      </c>
      <c r="P284" s="7">
        <f t="shared" si="52"/>
        <v>4.1508888721460566E-2</v>
      </c>
      <c r="Q284" s="7">
        <f t="shared" si="53"/>
        <v>5.1905348480075317E-2</v>
      </c>
      <c r="R284" s="7">
        <f t="shared" si="54"/>
        <v>3.7914206930113582E-2</v>
      </c>
      <c r="S284" s="7">
        <f t="shared" si="55"/>
        <v>5.5209061781067222E-2</v>
      </c>
      <c r="T284" s="7">
        <f t="shared" si="56"/>
        <v>9.0875674477030877E-2</v>
      </c>
      <c r="U284" s="7">
        <f t="shared" si="57"/>
        <v>4.0070158581436102E-2</v>
      </c>
      <c r="V284" s="7">
        <f t="shared" si="58"/>
        <v>4.2036019344931008E-2</v>
      </c>
      <c r="W284" s="7">
        <f t="shared" si="59"/>
        <v>8.4914095850224289E-2</v>
      </c>
      <c r="X284" s="2">
        <v>275</v>
      </c>
      <c r="Y284" s="6">
        <f t="shared" si="50"/>
        <v>5.1803950775909796E-2</v>
      </c>
    </row>
    <row r="285" spans="2:25">
      <c r="B285" s="2">
        <v>276</v>
      </c>
      <c r="C285" s="6">
        <v>7.5262380730983583E-3</v>
      </c>
      <c r="D285" s="6">
        <v>1.6340601108612754E-2</v>
      </c>
      <c r="E285" s="6">
        <v>6.4467200098493223E-3</v>
      </c>
      <c r="F285" s="6">
        <v>-6.4963445540870607E-2</v>
      </c>
      <c r="G285" s="6">
        <v>4.2262906692488902E-2</v>
      </c>
      <c r="H285" s="6">
        <v>-2.2528331090113166E-3</v>
      </c>
      <c r="I285" s="6">
        <v>-0.1364726979930122</v>
      </c>
      <c r="J285" s="6">
        <v>-0.22688296153842577</v>
      </c>
      <c r="K285" s="6">
        <v>-0.27292097286485217</v>
      </c>
      <c r="L285" s="6">
        <v>-0.24649426764181365</v>
      </c>
      <c r="M285" s="2">
        <v>276</v>
      </c>
      <c r="N285" s="7">
        <f t="shared" si="49"/>
        <v>3.1526238073098359E-2</v>
      </c>
      <c r="O285" s="7">
        <f t="shared" si="51"/>
        <v>4.8340601108612755E-2</v>
      </c>
      <c r="P285" s="7">
        <f t="shared" si="52"/>
        <v>4.2446720009849323E-2</v>
      </c>
      <c r="Q285" s="7">
        <f t="shared" si="53"/>
        <v>-2.3963445540870612E-2</v>
      </c>
      <c r="R285" s="7">
        <f t="shared" si="54"/>
        <v>8.1262906692488895E-2</v>
      </c>
      <c r="S285" s="7">
        <f t="shared" si="55"/>
        <v>4.2747166890988682E-2</v>
      </c>
      <c r="T285" s="7">
        <f t="shared" si="56"/>
        <v>-8.1472697993012211E-2</v>
      </c>
      <c r="U285" s="7">
        <f t="shared" si="57"/>
        <v>-0.14788296153842578</v>
      </c>
      <c r="V285" s="7">
        <f t="shared" si="58"/>
        <v>-0.18792097286485215</v>
      </c>
      <c r="W285" s="7">
        <f t="shared" si="59"/>
        <v>-0.21149426764181364</v>
      </c>
      <c r="X285" s="2">
        <v>276</v>
      </c>
      <c r="Y285" s="6">
        <f t="shared" si="50"/>
        <v>-0.16663131825509228</v>
      </c>
    </row>
    <row r="286" spans="2:25">
      <c r="B286" s="2">
        <v>277</v>
      </c>
      <c r="C286" s="6">
        <v>1.7081603108860401E-2</v>
      </c>
      <c r="D286" s="6">
        <v>1.7064291037876503E-2</v>
      </c>
      <c r="E286" s="6">
        <v>1.8492931492273119E-2</v>
      </c>
      <c r="F286" s="6">
        <v>5.4343803979809736E-3</v>
      </c>
      <c r="G286" s="6">
        <v>-2.613199116742225E-2</v>
      </c>
      <c r="H286" s="6">
        <v>-5.4070745022337177E-3</v>
      </c>
      <c r="I286" s="6">
        <v>-3.2059091048575072E-2</v>
      </c>
      <c r="J286" s="6">
        <v>0.20664358228724281</v>
      </c>
      <c r="K286" s="6">
        <v>0.2192417312393713</v>
      </c>
      <c r="L286" s="6">
        <v>9.5159740290398379E-2</v>
      </c>
      <c r="M286" s="2">
        <v>277</v>
      </c>
      <c r="N286" s="7">
        <f t="shared" si="49"/>
        <v>4.1081603108860401E-2</v>
      </c>
      <c r="O286" s="7">
        <f t="shared" si="51"/>
        <v>4.9064291037876503E-2</v>
      </c>
      <c r="P286" s="7">
        <f t="shared" si="52"/>
        <v>5.4492931492273119E-2</v>
      </c>
      <c r="Q286" s="7">
        <f t="shared" si="53"/>
        <v>4.6434380397980965E-2</v>
      </c>
      <c r="R286" s="7">
        <f t="shared" si="54"/>
        <v>1.286800883257775E-2</v>
      </c>
      <c r="S286" s="7">
        <f t="shared" si="55"/>
        <v>3.9592925497766281E-2</v>
      </c>
      <c r="T286" s="7">
        <f t="shared" si="56"/>
        <v>2.2940908951424928E-2</v>
      </c>
      <c r="U286" s="7">
        <f t="shared" si="57"/>
        <v>0.28564358228724279</v>
      </c>
      <c r="V286" s="7">
        <f t="shared" si="58"/>
        <v>0.30424173123937132</v>
      </c>
      <c r="W286" s="7">
        <f t="shared" si="59"/>
        <v>0.1301597402903984</v>
      </c>
      <c r="X286" s="2">
        <v>277</v>
      </c>
      <c r="Y286" s="6">
        <f t="shared" si="50"/>
        <v>0.2479815668876417</v>
      </c>
    </row>
    <row r="287" spans="2:25">
      <c r="B287" s="2">
        <v>278</v>
      </c>
      <c r="C287" s="6">
        <v>-5.6293955731584674E-3</v>
      </c>
      <c r="D287" s="6">
        <v>-2.0693020590167241E-2</v>
      </c>
      <c r="E287" s="6">
        <v>-2.5634129434420377E-2</v>
      </c>
      <c r="F287" s="6">
        <v>-5.2777255955682029E-2</v>
      </c>
      <c r="G287" s="6">
        <v>-2.9291681780973286E-2</v>
      </c>
      <c r="H287" s="6">
        <v>-3.3093759786493378E-2</v>
      </c>
      <c r="I287" s="6">
        <v>-0.11326413572879901</v>
      </c>
      <c r="J287" s="6">
        <v>-0.21226946343343198</v>
      </c>
      <c r="K287" s="6">
        <v>-0.20752436394255791</v>
      </c>
      <c r="L287" s="6">
        <v>-0.30915744016485752</v>
      </c>
      <c r="M287" s="2">
        <v>278</v>
      </c>
      <c r="N287" s="7">
        <f t="shared" si="49"/>
        <v>1.8370604426841533E-2</v>
      </c>
      <c r="O287" s="7">
        <f t="shared" si="51"/>
        <v>1.130697940983276E-2</v>
      </c>
      <c r="P287" s="7">
        <f t="shared" si="52"/>
        <v>1.0365870565579628E-2</v>
      </c>
      <c r="Q287" s="7">
        <f t="shared" si="53"/>
        <v>-1.1777255955682034E-2</v>
      </c>
      <c r="R287" s="7">
        <f t="shared" si="54"/>
        <v>9.7083182190267139E-3</v>
      </c>
      <c r="S287" s="7">
        <f t="shared" si="55"/>
        <v>1.1906240213506621E-2</v>
      </c>
      <c r="T287" s="7">
        <f t="shared" si="56"/>
        <v>-5.8264135728799009E-2</v>
      </c>
      <c r="U287" s="7">
        <f t="shared" si="57"/>
        <v>-0.13326946343343199</v>
      </c>
      <c r="V287" s="7">
        <f t="shared" si="58"/>
        <v>-0.1225243639425579</v>
      </c>
      <c r="W287" s="7">
        <f t="shared" si="59"/>
        <v>-0.27415744016485755</v>
      </c>
      <c r="X287" s="2">
        <v>278</v>
      </c>
      <c r="Y287" s="6">
        <f t="shared" si="50"/>
        <v>-0.10967231856040006</v>
      </c>
    </row>
    <row r="288" spans="2:25">
      <c r="B288" s="2">
        <v>279</v>
      </c>
      <c r="C288" s="6">
        <v>3.0109130504304207E-3</v>
      </c>
      <c r="D288" s="6">
        <v>1.9424150867921666E-2</v>
      </c>
      <c r="E288" s="6">
        <v>1.7644748555469231E-2</v>
      </c>
      <c r="F288" s="6">
        <v>-3.4032293243358852E-2</v>
      </c>
      <c r="G288" s="6">
        <v>3.9933813811569255E-2</v>
      </c>
      <c r="H288" s="6">
        <v>2.7261099321356612E-2</v>
      </c>
      <c r="I288" s="6">
        <v>-0.1134304214243016</v>
      </c>
      <c r="J288" s="6">
        <v>-0.3007945227304698</v>
      </c>
      <c r="K288" s="6">
        <v>-0.3458572106281147</v>
      </c>
      <c r="L288" s="6">
        <v>-1.0866548028151499E-2</v>
      </c>
      <c r="M288" s="2">
        <v>279</v>
      </c>
      <c r="N288" s="7">
        <f t="shared" si="49"/>
        <v>2.7010913050430421E-2</v>
      </c>
      <c r="O288" s="7">
        <f t="shared" si="51"/>
        <v>5.1424150867921667E-2</v>
      </c>
      <c r="P288" s="7">
        <f t="shared" si="52"/>
        <v>5.3644748555469232E-2</v>
      </c>
      <c r="Q288" s="7">
        <f t="shared" si="53"/>
        <v>6.9677067566411427E-3</v>
      </c>
      <c r="R288" s="7">
        <f t="shared" si="54"/>
        <v>7.8933813811569248E-2</v>
      </c>
      <c r="S288" s="7">
        <f t="shared" si="55"/>
        <v>7.2261099321356603E-2</v>
      </c>
      <c r="T288" s="7">
        <f t="shared" si="56"/>
        <v>-5.8430421424301597E-2</v>
      </c>
      <c r="U288" s="7">
        <f t="shared" si="57"/>
        <v>-0.22179452273046979</v>
      </c>
      <c r="V288" s="7">
        <f t="shared" si="58"/>
        <v>-0.26085721062811468</v>
      </c>
      <c r="W288" s="7">
        <f t="shared" si="59"/>
        <v>2.4133451971848505E-2</v>
      </c>
      <c r="X288" s="2">
        <v>279</v>
      </c>
      <c r="Y288" s="6">
        <f t="shared" si="50"/>
        <v>-0.22037185305044335</v>
      </c>
    </row>
    <row r="289" spans="2:25">
      <c r="B289" s="2">
        <v>280</v>
      </c>
      <c r="C289" s="6">
        <v>6.9725019326446272E-3</v>
      </c>
      <c r="D289" s="6">
        <v>1.4611049344903718E-2</v>
      </c>
      <c r="E289" s="6">
        <v>8.6240724341900173E-3</v>
      </c>
      <c r="F289" s="6">
        <v>-3.8090809778241391E-2</v>
      </c>
      <c r="G289" s="6">
        <v>4.053275490177978E-2</v>
      </c>
      <c r="H289" s="6">
        <v>2.174428411677292E-2</v>
      </c>
      <c r="I289" s="6">
        <v>-1.3295602284915442E-2</v>
      </c>
      <c r="J289" s="6">
        <v>-7.7177875784674138E-2</v>
      </c>
      <c r="K289" s="6">
        <v>-4.4477121732277011E-2</v>
      </c>
      <c r="L289" s="6">
        <v>0.37327760677437355</v>
      </c>
      <c r="M289" s="2">
        <v>280</v>
      </c>
      <c r="N289" s="7">
        <f t="shared" si="49"/>
        <v>3.0972501932644628E-2</v>
      </c>
      <c r="O289" s="7">
        <f t="shared" si="51"/>
        <v>4.6611049344903718E-2</v>
      </c>
      <c r="P289" s="7">
        <f t="shared" si="52"/>
        <v>4.4624072434190018E-2</v>
      </c>
      <c r="Q289" s="7">
        <f t="shared" si="53"/>
        <v>2.9091902217586035E-3</v>
      </c>
      <c r="R289" s="7">
        <f t="shared" si="54"/>
        <v>7.9532754901779773E-2</v>
      </c>
      <c r="S289" s="7">
        <f t="shared" si="55"/>
        <v>6.6744284116772912E-2</v>
      </c>
      <c r="T289" s="7">
        <f t="shared" si="56"/>
        <v>4.1704397715084558E-2</v>
      </c>
      <c r="U289" s="7">
        <f t="shared" si="57"/>
        <v>1.8221242153258627E-3</v>
      </c>
      <c r="V289" s="7">
        <f t="shared" si="58"/>
        <v>4.0522878267722995E-2</v>
      </c>
      <c r="W289" s="7">
        <f t="shared" si="59"/>
        <v>0.40827760677437352</v>
      </c>
      <c r="X289" s="2">
        <v>280</v>
      </c>
      <c r="Y289" s="6">
        <f t="shared" si="50"/>
        <v>4.0759182343124083E-2</v>
      </c>
    </row>
    <row r="290" spans="2:25">
      <c r="B290" s="2">
        <v>281</v>
      </c>
      <c r="C290" s="6">
        <v>6.2131287962154114E-5</v>
      </c>
      <c r="D290" s="6">
        <v>-1.3758249898037908E-2</v>
      </c>
      <c r="E290" s="6">
        <v>-1.3115687247611845E-2</v>
      </c>
      <c r="F290" s="6">
        <v>-9.7796521154683534E-3</v>
      </c>
      <c r="G290" s="6">
        <v>-1.7773162732096046E-2</v>
      </c>
      <c r="H290" s="6">
        <v>-1.2239592501005099E-2</v>
      </c>
      <c r="I290" s="6">
        <v>-1.870618902289567E-3</v>
      </c>
      <c r="J290" s="6">
        <v>-1.8513724577193996E-2</v>
      </c>
      <c r="K290" s="6">
        <v>-3.9212420260512179E-2</v>
      </c>
      <c r="L290" s="6">
        <v>-4.380619351329422E-2</v>
      </c>
      <c r="M290" s="2">
        <v>281</v>
      </c>
      <c r="N290" s="7">
        <f t="shared" si="49"/>
        <v>2.4062131287962155E-2</v>
      </c>
      <c r="O290" s="7">
        <f t="shared" si="51"/>
        <v>1.8241750101962093E-2</v>
      </c>
      <c r="P290" s="7">
        <f t="shared" si="52"/>
        <v>2.2884312752388159E-2</v>
      </c>
      <c r="Q290" s="7">
        <f t="shared" si="53"/>
        <v>3.1220347884531641E-2</v>
      </c>
      <c r="R290" s="7">
        <f t="shared" si="54"/>
        <v>2.1226837267903954E-2</v>
      </c>
      <c r="S290" s="7">
        <f t="shared" si="55"/>
        <v>3.2760407498994899E-2</v>
      </c>
      <c r="T290" s="7">
        <f t="shared" si="56"/>
        <v>5.3129381097710433E-2</v>
      </c>
      <c r="U290" s="7">
        <f t="shared" si="57"/>
        <v>6.0486275422806005E-2</v>
      </c>
      <c r="V290" s="7">
        <f t="shared" si="58"/>
        <v>4.5787579739487827E-2</v>
      </c>
      <c r="W290" s="7">
        <f t="shared" si="59"/>
        <v>-8.8061935132942165E-3</v>
      </c>
      <c r="X290" s="2">
        <v>281</v>
      </c>
      <c r="Y290" s="6">
        <f t="shared" si="50"/>
        <v>4.7255940247922422E-2</v>
      </c>
    </row>
    <row r="291" spans="2:25">
      <c r="B291" s="2">
        <v>282</v>
      </c>
      <c r="C291" s="6">
        <v>-3.8957081438909733E-3</v>
      </c>
      <c r="D291" s="6">
        <v>-2.2839291027325334E-2</v>
      </c>
      <c r="E291" s="6">
        <v>-1.341013914663251E-2</v>
      </c>
      <c r="F291" s="6">
        <v>-1.2325241326256755E-2</v>
      </c>
      <c r="G291" s="6">
        <v>-5.6680852434525461E-2</v>
      </c>
      <c r="H291" s="6">
        <v>-3.2163003152074161E-2</v>
      </c>
      <c r="I291" s="6">
        <v>-6.0274529726975001E-2</v>
      </c>
      <c r="J291" s="6">
        <v>-0.14733922053240298</v>
      </c>
      <c r="K291" s="6">
        <v>-5.5803607578379197E-2</v>
      </c>
      <c r="L291" s="6">
        <v>7.9342371457287453E-4</v>
      </c>
      <c r="M291" s="2">
        <v>282</v>
      </c>
      <c r="N291" s="7">
        <f t="shared" si="49"/>
        <v>2.0104291856109027E-2</v>
      </c>
      <c r="O291" s="7">
        <f t="shared" si="51"/>
        <v>9.1607089726746666E-3</v>
      </c>
      <c r="P291" s="7">
        <f t="shared" si="52"/>
        <v>2.2589860853367495E-2</v>
      </c>
      <c r="Q291" s="7">
        <f t="shared" si="53"/>
        <v>2.867475867374324E-2</v>
      </c>
      <c r="R291" s="7">
        <f t="shared" si="54"/>
        <v>-1.7680852434525461E-2</v>
      </c>
      <c r="S291" s="7">
        <f t="shared" si="55"/>
        <v>1.2836996847925837E-2</v>
      </c>
      <c r="T291" s="7">
        <f t="shared" si="56"/>
        <v>-5.2745297269750011E-3</v>
      </c>
      <c r="U291" s="7">
        <f t="shared" si="57"/>
        <v>-6.8339220532402975E-2</v>
      </c>
      <c r="V291" s="7">
        <f t="shared" si="58"/>
        <v>2.9196392421620809E-2</v>
      </c>
      <c r="W291" s="7">
        <f t="shared" si="59"/>
        <v>3.5793423714572878E-2</v>
      </c>
      <c r="X291" s="2">
        <v>282</v>
      </c>
      <c r="Y291" s="6">
        <f t="shared" si="50"/>
        <v>2.2302207968822645E-2</v>
      </c>
    </row>
    <row r="292" spans="2:25">
      <c r="B292" s="2">
        <v>283</v>
      </c>
      <c r="C292" s="6">
        <v>1.087890187427263E-2</v>
      </c>
      <c r="D292" s="6">
        <v>3.0176564621292881E-2</v>
      </c>
      <c r="E292" s="6">
        <v>2.9218754441305023E-2</v>
      </c>
      <c r="F292" s="6">
        <v>3.5465173352934448E-2</v>
      </c>
      <c r="G292" s="6">
        <v>5.4106699823784479E-2</v>
      </c>
      <c r="H292" s="6">
        <v>4.8641938518816978E-2</v>
      </c>
      <c r="I292" s="6">
        <v>5.5616778158408153E-2</v>
      </c>
      <c r="J292" s="6">
        <v>-3.9154718051739951E-2</v>
      </c>
      <c r="K292" s="6">
        <v>-0.10920345553298814</v>
      </c>
      <c r="L292" s="6">
        <v>-3.0974686327439757E-2</v>
      </c>
      <c r="M292" s="2">
        <v>283</v>
      </c>
      <c r="N292" s="7">
        <f t="shared" si="49"/>
        <v>3.487890187427263E-2</v>
      </c>
      <c r="O292" s="7">
        <f t="shared" si="51"/>
        <v>6.2176564621292882E-2</v>
      </c>
      <c r="P292" s="7">
        <f t="shared" si="52"/>
        <v>6.5218754441305024E-2</v>
      </c>
      <c r="Q292" s="7">
        <f t="shared" si="53"/>
        <v>7.6465173352934443E-2</v>
      </c>
      <c r="R292" s="7">
        <f t="shared" si="54"/>
        <v>9.3106699823784472E-2</v>
      </c>
      <c r="S292" s="7">
        <f t="shared" si="55"/>
        <v>9.364193851881697E-2</v>
      </c>
      <c r="T292" s="7">
        <f t="shared" si="56"/>
        <v>0.11061677815840815</v>
      </c>
      <c r="U292" s="7">
        <f t="shared" si="57"/>
        <v>3.984528194826005E-2</v>
      </c>
      <c r="V292" s="7">
        <f t="shared" si="58"/>
        <v>-2.4203455532988138E-2</v>
      </c>
      <c r="W292" s="7">
        <f t="shared" si="59"/>
        <v>4.0253136725602462E-3</v>
      </c>
      <c r="X292" s="2">
        <v>283</v>
      </c>
      <c r="Y292" s="6">
        <f t="shared" si="50"/>
        <v>2.7605916967751651E-3</v>
      </c>
    </row>
    <row r="293" spans="2:25">
      <c r="B293" s="2">
        <v>284</v>
      </c>
      <c r="C293" s="6">
        <v>-4.195567129563392E-3</v>
      </c>
      <c r="D293" s="6">
        <v>-1.4141044424119606E-2</v>
      </c>
      <c r="E293" s="6">
        <v>-1.3349879569357775E-2</v>
      </c>
      <c r="F293" s="6">
        <v>-1.8568114084083289E-2</v>
      </c>
      <c r="G293" s="6">
        <v>-6.6009175394784667E-2</v>
      </c>
      <c r="H293" s="6">
        <v>-4.2331645508972233E-2</v>
      </c>
      <c r="I293" s="6">
        <v>-9.4684860104385815E-2</v>
      </c>
      <c r="J293" s="6">
        <v>-0.29904993018222015</v>
      </c>
      <c r="K293" s="6">
        <v>-0.26479232819428655</v>
      </c>
      <c r="L293" s="6">
        <v>-2.5750222818539933E-2</v>
      </c>
      <c r="M293" s="2">
        <v>284</v>
      </c>
      <c r="N293" s="7">
        <f t="shared" si="49"/>
        <v>1.9804432870436608E-2</v>
      </c>
      <c r="O293" s="7">
        <f t="shared" si="51"/>
        <v>1.7858955575880395E-2</v>
      </c>
      <c r="P293" s="7">
        <f t="shared" si="52"/>
        <v>2.2650120430642229E-2</v>
      </c>
      <c r="Q293" s="7">
        <f t="shared" si="53"/>
        <v>2.2431885915916706E-2</v>
      </c>
      <c r="R293" s="7">
        <f t="shared" si="54"/>
        <v>-2.7009175394784667E-2</v>
      </c>
      <c r="S293" s="7">
        <f t="shared" si="55"/>
        <v>2.6683544910277648E-3</v>
      </c>
      <c r="T293" s="7">
        <f t="shared" si="56"/>
        <v>-3.9684860104385815E-2</v>
      </c>
      <c r="U293" s="7">
        <f t="shared" si="57"/>
        <v>-0.22004993018222013</v>
      </c>
      <c r="V293" s="7">
        <f t="shared" si="58"/>
        <v>-0.17979232819428653</v>
      </c>
      <c r="W293" s="7">
        <f t="shared" si="59"/>
        <v>9.2497771814600699E-3</v>
      </c>
      <c r="X293" s="2">
        <v>284</v>
      </c>
      <c r="Y293" s="6">
        <f t="shared" si="50"/>
        <v>-0.15177083475502645</v>
      </c>
    </row>
    <row r="294" spans="2:25">
      <c r="B294" s="2">
        <v>285</v>
      </c>
      <c r="C294" s="6">
        <v>5.0076431770249702E-4</v>
      </c>
      <c r="D294" s="6">
        <v>-3.1803440239932243E-2</v>
      </c>
      <c r="E294" s="6">
        <v>-2.7123797161970036E-2</v>
      </c>
      <c r="F294" s="6">
        <v>-2.0956938073462519E-2</v>
      </c>
      <c r="G294" s="6">
        <v>-7.8066685006240019E-2</v>
      </c>
      <c r="H294" s="6">
        <v>-4.8190725639346517E-2</v>
      </c>
      <c r="I294" s="6">
        <v>-5.4920471390627612E-2</v>
      </c>
      <c r="J294" s="6">
        <v>-8.6434105192207678E-3</v>
      </c>
      <c r="K294" s="6">
        <v>-1.5135188963020102E-3</v>
      </c>
      <c r="L294" s="6">
        <v>-6.3357385390940088E-2</v>
      </c>
      <c r="M294" s="2">
        <v>285</v>
      </c>
      <c r="N294" s="7">
        <f t="shared" si="49"/>
        <v>2.4500764317702498E-2</v>
      </c>
      <c r="O294" s="7">
        <f t="shared" si="51"/>
        <v>1.9655976006775766E-4</v>
      </c>
      <c r="P294" s="7">
        <f t="shared" si="52"/>
        <v>8.876202838029968E-3</v>
      </c>
      <c r="Q294" s="7">
        <f t="shared" si="53"/>
        <v>2.0043061926537476E-2</v>
      </c>
      <c r="R294" s="7">
        <f t="shared" si="54"/>
        <v>-3.9066685006240019E-2</v>
      </c>
      <c r="S294" s="7">
        <f t="shared" si="55"/>
        <v>-3.1907256393465186E-3</v>
      </c>
      <c r="T294" s="7">
        <f t="shared" si="56"/>
        <v>7.9528609372388204E-5</v>
      </c>
      <c r="U294" s="7">
        <f t="shared" si="57"/>
        <v>7.0356589480779233E-2</v>
      </c>
      <c r="V294" s="7">
        <f t="shared" si="58"/>
        <v>8.3486481103697996E-2</v>
      </c>
      <c r="W294" s="7">
        <f t="shared" si="59"/>
        <v>-2.8357385390940085E-2</v>
      </c>
      <c r="X294" s="2">
        <v>285</v>
      </c>
      <c r="Y294" s="6">
        <f t="shared" si="50"/>
        <v>6.6805090606247466E-2</v>
      </c>
    </row>
    <row r="295" spans="2:25">
      <c r="B295" s="2">
        <v>286</v>
      </c>
      <c r="C295" s="6">
        <v>-8.3189649672649399E-3</v>
      </c>
      <c r="D295" s="6">
        <v>-1.0649599406436103E-2</v>
      </c>
      <c r="E295" s="6">
        <v>-1.0727910465935613E-2</v>
      </c>
      <c r="F295" s="6">
        <v>-1.3251256910780905E-3</v>
      </c>
      <c r="G295" s="6">
        <v>-1.2690201036672052E-2</v>
      </c>
      <c r="H295" s="6">
        <v>-1.4332487876842999E-2</v>
      </c>
      <c r="I295" s="6">
        <v>4.0478896227241656E-2</v>
      </c>
      <c r="J295" s="6">
        <v>0.35547268791499254</v>
      </c>
      <c r="K295" s="6">
        <v>0.2687244742380821</v>
      </c>
      <c r="L295" s="6">
        <v>-9.3117871135180039E-2</v>
      </c>
      <c r="M295" s="2">
        <v>286</v>
      </c>
      <c r="N295" s="7">
        <f t="shared" si="49"/>
        <v>1.5681035032735061E-2</v>
      </c>
      <c r="O295" s="7">
        <f t="shared" si="51"/>
        <v>2.1350400593563898E-2</v>
      </c>
      <c r="P295" s="7">
        <f t="shared" si="52"/>
        <v>2.5272089534064391E-2</v>
      </c>
      <c r="Q295" s="7">
        <f t="shared" si="53"/>
        <v>3.9674874308921901E-2</v>
      </c>
      <c r="R295" s="7">
        <f t="shared" si="54"/>
        <v>2.6309798963327947E-2</v>
      </c>
      <c r="S295" s="7">
        <f t="shared" si="55"/>
        <v>3.0667512123156999E-2</v>
      </c>
      <c r="T295" s="7">
        <f t="shared" si="56"/>
        <v>9.547889622724165E-2</v>
      </c>
      <c r="U295" s="7">
        <f t="shared" si="57"/>
        <v>0.43447268791499255</v>
      </c>
      <c r="V295" s="7">
        <f t="shared" si="58"/>
        <v>0.35372447423808212</v>
      </c>
      <c r="W295" s="7">
        <f t="shared" si="59"/>
        <v>-5.8117871135180035E-2</v>
      </c>
      <c r="X295" s="2">
        <v>286</v>
      </c>
      <c r="Y295" s="6">
        <f t="shared" si="50"/>
        <v>0.30207535906489957</v>
      </c>
    </row>
    <row r="296" spans="2:25">
      <c r="B296" s="2">
        <v>287</v>
      </c>
      <c r="C296" s="6">
        <v>6.7708458426885901E-3</v>
      </c>
      <c r="D296" s="6">
        <v>1.8564282399761892E-2</v>
      </c>
      <c r="E296" s="6">
        <v>1.5490347937664756E-2</v>
      </c>
      <c r="F296" s="6">
        <v>-3.6331787164018164E-2</v>
      </c>
      <c r="G296" s="6">
        <v>4.3145182312785316E-2</v>
      </c>
      <c r="H296" s="6">
        <v>2.8663236472287572E-2</v>
      </c>
      <c r="I296" s="6">
        <v>-1.5129131955573638E-2</v>
      </c>
      <c r="J296" s="6">
        <v>3.0171993576625394E-2</v>
      </c>
      <c r="K296" s="6">
        <v>-1.608052143494286E-2</v>
      </c>
      <c r="L296" s="6">
        <v>0.10001567239296401</v>
      </c>
      <c r="M296" s="2">
        <v>287</v>
      </c>
      <c r="N296" s="7">
        <f t="shared" si="49"/>
        <v>3.0770845842688591E-2</v>
      </c>
      <c r="O296" s="7">
        <f t="shared" si="51"/>
        <v>5.0564282399761892E-2</v>
      </c>
      <c r="P296" s="7">
        <f t="shared" si="52"/>
        <v>5.1490347937664757E-2</v>
      </c>
      <c r="Q296" s="7">
        <f t="shared" si="53"/>
        <v>4.6682128359818303E-3</v>
      </c>
      <c r="R296" s="7">
        <f t="shared" si="54"/>
        <v>8.2145182312785309E-2</v>
      </c>
      <c r="S296" s="7">
        <f t="shared" si="55"/>
        <v>7.3663236472287563E-2</v>
      </c>
      <c r="T296" s="7">
        <f t="shared" si="56"/>
        <v>3.9870868044426362E-2</v>
      </c>
      <c r="U296" s="7">
        <f t="shared" si="57"/>
        <v>0.1091719935766254</v>
      </c>
      <c r="V296" s="7">
        <f t="shared" si="58"/>
        <v>6.8919478565057146E-2</v>
      </c>
      <c r="W296" s="7">
        <f t="shared" si="59"/>
        <v>0.13501567239296403</v>
      </c>
      <c r="X296" s="2">
        <v>287</v>
      </c>
      <c r="Y296" s="6">
        <f t="shared" si="50"/>
        <v>6.3109756639068953E-2</v>
      </c>
    </row>
    <row r="297" spans="2:25">
      <c r="B297" s="2">
        <v>288</v>
      </c>
      <c r="C297" s="6">
        <v>-4.4350346537821647E-3</v>
      </c>
      <c r="D297" s="6">
        <v>-2.0682913085428176E-2</v>
      </c>
      <c r="E297" s="6">
        <v>-2.0485641619388522E-2</v>
      </c>
      <c r="F297" s="6">
        <v>-2.0190164215282493E-2</v>
      </c>
      <c r="G297" s="6">
        <v>-4.5352657591017462E-2</v>
      </c>
      <c r="H297" s="6">
        <v>-3.9378053740259773E-2</v>
      </c>
      <c r="I297" s="6">
        <v>-3.5540754720069123E-2</v>
      </c>
      <c r="J297" s="6">
        <v>8.8836377617465462E-2</v>
      </c>
      <c r="K297" s="6">
        <v>0.10061097592079939</v>
      </c>
      <c r="L297" s="6">
        <v>0.34481177755273845</v>
      </c>
      <c r="M297" s="2">
        <v>288</v>
      </c>
      <c r="N297" s="7">
        <f t="shared" si="49"/>
        <v>1.9564965346217836E-2</v>
      </c>
      <c r="O297" s="7">
        <f t="shared" si="51"/>
        <v>1.1317086914571825E-2</v>
      </c>
      <c r="P297" s="7">
        <f t="shared" si="52"/>
        <v>1.5514358380611482E-2</v>
      </c>
      <c r="Q297" s="7">
        <f t="shared" si="53"/>
        <v>2.0809835784717502E-2</v>
      </c>
      <c r="R297" s="7">
        <f t="shared" si="54"/>
        <v>-6.3526575910174618E-3</v>
      </c>
      <c r="S297" s="7">
        <f t="shared" si="55"/>
        <v>5.621946259740225E-3</v>
      </c>
      <c r="T297" s="7">
        <f t="shared" si="56"/>
        <v>1.9459245279930877E-2</v>
      </c>
      <c r="U297" s="7">
        <f t="shared" si="57"/>
        <v>0.16783637761746545</v>
      </c>
      <c r="V297" s="7">
        <f t="shared" si="58"/>
        <v>0.18561097592079939</v>
      </c>
      <c r="W297" s="7">
        <f t="shared" si="59"/>
        <v>0.37981177755273843</v>
      </c>
      <c r="X297" s="2">
        <v>288</v>
      </c>
      <c r="Y297" s="6">
        <f t="shared" si="50"/>
        <v>0.15238062988149856</v>
      </c>
    </row>
    <row r="298" spans="2:25">
      <c r="B298" s="2">
        <v>289</v>
      </c>
      <c r="C298" s="6">
        <v>-3.9081622914293387E-3</v>
      </c>
      <c r="D298" s="6">
        <v>-1.7532802432980762E-2</v>
      </c>
      <c r="E298" s="6">
        <v>-1.8955874906486352E-2</v>
      </c>
      <c r="F298" s="6">
        <v>-1.9064376188274411E-3</v>
      </c>
      <c r="G298" s="6">
        <v>-6.5524566657776381E-2</v>
      </c>
      <c r="H298" s="6">
        <v>-4.7614520887077023E-2</v>
      </c>
      <c r="I298" s="6">
        <v>-3.0563034699443326E-2</v>
      </c>
      <c r="J298" s="6">
        <v>-9.4161496084092716E-2</v>
      </c>
      <c r="K298" s="6">
        <v>-0.10154023467532057</v>
      </c>
      <c r="L298" s="6">
        <v>-3.1806166175761971E-2</v>
      </c>
      <c r="M298" s="2">
        <v>289</v>
      </c>
      <c r="N298" s="7">
        <f t="shared" si="49"/>
        <v>2.0091837708570662E-2</v>
      </c>
      <c r="O298" s="7">
        <f t="shared" si="51"/>
        <v>1.4467197567019238E-2</v>
      </c>
      <c r="P298" s="7">
        <f t="shared" si="52"/>
        <v>1.7044125093513652E-2</v>
      </c>
      <c r="Q298" s="7">
        <f t="shared" si="53"/>
        <v>3.909356238117255E-2</v>
      </c>
      <c r="R298" s="7">
        <f t="shared" si="54"/>
        <v>-2.6524566657776381E-2</v>
      </c>
      <c r="S298" s="7">
        <f t="shared" si="55"/>
        <v>-2.6145208870770251E-3</v>
      </c>
      <c r="T298" s="7">
        <f t="shared" si="56"/>
        <v>2.4436965300556675E-2</v>
      </c>
      <c r="U298" s="7">
        <f t="shared" si="57"/>
        <v>-1.5161496084092715E-2</v>
      </c>
      <c r="V298" s="7">
        <f t="shared" si="58"/>
        <v>-1.6540234675320564E-2</v>
      </c>
      <c r="W298" s="7">
        <f t="shared" si="59"/>
        <v>3.1938338242380321E-3</v>
      </c>
      <c r="X298" s="2">
        <v>289</v>
      </c>
      <c r="Y298" s="6">
        <f t="shared" si="50"/>
        <v>-8.3447945717109069E-3</v>
      </c>
    </row>
    <row r="299" spans="2:25">
      <c r="B299" s="2">
        <v>290</v>
      </c>
      <c r="C299" s="6">
        <v>2.0473022588948023E-3</v>
      </c>
      <c r="D299" s="6">
        <v>-3.1359931669467531E-2</v>
      </c>
      <c r="E299" s="6">
        <v>-3.2173731155407378E-2</v>
      </c>
      <c r="F299" s="6">
        <v>-4.1406406743166285E-2</v>
      </c>
      <c r="G299" s="6">
        <v>-7.686313086652373E-2</v>
      </c>
      <c r="H299" s="6">
        <v>-5.7997595470446979E-2</v>
      </c>
      <c r="I299" s="6">
        <v>-0.10277540503402427</v>
      </c>
      <c r="J299" s="6">
        <v>-6.2008752433899444E-2</v>
      </c>
      <c r="K299" s="6">
        <v>-6.4593683010120237E-2</v>
      </c>
      <c r="L299" s="6">
        <v>-0.10932831614574894</v>
      </c>
      <c r="M299" s="2">
        <v>290</v>
      </c>
      <c r="N299" s="7">
        <f t="shared" si="49"/>
        <v>2.6047302258894803E-2</v>
      </c>
      <c r="O299" s="7">
        <f t="shared" si="51"/>
        <v>6.4006833053247003E-4</v>
      </c>
      <c r="P299" s="7">
        <f t="shared" si="52"/>
        <v>3.8262688445926257E-3</v>
      </c>
      <c r="Q299" s="7">
        <f t="shared" si="53"/>
        <v>-4.0640674316629044E-4</v>
      </c>
      <c r="R299" s="7">
        <f t="shared" si="54"/>
        <v>-3.786313086652373E-2</v>
      </c>
      <c r="S299" s="7">
        <f t="shared" si="55"/>
        <v>-1.2997595470446981E-2</v>
      </c>
      <c r="T299" s="7">
        <f t="shared" si="56"/>
        <v>-4.7775405034024269E-2</v>
      </c>
      <c r="U299" s="7">
        <f t="shared" si="57"/>
        <v>1.6991247566100556E-2</v>
      </c>
      <c r="V299" s="7">
        <f t="shared" si="58"/>
        <v>2.0406316989879769E-2</v>
      </c>
      <c r="W299" s="7">
        <f t="shared" si="59"/>
        <v>-7.4328316145748932E-2</v>
      </c>
      <c r="X299" s="2">
        <v>290</v>
      </c>
      <c r="Y299" s="6">
        <f t="shared" si="50"/>
        <v>6.7699723729534103E-3</v>
      </c>
    </row>
    <row r="300" spans="2:25">
      <c r="B300" s="2">
        <v>291</v>
      </c>
      <c r="C300" s="6">
        <v>7.8677016747917619E-3</v>
      </c>
      <c r="D300" s="6">
        <v>-9.7254792619098918E-4</v>
      </c>
      <c r="E300" s="6">
        <v>-1.5055332417327864E-3</v>
      </c>
      <c r="F300" s="6">
        <v>5.9521875003067139E-3</v>
      </c>
      <c r="G300" s="6">
        <v>-5.5317677521089376E-3</v>
      </c>
      <c r="H300" s="6">
        <v>9.7632571412426469E-3</v>
      </c>
      <c r="I300" s="6">
        <v>1.3186514367974911E-2</v>
      </c>
      <c r="J300" s="6">
        <v>-3.3121630541425223E-2</v>
      </c>
      <c r="K300" s="6">
        <v>-3.2971513876648192E-2</v>
      </c>
      <c r="L300" s="6">
        <v>-9.2838379069696692E-3</v>
      </c>
      <c r="M300" s="2">
        <v>291</v>
      </c>
      <c r="N300" s="7">
        <f t="shared" si="49"/>
        <v>3.1867701674791762E-2</v>
      </c>
      <c r="O300" s="7">
        <f t="shared" si="51"/>
        <v>3.1027452073809011E-2</v>
      </c>
      <c r="P300" s="7">
        <f t="shared" si="52"/>
        <v>3.4494466758267214E-2</v>
      </c>
      <c r="Q300" s="7">
        <f t="shared" si="53"/>
        <v>4.6952187500306705E-2</v>
      </c>
      <c r="R300" s="7">
        <f t="shared" si="54"/>
        <v>3.3468232247891062E-2</v>
      </c>
      <c r="S300" s="7">
        <f t="shared" si="55"/>
        <v>5.4763257141242645E-2</v>
      </c>
      <c r="T300" s="7">
        <f t="shared" si="56"/>
        <v>6.8186514367974904E-2</v>
      </c>
      <c r="U300" s="7">
        <f t="shared" si="57"/>
        <v>4.5878369458574778E-2</v>
      </c>
      <c r="V300" s="7">
        <f t="shared" si="58"/>
        <v>5.2028486123351814E-2</v>
      </c>
      <c r="W300" s="7">
        <f t="shared" si="59"/>
        <v>2.5716162093030334E-2</v>
      </c>
      <c r="X300" s="2">
        <v>291</v>
      </c>
      <c r="Y300" s="6">
        <f t="shared" si="50"/>
        <v>5.5260092076088396E-2</v>
      </c>
    </row>
    <row r="301" spans="2:25">
      <c r="B301" s="2">
        <v>292</v>
      </c>
      <c r="C301" s="6">
        <v>1.0243307128266835E-3</v>
      </c>
      <c r="D301" s="6">
        <v>2.0210123353658307E-2</v>
      </c>
      <c r="E301" s="6">
        <v>1.3275307870166026E-2</v>
      </c>
      <c r="F301" s="6">
        <v>-2.9858857154398368E-2</v>
      </c>
      <c r="G301" s="6">
        <v>5.571197551487185E-2</v>
      </c>
      <c r="H301" s="6">
        <v>1.8919566225614685E-2</v>
      </c>
      <c r="I301" s="6">
        <v>-9.883418469628702E-2</v>
      </c>
      <c r="J301" s="6">
        <v>-0.14404010284985277</v>
      </c>
      <c r="K301" s="6">
        <v>-0.15044328748675373</v>
      </c>
      <c r="L301" s="6">
        <v>-4.5006526667123722E-2</v>
      </c>
      <c r="M301" s="2">
        <v>292</v>
      </c>
      <c r="N301" s="7">
        <f t="shared" si="49"/>
        <v>2.5024330712826684E-2</v>
      </c>
      <c r="O301" s="7">
        <f t="shared" si="51"/>
        <v>5.2210123353658308E-2</v>
      </c>
      <c r="P301" s="7">
        <f t="shared" si="52"/>
        <v>4.9275307870166027E-2</v>
      </c>
      <c r="Q301" s="7">
        <f t="shared" si="53"/>
        <v>1.1141142845601627E-2</v>
      </c>
      <c r="R301" s="7">
        <f t="shared" si="54"/>
        <v>9.4711975514871843E-2</v>
      </c>
      <c r="S301" s="7">
        <f t="shared" si="55"/>
        <v>6.3919566225614677E-2</v>
      </c>
      <c r="T301" s="7">
        <f t="shared" si="56"/>
        <v>-4.3834184696287019E-2</v>
      </c>
      <c r="U301" s="7">
        <f t="shared" si="57"/>
        <v>-6.5040102849852774E-2</v>
      </c>
      <c r="V301" s="7">
        <f t="shared" si="58"/>
        <v>-6.5443287486753723E-2</v>
      </c>
      <c r="W301" s="7">
        <f t="shared" si="59"/>
        <v>-1.0006526667123719E-2</v>
      </c>
      <c r="X301" s="2">
        <v>292</v>
      </c>
      <c r="Y301" s="6">
        <f t="shared" si="50"/>
        <v>-6.1121467124374704E-2</v>
      </c>
    </row>
    <row r="302" spans="2:25">
      <c r="B302" s="2">
        <v>293</v>
      </c>
      <c r="C302" s="6">
        <v>3.2577801755758543E-3</v>
      </c>
      <c r="D302" s="6">
        <v>2.7245274505357811E-2</v>
      </c>
      <c r="E302" s="6">
        <v>2.5385060218175621E-2</v>
      </c>
      <c r="F302" s="6">
        <v>1.9444470138249823E-2</v>
      </c>
      <c r="G302" s="6">
        <v>3.8927727981943785E-2</v>
      </c>
      <c r="H302" s="6">
        <v>4.0020142508219773E-2</v>
      </c>
      <c r="I302" s="6">
        <v>3.0673681504539307E-2</v>
      </c>
      <c r="J302" s="6">
        <v>-4.5806329710124966E-2</v>
      </c>
      <c r="K302" s="6">
        <v>-8.5376347110806425E-2</v>
      </c>
      <c r="L302" s="6">
        <v>9.7420664141996821E-3</v>
      </c>
      <c r="M302" s="2">
        <v>293</v>
      </c>
      <c r="N302" s="7">
        <f t="shared" si="49"/>
        <v>2.7257780175575855E-2</v>
      </c>
      <c r="O302" s="7">
        <f t="shared" si="51"/>
        <v>5.9245274505357812E-2</v>
      </c>
      <c r="P302" s="7">
        <f t="shared" si="52"/>
        <v>6.1385060218175622E-2</v>
      </c>
      <c r="Q302" s="7">
        <f t="shared" si="53"/>
        <v>6.0444470138249815E-2</v>
      </c>
      <c r="R302" s="7">
        <f t="shared" si="54"/>
        <v>7.7927727981943778E-2</v>
      </c>
      <c r="S302" s="7">
        <f t="shared" si="55"/>
        <v>8.5020142508219765E-2</v>
      </c>
      <c r="T302" s="7">
        <f t="shared" si="56"/>
        <v>8.5673681504539301E-2</v>
      </c>
      <c r="U302" s="7">
        <f t="shared" si="57"/>
        <v>3.3193670289875035E-2</v>
      </c>
      <c r="V302" s="7">
        <f t="shared" si="58"/>
        <v>-3.7634711080641869E-4</v>
      </c>
      <c r="W302" s="7">
        <f t="shared" si="59"/>
        <v>4.4742066414199685E-2</v>
      </c>
      <c r="X302" s="2">
        <v>293</v>
      </c>
      <c r="Y302" s="6">
        <f t="shared" si="50"/>
        <v>1.6833658993154959E-2</v>
      </c>
    </row>
    <row r="303" spans="2:25">
      <c r="B303" s="2">
        <v>294</v>
      </c>
      <c r="C303" s="6">
        <v>4.3372106633353461E-3</v>
      </c>
      <c r="D303" s="6">
        <v>-5.8899257501849184E-3</v>
      </c>
      <c r="E303" s="6">
        <v>-5.0259437804428923E-3</v>
      </c>
      <c r="F303" s="6">
        <v>2.0836818451061365E-2</v>
      </c>
      <c r="G303" s="6">
        <v>7.9066797719269527E-3</v>
      </c>
      <c r="H303" s="6">
        <v>2.791284416262689E-3</v>
      </c>
      <c r="I303" s="6">
        <v>4.5100631563071869E-2</v>
      </c>
      <c r="J303" s="6">
        <v>-1.208233360451369E-2</v>
      </c>
      <c r="K303" s="6">
        <v>-7.5593929632321311E-4</v>
      </c>
      <c r="L303" s="6">
        <v>0.21222240805098941</v>
      </c>
      <c r="M303" s="2">
        <v>294</v>
      </c>
      <c r="N303" s="7">
        <f t="shared" si="49"/>
        <v>2.8337210663335347E-2</v>
      </c>
      <c r="O303" s="7">
        <f t="shared" si="51"/>
        <v>2.6110074249815082E-2</v>
      </c>
      <c r="P303" s="7">
        <f t="shared" si="52"/>
        <v>3.0974056219557112E-2</v>
      </c>
      <c r="Q303" s="7">
        <f t="shared" si="53"/>
        <v>6.1836818451061357E-2</v>
      </c>
      <c r="R303" s="7">
        <f t="shared" si="54"/>
        <v>4.6906679771926953E-2</v>
      </c>
      <c r="S303" s="7">
        <f t="shared" si="55"/>
        <v>4.7791284416262687E-2</v>
      </c>
      <c r="T303" s="7">
        <f t="shared" si="56"/>
        <v>0.10010063156307186</v>
      </c>
      <c r="U303" s="7">
        <f t="shared" si="57"/>
        <v>6.6917666395486311E-2</v>
      </c>
      <c r="V303" s="7">
        <f t="shared" si="58"/>
        <v>8.4244060703676793E-2</v>
      </c>
      <c r="W303" s="7">
        <f t="shared" si="59"/>
        <v>0.24722240805098941</v>
      </c>
      <c r="X303" s="2">
        <v>294</v>
      </c>
      <c r="Y303" s="6">
        <f t="shared" si="50"/>
        <v>8.741537532166431E-2</v>
      </c>
    </row>
    <row r="304" spans="2:25">
      <c r="B304" s="2">
        <v>295</v>
      </c>
      <c r="C304" s="6">
        <v>2.0924962862863619E-3</v>
      </c>
      <c r="D304" s="6">
        <v>1.1048606826978682E-2</v>
      </c>
      <c r="E304" s="6">
        <v>1.2941345463424032E-2</v>
      </c>
      <c r="F304" s="6">
        <v>-8.5881560009411738E-3</v>
      </c>
      <c r="G304" s="6">
        <v>-2.7367633277755696E-2</v>
      </c>
      <c r="H304" s="6">
        <v>-6.339958973138389E-3</v>
      </c>
      <c r="I304" s="6">
        <v>-8.3998350244825826E-2</v>
      </c>
      <c r="J304" s="6">
        <v>3.6390384058736985E-2</v>
      </c>
      <c r="K304" s="6">
        <v>5.9265438845621979E-2</v>
      </c>
      <c r="L304" s="6">
        <v>5.4867607775994268E-2</v>
      </c>
      <c r="M304" s="2">
        <v>295</v>
      </c>
      <c r="N304" s="7">
        <f t="shared" si="49"/>
        <v>2.6092496286286362E-2</v>
      </c>
      <c r="O304" s="7">
        <f t="shared" si="51"/>
        <v>4.3048606826978683E-2</v>
      </c>
      <c r="P304" s="7">
        <f t="shared" si="52"/>
        <v>4.8941345463424032E-2</v>
      </c>
      <c r="Q304" s="7">
        <f t="shared" si="53"/>
        <v>3.2411843999058818E-2</v>
      </c>
      <c r="R304" s="7">
        <f t="shared" si="54"/>
        <v>1.1632366722244304E-2</v>
      </c>
      <c r="S304" s="7">
        <f t="shared" si="55"/>
        <v>3.8660041026861609E-2</v>
      </c>
      <c r="T304" s="7">
        <f t="shared" si="56"/>
        <v>-2.8998350244825825E-2</v>
      </c>
      <c r="U304" s="7">
        <f t="shared" si="57"/>
        <v>0.11539038405873699</v>
      </c>
      <c r="V304" s="7">
        <f t="shared" si="58"/>
        <v>0.14426543884562198</v>
      </c>
      <c r="W304" s="7">
        <f t="shared" si="59"/>
        <v>8.9867607775994271E-2</v>
      </c>
      <c r="X304" s="2">
        <v>295</v>
      </c>
      <c r="Y304" s="6">
        <f t="shared" si="50"/>
        <v>0.10961268090044199</v>
      </c>
    </row>
    <row r="305" spans="2:25">
      <c r="B305" s="2">
        <v>296</v>
      </c>
      <c r="C305" s="6">
        <v>-4.4169448334554356E-4</v>
      </c>
      <c r="D305" s="6">
        <v>-8.4624317332619714E-4</v>
      </c>
      <c r="E305" s="6">
        <v>-2.8816567049107338E-3</v>
      </c>
      <c r="F305" s="6">
        <v>-3.3830804663309205E-2</v>
      </c>
      <c r="G305" s="6">
        <v>1.5268934224145672E-2</v>
      </c>
      <c r="H305" s="6">
        <v>-2.1235144905678641E-3</v>
      </c>
      <c r="I305" s="6">
        <v>-5.7414860241032595E-2</v>
      </c>
      <c r="J305" s="6">
        <v>9.4840753361793706E-3</v>
      </c>
      <c r="K305" s="6">
        <v>-8.9447646133782172E-3</v>
      </c>
      <c r="L305" s="6">
        <v>-6.3894409695484031E-2</v>
      </c>
      <c r="M305" s="2">
        <v>296</v>
      </c>
      <c r="N305" s="7">
        <f t="shared" si="49"/>
        <v>2.3558305516654457E-2</v>
      </c>
      <c r="O305" s="7">
        <f t="shared" si="51"/>
        <v>3.1153756826673804E-2</v>
      </c>
      <c r="P305" s="7">
        <f t="shared" si="52"/>
        <v>3.3118343295089267E-2</v>
      </c>
      <c r="Q305" s="7">
        <f t="shared" si="53"/>
        <v>7.1691953366907896E-3</v>
      </c>
      <c r="R305" s="7">
        <f t="shared" si="54"/>
        <v>5.4268934224145672E-2</v>
      </c>
      <c r="S305" s="7">
        <f t="shared" si="55"/>
        <v>4.2876485509432134E-2</v>
      </c>
      <c r="T305" s="7">
        <f t="shared" si="56"/>
        <v>-2.4148602410325945E-3</v>
      </c>
      <c r="U305" s="7">
        <f t="shared" si="57"/>
        <v>8.8484075336179371E-2</v>
      </c>
      <c r="V305" s="7">
        <f t="shared" si="58"/>
        <v>7.6055235386621789E-2</v>
      </c>
      <c r="W305" s="7">
        <f t="shared" si="59"/>
        <v>-2.8894409695484027E-2</v>
      </c>
      <c r="X305" s="2">
        <v>296</v>
      </c>
      <c r="Y305" s="6">
        <f t="shared" si="50"/>
        <v>6.0361216251321251E-2</v>
      </c>
    </row>
    <row r="306" spans="2:25">
      <c r="B306" s="2">
        <v>297</v>
      </c>
      <c r="C306" s="6">
        <v>1.0711254721460645E-4</v>
      </c>
      <c r="D306" s="6">
        <v>6.4987247479107585E-3</v>
      </c>
      <c r="E306" s="6">
        <v>2.4441360629590854E-3</v>
      </c>
      <c r="F306" s="6">
        <v>4.9775773038963946E-3</v>
      </c>
      <c r="G306" s="6">
        <v>5.2307849303338885E-2</v>
      </c>
      <c r="H306" s="6">
        <v>2.4815782529296886E-2</v>
      </c>
      <c r="I306" s="6">
        <v>7.4986749137631148E-2</v>
      </c>
      <c r="J306" s="6">
        <v>0.31017947060291262</v>
      </c>
      <c r="K306" s="6">
        <v>0.39952248291075021</v>
      </c>
      <c r="L306" s="6">
        <v>6.8706939639514422E-2</v>
      </c>
      <c r="M306" s="2">
        <v>297</v>
      </c>
      <c r="N306" s="7">
        <f t="shared" si="49"/>
        <v>2.4107112547214607E-2</v>
      </c>
      <c r="O306" s="7">
        <f t="shared" si="51"/>
        <v>3.8498724747910759E-2</v>
      </c>
      <c r="P306" s="7">
        <f t="shared" si="52"/>
        <v>3.8444136062959086E-2</v>
      </c>
      <c r="Q306" s="7">
        <f t="shared" si="53"/>
        <v>4.5977577303896386E-2</v>
      </c>
      <c r="R306" s="7">
        <f t="shared" si="54"/>
        <v>9.1307849303338878E-2</v>
      </c>
      <c r="S306" s="7">
        <f t="shared" si="55"/>
        <v>6.9815782529296877E-2</v>
      </c>
      <c r="T306" s="7">
        <f t="shared" si="56"/>
        <v>0.12998674913763114</v>
      </c>
      <c r="U306" s="7">
        <f t="shared" si="57"/>
        <v>0.38917947060291264</v>
      </c>
      <c r="V306" s="7">
        <f t="shared" si="58"/>
        <v>0.48452248291075023</v>
      </c>
      <c r="W306" s="7">
        <f t="shared" si="59"/>
        <v>0.10370693963951443</v>
      </c>
      <c r="X306" s="2">
        <v>297</v>
      </c>
      <c r="Y306" s="6">
        <f t="shared" si="50"/>
        <v>0.41361533674019285</v>
      </c>
    </row>
    <row r="307" spans="2:25">
      <c r="B307" s="2">
        <v>298</v>
      </c>
      <c r="C307" s="6">
        <v>1.1339763924981053E-3</v>
      </c>
      <c r="D307" s="6">
        <v>9.6388370404797002E-3</v>
      </c>
      <c r="E307" s="6">
        <v>1.137651320185425E-2</v>
      </c>
      <c r="F307" s="6">
        <v>3.1262153436936307E-2</v>
      </c>
      <c r="G307" s="6">
        <v>5.1984674606865969E-2</v>
      </c>
      <c r="H307" s="6">
        <v>3.5829901417890601E-2</v>
      </c>
      <c r="I307" s="6">
        <v>0.13281261048139414</v>
      </c>
      <c r="J307" s="6">
        <v>0.21227870824059306</v>
      </c>
      <c r="K307" s="6">
        <v>0.2141673943157032</v>
      </c>
      <c r="L307" s="6">
        <v>1.4712529653837361E-2</v>
      </c>
      <c r="M307" s="2">
        <v>298</v>
      </c>
      <c r="N307" s="7">
        <f t="shared" si="49"/>
        <v>2.5133976392498106E-2</v>
      </c>
      <c r="O307" s="7">
        <f t="shared" si="51"/>
        <v>4.1638837040479701E-2</v>
      </c>
      <c r="P307" s="7">
        <f t="shared" si="52"/>
        <v>4.7376513201854251E-2</v>
      </c>
      <c r="Q307" s="7">
        <f t="shared" si="53"/>
        <v>7.2262153436936302E-2</v>
      </c>
      <c r="R307" s="7">
        <f t="shared" si="54"/>
        <v>9.0984674606865962E-2</v>
      </c>
      <c r="S307" s="7">
        <f t="shared" si="55"/>
        <v>8.0829901417890593E-2</v>
      </c>
      <c r="T307" s="7">
        <f t="shared" si="56"/>
        <v>0.18781261048139414</v>
      </c>
      <c r="U307" s="7">
        <f t="shared" si="57"/>
        <v>0.29127870824059304</v>
      </c>
      <c r="V307" s="7">
        <f t="shared" si="58"/>
        <v>0.29916739431570322</v>
      </c>
      <c r="W307" s="7">
        <f t="shared" si="59"/>
        <v>4.9712529653837365E-2</v>
      </c>
      <c r="X307" s="2">
        <v>298</v>
      </c>
      <c r="Y307" s="6">
        <f t="shared" si="50"/>
        <v>0.27689643838764044</v>
      </c>
    </row>
    <row r="308" spans="2:25">
      <c r="B308" s="2">
        <v>299</v>
      </c>
      <c r="C308" s="6">
        <v>-1.2651501578672328E-3</v>
      </c>
      <c r="D308" s="6">
        <v>-1.9548749653948302E-2</v>
      </c>
      <c r="E308" s="6">
        <v>-1.5871335667654234E-2</v>
      </c>
      <c r="F308" s="6">
        <v>-7.1229519636533921E-3</v>
      </c>
      <c r="G308" s="6">
        <v>-8.1747048362858926E-3</v>
      </c>
      <c r="H308" s="6">
        <v>-1.5960328114202955E-2</v>
      </c>
      <c r="I308" s="6">
        <v>4.3145698925212916E-2</v>
      </c>
      <c r="J308" s="6">
        <v>0.13784173976314998</v>
      </c>
      <c r="K308" s="6">
        <v>0.13806777804819181</v>
      </c>
      <c r="L308" s="6">
        <v>-0.1723384277393048</v>
      </c>
      <c r="M308" s="2">
        <v>299</v>
      </c>
      <c r="N308" s="7">
        <f t="shared" si="49"/>
        <v>2.2734849842132768E-2</v>
      </c>
      <c r="O308" s="7">
        <f t="shared" si="51"/>
        <v>1.2451250346051698E-2</v>
      </c>
      <c r="P308" s="7">
        <f t="shared" si="52"/>
        <v>2.012866433234577E-2</v>
      </c>
      <c r="Q308" s="7">
        <f t="shared" si="53"/>
        <v>3.3877048036346599E-2</v>
      </c>
      <c r="R308" s="7">
        <f t="shared" si="54"/>
        <v>3.0825295163714107E-2</v>
      </c>
      <c r="S308" s="7">
        <f t="shared" si="55"/>
        <v>2.9039671885797043E-2</v>
      </c>
      <c r="T308" s="7">
        <f t="shared" si="56"/>
        <v>9.814569892521291E-2</v>
      </c>
      <c r="U308" s="7">
        <f t="shared" si="57"/>
        <v>0.21684173976314997</v>
      </c>
      <c r="V308" s="7">
        <f t="shared" si="58"/>
        <v>0.22306777804819183</v>
      </c>
      <c r="W308" s="7">
        <f t="shared" si="59"/>
        <v>-0.1373384277393048</v>
      </c>
      <c r="X308" s="2">
        <v>299</v>
      </c>
      <c r="Y308" s="6">
        <f t="shared" si="50"/>
        <v>0.19808336266277743</v>
      </c>
    </row>
    <row r="309" spans="2:25">
      <c r="B309" s="2">
        <v>300</v>
      </c>
      <c r="C309" s="6">
        <v>4.5713137144081997E-3</v>
      </c>
      <c r="D309" s="6">
        <v>2.1922036069874709E-2</v>
      </c>
      <c r="E309" s="6">
        <v>3.3241832848515854E-2</v>
      </c>
      <c r="F309" s="6">
        <v>4.0489347442070583E-2</v>
      </c>
      <c r="G309" s="6">
        <v>4.6125288387872679E-2</v>
      </c>
      <c r="H309" s="6">
        <v>4.6308375858701449E-2</v>
      </c>
      <c r="I309" s="6">
        <v>8.9516472362940358E-2</v>
      </c>
      <c r="J309" s="6">
        <v>0.15172153034788496</v>
      </c>
      <c r="K309" s="6">
        <v>0.1427884238774122</v>
      </c>
      <c r="L309" s="6">
        <v>-0.12162509403389903</v>
      </c>
      <c r="M309" s="2">
        <v>300</v>
      </c>
      <c r="N309" s="7">
        <f t="shared" si="49"/>
        <v>2.85713137144082E-2</v>
      </c>
      <c r="O309" s="7">
        <f t="shared" si="51"/>
        <v>5.392203606987471E-2</v>
      </c>
      <c r="P309" s="7">
        <f t="shared" si="52"/>
        <v>6.9241832848515858E-2</v>
      </c>
      <c r="Q309" s="7">
        <f t="shared" si="53"/>
        <v>8.1489347442070578E-2</v>
      </c>
      <c r="R309" s="7">
        <f t="shared" si="54"/>
        <v>8.5125288387872672E-2</v>
      </c>
      <c r="S309" s="7">
        <f t="shared" si="55"/>
        <v>9.130837585870144E-2</v>
      </c>
      <c r="T309" s="7">
        <f t="shared" si="56"/>
        <v>0.14451647236294035</v>
      </c>
      <c r="U309" s="7">
        <f t="shared" si="57"/>
        <v>0.23072153034788495</v>
      </c>
      <c r="V309" s="7">
        <f t="shared" si="58"/>
        <v>0.22778842387741222</v>
      </c>
      <c r="W309" s="7">
        <f t="shared" si="59"/>
        <v>-8.6625094033899022E-2</v>
      </c>
      <c r="X309" s="2">
        <v>300</v>
      </c>
      <c r="Y309" s="6">
        <f t="shared" si="50"/>
        <v>0.21113403421991922</v>
      </c>
    </row>
    <row r="310" spans="2:25">
      <c r="B310" s="2">
        <v>301</v>
      </c>
      <c r="C310" s="6">
        <v>-2.7122564578184946E-3</v>
      </c>
      <c r="D310" s="6">
        <v>3.9493158501582998E-3</v>
      </c>
      <c r="E310" s="6">
        <v>9.2551213812473616E-3</v>
      </c>
      <c r="F310" s="6">
        <v>6.974645263271953E-2</v>
      </c>
      <c r="G310" s="6">
        <v>3.6512490549456059E-2</v>
      </c>
      <c r="H310" s="6">
        <v>2.721924487845067E-2</v>
      </c>
      <c r="I310" s="6">
        <v>0.19748009434606073</v>
      </c>
      <c r="J310" s="6">
        <v>0.49957581155152675</v>
      </c>
      <c r="K310" s="6">
        <v>0.56886877066745822</v>
      </c>
      <c r="L310" s="6">
        <v>0.57304510924236307</v>
      </c>
      <c r="M310" s="2">
        <v>301</v>
      </c>
      <c r="N310" s="7">
        <f t="shared" si="49"/>
        <v>2.1287743542181506E-2</v>
      </c>
      <c r="O310" s="7">
        <f t="shared" si="51"/>
        <v>3.59493158501583E-2</v>
      </c>
      <c r="P310" s="7">
        <f t="shared" si="52"/>
        <v>4.5255121381247362E-2</v>
      </c>
      <c r="Q310" s="7">
        <f t="shared" si="53"/>
        <v>0.11074645263271952</v>
      </c>
      <c r="R310" s="7">
        <f t="shared" si="54"/>
        <v>7.5512490549456052E-2</v>
      </c>
      <c r="S310" s="7">
        <f t="shared" si="55"/>
        <v>7.2219244878450661E-2</v>
      </c>
      <c r="T310" s="7">
        <f t="shared" si="56"/>
        <v>0.25248009434606072</v>
      </c>
      <c r="U310" s="7">
        <f t="shared" si="57"/>
        <v>0.57857581155152671</v>
      </c>
      <c r="V310" s="7">
        <f t="shared" si="58"/>
        <v>0.65386877066745819</v>
      </c>
      <c r="W310" s="7">
        <f t="shared" si="59"/>
        <v>0.6080451092423631</v>
      </c>
      <c r="X310" s="2">
        <v>301</v>
      </c>
      <c r="Y310" s="6">
        <f t="shared" si="50"/>
        <v>0.57359103653399113</v>
      </c>
    </row>
    <row r="311" spans="2:25">
      <c r="B311" s="2">
        <v>302</v>
      </c>
      <c r="C311" s="6">
        <v>1.1381788099580882E-2</v>
      </c>
      <c r="D311" s="6">
        <v>-1.9423327322957568E-3</v>
      </c>
      <c r="E311" s="6">
        <v>1.1111429528372803E-3</v>
      </c>
      <c r="F311" s="6">
        <v>2.8648678271824633E-2</v>
      </c>
      <c r="G311" s="6">
        <v>-5.4521508461945686E-2</v>
      </c>
      <c r="H311" s="6">
        <v>-2.4580359189225361E-2</v>
      </c>
      <c r="I311" s="6">
        <v>2.2271722378964021E-2</v>
      </c>
      <c r="J311" s="6">
        <v>0.10577090056390917</v>
      </c>
      <c r="K311" s="6">
        <v>0.16054441352910076</v>
      </c>
      <c r="L311" s="6">
        <v>-2.6907214129622686E-3</v>
      </c>
      <c r="M311" s="2">
        <v>302</v>
      </c>
      <c r="N311" s="7">
        <f t="shared" si="49"/>
        <v>3.5381788099580883E-2</v>
      </c>
      <c r="O311" s="7">
        <f t="shared" si="51"/>
        <v>3.0057667267704244E-2</v>
      </c>
      <c r="P311" s="7">
        <f t="shared" si="52"/>
        <v>3.7111142952837281E-2</v>
      </c>
      <c r="Q311" s="7">
        <f t="shared" si="53"/>
        <v>6.9648678271824624E-2</v>
      </c>
      <c r="R311" s="7">
        <f t="shared" si="54"/>
        <v>-1.5521508461945686E-2</v>
      </c>
      <c r="S311" s="7">
        <f t="shared" si="55"/>
        <v>2.0419640810774638E-2</v>
      </c>
      <c r="T311" s="7">
        <f t="shared" si="56"/>
        <v>7.7271722378964014E-2</v>
      </c>
      <c r="U311" s="7">
        <f t="shared" si="57"/>
        <v>0.18477090056390916</v>
      </c>
      <c r="V311" s="7">
        <f t="shared" si="58"/>
        <v>0.24554441352910078</v>
      </c>
      <c r="W311" s="7">
        <f t="shared" si="59"/>
        <v>3.2309278587037735E-2</v>
      </c>
      <c r="X311" s="2">
        <v>302</v>
      </c>
      <c r="Y311" s="6">
        <f t="shared" si="50"/>
        <v>0.21188987564573675</v>
      </c>
    </row>
    <row r="312" spans="2:25">
      <c r="B312" s="2">
        <v>303</v>
      </c>
      <c r="C312" s="6">
        <v>3.5054705813051396E-4</v>
      </c>
      <c r="D312" s="6">
        <v>-1.2260472332749225E-2</v>
      </c>
      <c r="E312" s="6">
        <v>-1.3415886008164273E-2</v>
      </c>
      <c r="F312" s="6">
        <v>-9.7060518641676995E-3</v>
      </c>
      <c r="G312" s="6">
        <v>-5.5419055186473484E-2</v>
      </c>
      <c r="H312" s="6">
        <v>-3.2444659400253713E-2</v>
      </c>
      <c r="I312" s="6">
        <v>-4.4597421281809435E-2</v>
      </c>
      <c r="J312" s="6">
        <v>-7.3654128230895094E-2</v>
      </c>
      <c r="K312" s="6">
        <v>-6.1305970802193896E-2</v>
      </c>
      <c r="L312" s="6">
        <v>0.3229149959167999</v>
      </c>
      <c r="M312" s="2">
        <v>303</v>
      </c>
      <c r="N312" s="7">
        <f t="shared" si="49"/>
        <v>2.4350547058130514E-2</v>
      </c>
      <c r="O312" s="7">
        <f t="shared" si="51"/>
        <v>1.9739527667250775E-2</v>
      </c>
      <c r="P312" s="7">
        <f t="shared" si="52"/>
        <v>2.2584113991835731E-2</v>
      </c>
      <c r="Q312" s="7">
        <f t="shared" si="53"/>
        <v>3.1293948135832292E-2</v>
      </c>
      <c r="R312" s="7">
        <f t="shared" si="54"/>
        <v>-1.6419055186473484E-2</v>
      </c>
      <c r="S312" s="7">
        <f t="shared" si="55"/>
        <v>1.2555340599746286E-2</v>
      </c>
      <c r="T312" s="7">
        <f t="shared" si="56"/>
        <v>1.0402578718190565E-2</v>
      </c>
      <c r="U312" s="7">
        <f t="shared" si="57"/>
        <v>5.3458717691049068E-3</v>
      </c>
      <c r="V312" s="7">
        <f t="shared" si="58"/>
        <v>2.369402919780611E-2</v>
      </c>
      <c r="W312" s="7">
        <f t="shared" si="59"/>
        <v>0.35791499591679987</v>
      </c>
      <c r="X312" s="2">
        <v>303</v>
      </c>
      <c r="Y312" s="6">
        <f t="shared" si="50"/>
        <v>2.1035739148433E-2</v>
      </c>
    </row>
    <row r="313" spans="2:25">
      <c r="B313" s="2">
        <v>304</v>
      </c>
      <c r="C313" s="6">
        <v>3.8081968476143327E-3</v>
      </c>
      <c r="D313" s="6">
        <v>-8.4198944696209227E-3</v>
      </c>
      <c r="E313" s="6">
        <v>-9.2662875482213795E-3</v>
      </c>
      <c r="F313" s="6">
        <v>-9.1410410790680706E-3</v>
      </c>
      <c r="G313" s="6">
        <v>2.1066794538062275E-2</v>
      </c>
      <c r="H313" s="6">
        <v>-1.4826614946268982E-3</v>
      </c>
      <c r="I313" s="6">
        <v>4.0004923665872494E-2</v>
      </c>
      <c r="J313" s="6">
        <v>2.7357928973772677E-2</v>
      </c>
      <c r="K313" s="6">
        <v>5.339332525397357E-2</v>
      </c>
      <c r="L313" s="6">
        <v>9.0860319883828547E-2</v>
      </c>
      <c r="M313" s="2">
        <v>304</v>
      </c>
      <c r="N313" s="7">
        <f t="shared" si="49"/>
        <v>2.7808196847614333E-2</v>
      </c>
      <c r="O313" s="7">
        <f t="shared" si="51"/>
        <v>2.3580105530379078E-2</v>
      </c>
      <c r="P313" s="7">
        <f t="shared" si="52"/>
        <v>2.6733712451778625E-2</v>
      </c>
      <c r="Q313" s="7">
        <f t="shared" si="53"/>
        <v>3.1858958920931921E-2</v>
      </c>
      <c r="R313" s="7">
        <f t="shared" si="54"/>
        <v>6.0066794538062275E-2</v>
      </c>
      <c r="S313" s="7">
        <f t="shared" si="55"/>
        <v>4.35173385053731E-2</v>
      </c>
      <c r="T313" s="7">
        <f t="shared" si="56"/>
        <v>9.5004923665872487E-2</v>
      </c>
      <c r="U313" s="7">
        <f t="shared" si="57"/>
        <v>0.10635792897377268</v>
      </c>
      <c r="V313" s="7">
        <f t="shared" si="58"/>
        <v>0.13839332525397358</v>
      </c>
      <c r="W313" s="7">
        <f t="shared" si="59"/>
        <v>0.12586031988382856</v>
      </c>
      <c r="X313" s="2">
        <v>304</v>
      </c>
      <c r="Y313" s="6">
        <f t="shared" si="50"/>
        <v>0.12971564536049501</v>
      </c>
    </row>
    <row r="314" spans="2:25">
      <c r="B314" s="2">
        <v>305</v>
      </c>
      <c r="C314" s="6">
        <v>7.554717073419287E-5</v>
      </c>
      <c r="D314" s="6">
        <v>3.2742492296449904E-3</v>
      </c>
      <c r="E314" s="6">
        <v>-3.9896616648233234E-3</v>
      </c>
      <c r="F314" s="6">
        <v>-7.8473868205800289E-3</v>
      </c>
      <c r="G314" s="6">
        <v>8.1707492546834321E-3</v>
      </c>
      <c r="H314" s="6">
        <v>4.6255833830149279E-4</v>
      </c>
      <c r="I314" s="6">
        <v>-1.4689146334944225E-2</v>
      </c>
      <c r="J314" s="6">
        <v>-0.15835253478015007</v>
      </c>
      <c r="K314" s="6">
        <v>-0.14626406483024412</v>
      </c>
      <c r="L314" s="6">
        <v>-0.24395241121600902</v>
      </c>
      <c r="M314" s="2">
        <v>305</v>
      </c>
      <c r="N314" s="7">
        <f t="shared" si="49"/>
        <v>2.4075547170734193E-2</v>
      </c>
      <c r="O314" s="7">
        <f t="shared" si="51"/>
        <v>3.5274249229644991E-2</v>
      </c>
      <c r="P314" s="7">
        <f t="shared" si="52"/>
        <v>3.2010338335176677E-2</v>
      </c>
      <c r="Q314" s="7">
        <f t="shared" si="53"/>
        <v>3.3152613179419962E-2</v>
      </c>
      <c r="R314" s="7">
        <f t="shared" si="54"/>
        <v>4.7170749254683432E-2</v>
      </c>
      <c r="S314" s="7">
        <f t="shared" si="55"/>
        <v>4.5462558338301491E-2</v>
      </c>
      <c r="T314" s="7">
        <f t="shared" si="56"/>
        <v>4.0310853665055775E-2</v>
      </c>
      <c r="U314" s="7">
        <f t="shared" si="57"/>
        <v>-7.9352534780150072E-2</v>
      </c>
      <c r="V314" s="7">
        <f t="shared" si="58"/>
        <v>-6.1264064830244117E-2</v>
      </c>
      <c r="W314" s="7">
        <f t="shared" si="59"/>
        <v>-0.20895241121600902</v>
      </c>
      <c r="X314" s="2">
        <v>305</v>
      </c>
      <c r="Y314" s="6">
        <f t="shared" si="50"/>
        <v>-4.0949080952744521E-2</v>
      </c>
    </row>
    <row r="315" spans="2:25">
      <c r="B315" s="2">
        <v>306</v>
      </c>
      <c r="C315" s="6">
        <v>-1.6887579702497199E-3</v>
      </c>
      <c r="D315" s="6">
        <v>-4.4053981124009683E-3</v>
      </c>
      <c r="E315" s="6">
        <v>-3.9652705529686187E-3</v>
      </c>
      <c r="F315" s="6">
        <v>7.4095921149632017E-3</v>
      </c>
      <c r="G315" s="6">
        <v>-2.3191528265521053E-2</v>
      </c>
      <c r="H315" s="6">
        <v>-1.3005985741449573E-2</v>
      </c>
      <c r="I315" s="6">
        <v>-6.8902664206743625E-3</v>
      </c>
      <c r="J315" s="6">
        <v>2.4495928582266152E-2</v>
      </c>
      <c r="K315" s="6">
        <v>2.5880518149509438E-2</v>
      </c>
      <c r="L315" s="6">
        <v>-5.1231210001409552E-2</v>
      </c>
      <c r="M315" s="2">
        <v>306</v>
      </c>
      <c r="N315" s="7">
        <f t="shared" si="49"/>
        <v>2.2311242029750281E-2</v>
      </c>
      <c r="O315" s="7">
        <f t="shared" si="51"/>
        <v>2.7594601887599032E-2</v>
      </c>
      <c r="P315" s="7">
        <f t="shared" si="52"/>
        <v>3.2034729447031382E-2</v>
      </c>
      <c r="Q315" s="7">
        <f t="shared" si="53"/>
        <v>4.8409592114963193E-2</v>
      </c>
      <c r="R315" s="7">
        <f t="shared" si="54"/>
        <v>1.5808471734478947E-2</v>
      </c>
      <c r="S315" s="7">
        <f t="shared" si="55"/>
        <v>3.1994014258550425E-2</v>
      </c>
      <c r="T315" s="7">
        <f t="shared" si="56"/>
        <v>4.8109733579325638E-2</v>
      </c>
      <c r="U315" s="7">
        <f t="shared" si="57"/>
        <v>0.10349592858226615</v>
      </c>
      <c r="V315" s="7">
        <f t="shared" si="58"/>
        <v>0.11088051814950944</v>
      </c>
      <c r="W315" s="7">
        <f t="shared" si="59"/>
        <v>-1.6231210001409549E-2</v>
      </c>
      <c r="X315" s="2">
        <v>306</v>
      </c>
      <c r="Y315" s="6">
        <f t="shared" si="50"/>
        <v>9.8326361450773142E-2</v>
      </c>
    </row>
    <row r="316" spans="2:25">
      <c r="B316" s="2">
        <v>307</v>
      </c>
      <c r="C316" s="6">
        <v>3.0554713471318898E-3</v>
      </c>
      <c r="D316" s="6">
        <v>2.6612586301804367E-2</v>
      </c>
      <c r="E316" s="6">
        <v>1.4976355894829114E-2</v>
      </c>
      <c r="F316" s="6">
        <v>-9.1599473389606077E-3</v>
      </c>
      <c r="G316" s="6">
        <v>4.6392801231234029E-2</v>
      </c>
      <c r="H316" s="6">
        <v>1.6722497967828813E-2</v>
      </c>
      <c r="I316" s="6">
        <v>-7.5150296139206318E-2</v>
      </c>
      <c r="J316" s="6">
        <v>-0.29885019925477763</v>
      </c>
      <c r="K316" s="6">
        <v>-0.29956132289842452</v>
      </c>
      <c r="L316" s="6">
        <v>-8.8886421729706441E-2</v>
      </c>
      <c r="M316" s="2">
        <v>307</v>
      </c>
      <c r="N316" s="7">
        <f t="shared" si="49"/>
        <v>2.705547134713189E-2</v>
      </c>
      <c r="O316" s="7">
        <f t="shared" si="51"/>
        <v>5.8612586301804367E-2</v>
      </c>
      <c r="P316" s="7">
        <f t="shared" si="52"/>
        <v>5.0976355894829115E-2</v>
      </c>
      <c r="Q316" s="7">
        <f t="shared" si="53"/>
        <v>3.1840052661039384E-2</v>
      </c>
      <c r="R316" s="7">
        <f t="shared" si="54"/>
        <v>8.5392801231234022E-2</v>
      </c>
      <c r="S316" s="7">
        <f t="shared" si="55"/>
        <v>6.1722497967828811E-2</v>
      </c>
      <c r="T316" s="7">
        <f t="shared" si="56"/>
        <v>-2.0150296139206318E-2</v>
      </c>
      <c r="U316" s="7">
        <f t="shared" si="57"/>
        <v>-0.21985019925477761</v>
      </c>
      <c r="V316" s="7">
        <f t="shared" si="58"/>
        <v>-0.2145613228984245</v>
      </c>
      <c r="W316" s="7">
        <f t="shared" si="59"/>
        <v>-5.3886421729706438E-2</v>
      </c>
      <c r="X316" s="2">
        <v>307</v>
      </c>
      <c r="Y316" s="6">
        <f t="shared" si="50"/>
        <v>-0.17567911763889399</v>
      </c>
    </row>
    <row r="317" spans="2:25">
      <c r="B317" s="2">
        <v>308</v>
      </c>
      <c r="C317" s="6">
        <v>-9.7965105016663973E-4</v>
      </c>
      <c r="D317" s="6">
        <v>-1.7549450147527887E-2</v>
      </c>
      <c r="E317" s="6">
        <v>-1.6638611280531384E-2</v>
      </c>
      <c r="F317" s="6">
        <v>9.5003834049551018E-3</v>
      </c>
      <c r="G317" s="6">
        <v>-4.8080808075750534E-2</v>
      </c>
      <c r="H317" s="6">
        <v>-3.7268143680934958E-2</v>
      </c>
      <c r="I317" s="6">
        <v>-2.813649574857402E-2</v>
      </c>
      <c r="J317" s="6">
        <v>-0.26736630598522027</v>
      </c>
      <c r="K317" s="6">
        <v>-0.24393512949727447</v>
      </c>
      <c r="L317" s="6">
        <v>1.8573415940162111E-2</v>
      </c>
      <c r="M317" s="2">
        <v>308</v>
      </c>
      <c r="N317" s="7">
        <f t="shared" si="49"/>
        <v>2.3020348949833361E-2</v>
      </c>
      <c r="O317" s="7">
        <f t="shared" si="51"/>
        <v>1.4450549852472114E-2</v>
      </c>
      <c r="P317" s="7">
        <f t="shared" si="52"/>
        <v>1.936138871946862E-2</v>
      </c>
      <c r="Q317" s="7">
        <f t="shared" si="53"/>
        <v>5.0500383404955093E-2</v>
      </c>
      <c r="R317" s="7">
        <f t="shared" si="54"/>
        <v>-9.0808080757505336E-3</v>
      </c>
      <c r="S317" s="7">
        <f t="shared" si="55"/>
        <v>7.7318563190650405E-3</v>
      </c>
      <c r="T317" s="7">
        <f t="shared" si="56"/>
        <v>2.6863504251425981E-2</v>
      </c>
      <c r="U317" s="7">
        <f t="shared" si="57"/>
        <v>-0.18836630598522025</v>
      </c>
      <c r="V317" s="7">
        <f t="shared" si="58"/>
        <v>-0.15893512949727445</v>
      </c>
      <c r="W317" s="7">
        <f t="shared" si="59"/>
        <v>5.3573415940162114E-2</v>
      </c>
      <c r="X317" s="2">
        <v>308</v>
      </c>
      <c r="Y317" s="6">
        <f t="shared" si="50"/>
        <v>-0.12177540263012167</v>
      </c>
    </row>
    <row r="318" spans="2:25">
      <c r="B318" s="2">
        <v>309</v>
      </c>
      <c r="C318" s="6">
        <v>-6.5668123906818185E-3</v>
      </c>
      <c r="D318" s="6">
        <v>-5.1501028264998999E-3</v>
      </c>
      <c r="E318" s="6">
        <v>-5.5854849679583367E-3</v>
      </c>
      <c r="F318" s="6">
        <v>-1.2616487393617062E-2</v>
      </c>
      <c r="G318" s="6">
        <v>3.1474384326605445E-2</v>
      </c>
      <c r="H318" s="6">
        <v>2.5060688262987171E-3</v>
      </c>
      <c r="I318" s="6">
        <v>-9.6188129241646658E-3</v>
      </c>
      <c r="J318" s="6">
        <v>-4.7431284242822808E-2</v>
      </c>
      <c r="K318" s="6">
        <v>-0.12067707338309806</v>
      </c>
      <c r="L318" s="6">
        <v>0.19947051611447081</v>
      </c>
      <c r="M318" s="2">
        <v>309</v>
      </c>
      <c r="N318" s="7">
        <f t="shared" si="49"/>
        <v>1.7433187609318182E-2</v>
      </c>
      <c r="O318" s="7">
        <f t="shared" si="51"/>
        <v>2.6849897173500101E-2</v>
      </c>
      <c r="P318" s="7">
        <f t="shared" si="52"/>
        <v>3.0414515032041668E-2</v>
      </c>
      <c r="Q318" s="7">
        <f t="shared" si="53"/>
        <v>2.8383512606382933E-2</v>
      </c>
      <c r="R318" s="7">
        <f t="shared" si="54"/>
        <v>7.0474384326605438E-2</v>
      </c>
      <c r="S318" s="7">
        <f t="shared" si="55"/>
        <v>4.7506068826298715E-2</v>
      </c>
      <c r="T318" s="7">
        <f t="shared" si="56"/>
        <v>4.5381187075835334E-2</v>
      </c>
      <c r="U318" s="7">
        <f t="shared" si="57"/>
        <v>3.1568715757177193E-2</v>
      </c>
      <c r="V318" s="7">
        <f t="shared" si="58"/>
        <v>-3.5677073383098057E-2</v>
      </c>
      <c r="W318" s="7">
        <f t="shared" si="59"/>
        <v>0.23447051611447081</v>
      </c>
      <c r="X318" s="2">
        <v>309</v>
      </c>
      <c r="Y318" s="6">
        <f t="shared" si="50"/>
        <v>-1.9465421090004365E-2</v>
      </c>
    </row>
    <row r="319" spans="2:25">
      <c r="B319" s="2">
        <v>310</v>
      </c>
      <c r="C319" s="6">
        <v>1.2110415406879418E-3</v>
      </c>
      <c r="D319" s="6">
        <v>-6.1937018894186319E-3</v>
      </c>
      <c r="E319" s="6">
        <v>-4.9993091212695955E-3</v>
      </c>
      <c r="F319" s="6">
        <v>7.9123416042584972E-3</v>
      </c>
      <c r="G319" s="6">
        <v>-7.414683228306837E-3</v>
      </c>
      <c r="H319" s="6">
        <v>3.0212254943817116E-3</v>
      </c>
      <c r="I319" s="6">
        <v>2.771742632635521E-2</v>
      </c>
      <c r="J319" s="6">
        <v>2.2424589449666438E-2</v>
      </c>
      <c r="K319" s="6">
        <v>-3.9109622393518992E-2</v>
      </c>
      <c r="L319" s="6">
        <v>-0.24945943547573229</v>
      </c>
      <c r="M319" s="2">
        <v>310</v>
      </c>
      <c r="N319" s="7">
        <f t="shared" si="49"/>
        <v>2.5211041540687942E-2</v>
      </c>
      <c r="O319" s="7">
        <f t="shared" si="51"/>
        <v>2.5806298110581369E-2</v>
      </c>
      <c r="P319" s="7">
        <f t="shared" si="52"/>
        <v>3.1000690878730409E-2</v>
      </c>
      <c r="Q319" s="7">
        <f t="shared" si="53"/>
        <v>4.8912341604258489E-2</v>
      </c>
      <c r="R319" s="7">
        <f t="shared" si="54"/>
        <v>3.1585316771693163E-2</v>
      </c>
      <c r="S319" s="7">
        <f t="shared" si="55"/>
        <v>4.802122549438171E-2</v>
      </c>
      <c r="T319" s="7">
        <f t="shared" si="56"/>
        <v>8.2717426326355203E-2</v>
      </c>
      <c r="U319" s="7">
        <f t="shared" si="57"/>
        <v>0.10142458944966644</v>
      </c>
      <c r="V319" s="7">
        <f t="shared" si="58"/>
        <v>4.5890377606481014E-2</v>
      </c>
      <c r="W319" s="7">
        <f t="shared" si="59"/>
        <v>-0.21445943547573229</v>
      </c>
      <c r="X319" s="2">
        <v>310</v>
      </c>
      <c r="Y319" s="6">
        <f t="shared" si="50"/>
        <v>5.3255787718792857E-2</v>
      </c>
    </row>
    <row r="320" spans="2:25">
      <c r="B320" s="2">
        <v>311</v>
      </c>
      <c r="C320" s="6">
        <v>2.4833306251276013E-3</v>
      </c>
      <c r="D320" s="6">
        <v>1.4611903999822332E-2</v>
      </c>
      <c r="E320" s="6">
        <v>7.3347389545866566E-3</v>
      </c>
      <c r="F320" s="6">
        <v>8.2737467364958663E-3</v>
      </c>
      <c r="G320" s="6">
        <v>1.1086551088642441E-2</v>
      </c>
      <c r="H320" s="6">
        <v>8.7281133739864278E-3</v>
      </c>
      <c r="I320" s="6">
        <v>-3.5688188629638407E-2</v>
      </c>
      <c r="J320" s="6">
        <v>-0.32640607159926005</v>
      </c>
      <c r="K320" s="6">
        <v>-0.33111122003883076</v>
      </c>
      <c r="L320" s="6">
        <v>0.13897858909122413</v>
      </c>
      <c r="M320" s="2">
        <v>311</v>
      </c>
      <c r="N320" s="7">
        <f t="shared" si="49"/>
        <v>2.6483330625127602E-2</v>
      </c>
      <c r="O320" s="7">
        <f t="shared" si="51"/>
        <v>4.6611903999822332E-2</v>
      </c>
      <c r="P320" s="7">
        <f t="shared" si="52"/>
        <v>4.3334738954586657E-2</v>
      </c>
      <c r="Q320" s="7">
        <f t="shared" si="53"/>
        <v>4.9273746736495858E-2</v>
      </c>
      <c r="R320" s="7">
        <f t="shared" si="54"/>
        <v>5.0086551088642441E-2</v>
      </c>
      <c r="S320" s="7">
        <f t="shared" si="55"/>
        <v>5.3728113373986426E-2</v>
      </c>
      <c r="T320" s="7">
        <f t="shared" si="56"/>
        <v>1.9311811370361594E-2</v>
      </c>
      <c r="U320" s="7">
        <f t="shared" si="57"/>
        <v>-0.24740607159926004</v>
      </c>
      <c r="V320" s="7">
        <f t="shared" si="58"/>
        <v>-0.24611122003883074</v>
      </c>
      <c r="W320" s="7">
        <f t="shared" si="59"/>
        <v>0.17397858909122413</v>
      </c>
      <c r="X320" s="2">
        <v>311</v>
      </c>
      <c r="Y320" s="6">
        <f t="shared" si="50"/>
        <v>-0.1930266136742616</v>
      </c>
    </row>
    <row r="321" spans="2:25">
      <c r="B321" s="2">
        <v>312</v>
      </c>
      <c r="C321" s="6">
        <v>4.9209797350509912E-3</v>
      </c>
      <c r="D321" s="6">
        <v>-6.0558146116815176E-3</v>
      </c>
      <c r="E321" s="6">
        <v>-4.5379102961408506E-3</v>
      </c>
      <c r="F321" s="6">
        <v>2.4922739641710132E-2</v>
      </c>
      <c r="G321" s="6">
        <v>-2.179338764060533E-2</v>
      </c>
      <c r="H321" s="6">
        <v>-1.1479959667151603E-2</v>
      </c>
      <c r="I321" s="6">
        <v>5.8084156829842359E-2</v>
      </c>
      <c r="J321" s="6">
        <v>-2.7391975951229969E-2</v>
      </c>
      <c r="K321" s="6">
        <v>-2.0826064113323536E-2</v>
      </c>
      <c r="L321" s="6">
        <v>-8.1476031467515073E-2</v>
      </c>
      <c r="M321" s="2">
        <v>312</v>
      </c>
      <c r="N321" s="7">
        <f t="shared" si="49"/>
        <v>2.8920979735050992E-2</v>
      </c>
      <c r="O321" s="7">
        <f t="shared" si="51"/>
        <v>2.5944185388318483E-2</v>
      </c>
      <c r="P321" s="7">
        <f t="shared" si="52"/>
        <v>3.146208970385915E-2</v>
      </c>
      <c r="Q321" s="7">
        <f t="shared" si="53"/>
        <v>6.5922739641710124E-2</v>
      </c>
      <c r="R321" s="7">
        <f t="shared" si="54"/>
        <v>1.720661235939467E-2</v>
      </c>
      <c r="S321" s="7">
        <f t="shared" si="55"/>
        <v>3.3520040332848396E-2</v>
      </c>
      <c r="T321" s="7">
        <f t="shared" si="56"/>
        <v>0.11308415682984235</v>
      </c>
      <c r="U321" s="7">
        <f t="shared" si="57"/>
        <v>5.1608024048770032E-2</v>
      </c>
      <c r="V321" s="7">
        <f t="shared" si="58"/>
        <v>6.417393588667647E-2</v>
      </c>
      <c r="W321" s="7">
        <f t="shared" si="59"/>
        <v>-4.6476031467515069E-2</v>
      </c>
      <c r="X321" s="2">
        <v>312</v>
      </c>
      <c r="Y321" s="6">
        <f t="shared" si="50"/>
        <v>7.3955980578886596E-2</v>
      </c>
    </row>
    <row r="322" spans="2:25">
      <c r="B322" s="2">
        <v>313</v>
      </c>
      <c r="C322" s="6">
        <v>3.7561582732455814E-3</v>
      </c>
      <c r="D322" s="6">
        <v>-1.8112743563356723E-2</v>
      </c>
      <c r="E322" s="6">
        <v>-1.5124036793754108E-2</v>
      </c>
      <c r="F322" s="6">
        <v>-3.1145957458658911E-3</v>
      </c>
      <c r="G322" s="6">
        <v>-1.8188817845732549E-2</v>
      </c>
      <c r="H322" s="6">
        <v>-9.3531600403798446E-3</v>
      </c>
      <c r="I322" s="6">
        <v>2.5058448235299902E-2</v>
      </c>
      <c r="J322" s="6">
        <v>7.6793440020963583E-2</v>
      </c>
      <c r="K322" s="6">
        <v>7.7614666419008729E-2</v>
      </c>
      <c r="L322" s="6">
        <v>-0.25998996282074543</v>
      </c>
      <c r="M322" s="2">
        <v>313</v>
      </c>
      <c r="N322" s="7">
        <f t="shared" si="49"/>
        <v>2.7756158273245582E-2</v>
      </c>
      <c r="O322" s="7">
        <f t="shared" si="51"/>
        <v>1.3887256436643278E-2</v>
      </c>
      <c r="P322" s="7">
        <f t="shared" si="52"/>
        <v>2.0875963206245896E-2</v>
      </c>
      <c r="Q322" s="7">
        <f t="shared" si="53"/>
        <v>3.78854042541341E-2</v>
      </c>
      <c r="R322" s="7">
        <f t="shared" si="54"/>
        <v>2.081118215426745E-2</v>
      </c>
      <c r="S322" s="7">
        <f t="shared" si="55"/>
        <v>3.5646839959620154E-2</v>
      </c>
      <c r="T322" s="7">
        <f t="shared" si="56"/>
        <v>8.0058448235299895E-2</v>
      </c>
      <c r="U322" s="7">
        <f t="shared" si="57"/>
        <v>0.15579344002096357</v>
      </c>
      <c r="V322" s="7">
        <f t="shared" si="58"/>
        <v>0.16261466641900874</v>
      </c>
      <c r="W322" s="7">
        <f t="shared" si="59"/>
        <v>-0.22498996282074543</v>
      </c>
      <c r="X322" s="2">
        <v>313</v>
      </c>
      <c r="Y322" s="6">
        <f t="shared" si="50"/>
        <v>0.14610342314026586</v>
      </c>
    </row>
    <row r="323" spans="2:25">
      <c r="B323" s="2">
        <v>314</v>
      </c>
      <c r="C323" s="6">
        <v>2.8592370552325899E-3</v>
      </c>
      <c r="D323" s="6">
        <v>1.4862957132810786E-2</v>
      </c>
      <c r="E323" s="6">
        <v>1.1713795055139881E-2</v>
      </c>
      <c r="F323" s="6">
        <v>2.2963655359353661E-2</v>
      </c>
      <c r="G323" s="6">
        <v>5.605501221566668E-2</v>
      </c>
      <c r="H323" s="6">
        <v>3.1136507320794697E-2</v>
      </c>
      <c r="I323" s="6">
        <v>8.0429111491767569E-2</v>
      </c>
      <c r="J323" s="6">
        <v>0.11851457808446589</v>
      </c>
      <c r="K323" s="6">
        <v>0.1004663640330712</v>
      </c>
      <c r="L323" s="6">
        <v>0.22109751381016768</v>
      </c>
      <c r="M323" s="2">
        <v>314</v>
      </c>
      <c r="N323" s="7">
        <f t="shared" si="49"/>
        <v>2.685923705523259E-2</v>
      </c>
      <c r="O323" s="7">
        <f t="shared" si="51"/>
        <v>4.6862957132810787E-2</v>
      </c>
      <c r="P323" s="7">
        <f t="shared" si="52"/>
        <v>4.7713795055139882E-2</v>
      </c>
      <c r="Q323" s="7">
        <f t="shared" si="53"/>
        <v>6.3963655359353652E-2</v>
      </c>
      <c r="R323" s="7">
        <f t="shared" si="54"/>
        <v>9.5055012215666673E-2</v>
      </c>
      <c r="S323" s="7">
        <f t="shared" si="55"/>
        <v>7.6136507320794689E-2</v>
      </c>
      <c r="T323" s="7">
        <f t="shared" si="56"/>
        <v>0.13542911149176756</v>
      </c>
      <c r="U323" s="7">
        <f t="shared" si="57"/>
        <v>0.19751457808446587</v>
      </c>
      <c r="V323" s="7">
        <f t="shared" si="58"/>
        <v>0.18546636403307121</v>
      </c>
      <c r="W323" s="7">
        <f t="shared" si="59"/>
        <v>0.25609751381016765</v>
      </c>
      <c r="X323" s="2">
        <v>314</v>
      </c>
      <c r="Y323" s="6">
        <f t="shared" si="50"/>
        <v>0.17545891412927245</v>
      </c>
    </row>
    <row r="324" spans="2:25">
      <c r="B324" s="2">
        <v>315</v>
      </c>
      <c r="C324" s="6">
        <v>-6.6992975053020917E-3</v>
      </c>
      <c r="D324" s="6">
        <v>-8.9487855789331244E-3</v>
      </c>
      <c r="E324" s="6">
        <v>-7.1062306968187432E-3</v>
      </c>
      <c r="F324" s="6">
        <v>1.9746750074624817E-2</v>
      </c>
      <c r="G324" s="6">
        <v>-7.4237842543517382E-2</v>
      </c>
      <c r="H324" s="6">
        <v>-3.7214309342764325E-2</v>
      </c>
      <c r="I324" s="6">
        <v>-3.12281772465407E-2</v>
      </c>
      <c r="J324" s="6">
        <v>2.0537473051395888E-2</v>
      </c>
      <c r="K324" s="6">
        <v>4.3820922478421537E-3</v>
      </c>
      <c r="L324" s="6">
        <v>-0.13144948556380404</v>
      </c>
      <c r="M324" s="2">
        <v>315</v>
      </c>
      <c r="N324" s="7">
        <f t="shared" si="49"/>
        <v>1.7300702494697909E-2</v>
      </c>
      <c r="O324" s="7">
        <f t="shared" si="51"/>
        <v>2.3051214421066876E-2</v>
      </c>
      <c r="P324" s="7">
        <f t="shared" si="52"/>
        <v>2.8893769303181261E-2</v>
      </c>
      <c r="Q324" s="7">
        <f t="shared" si="53"/>
        <v>6.0746750074624808E-2</v>
      </c>
      <c r="R324" s="7">
        <f t="shared" si="54"/>
        <v>-3.5237842543517382E-2</v>
      </c>
      <c r="S324" s="7">
        <f t="shared" si="55"/>
        <v>7.7856906572356735E-3</v>
      </c>
      <c r="T324" s="7">
        <f t="shared" si="56"/>
        <v>2.37718227534593E-2</v>
      </c>
      <c r="U324" s="7">
        <f t="shared" si="57"/>
        <v>9.9537473051395889E-2</v>
      </c>
      <c r="V324" s="7">
        <f t="shared" si="58"/>
        <v>8.938209224784216E-2</v>
      </c>
      <c r="W324" s="7">
        <f t="shared" si="59"/>
        <v>-9.6449485563804033E-2</v>
      </c>
      <c r="X324" s="2">
        <v>315</v>
      </c>
      <c r="Y324" s="6">
        <f t="shared" si="50"/>
        <v>7.6260038455788784E-2</v>
      </c>
    </row>
    <row r="325" spans="2:25">
      <c r="B325" s="2">
        <v>316</v>
      </c>
      <c r="C325" s="6">
        <v>-6.730204161411367E-3</v>
      </c>
      <c r="D325" s="6">
        <v>2.1672937612549764E-3</v>
      </c>
      <c r="E325" s="6">
        <v>-1.0536806165134908E-3</v>
      </c>
      <c r="F325" s="6">
        <v>1.2392093665864277E-2</v>
      </c>
      <c r="G325" s="6">
        <v>6.9669134496032306E-2</v>
      </c>
      <c r="H325" s="6">
        <v>3.288661626970784E-2</v>
      </c>
      <c r="I325" s="6">
        <v>9.6514010100698155E-2</v>
      </c>
      <c r="J325" s="6">
        <v>-2.9422666101019485E-2</v>
      </c>
      <c r="K325" s="6">
        <v>1.7344938094404419E-2</v>
      </c>
      <c r="L325" s="6">
        <v>-1.737682859492222E-2</v>
      </c>
      <c r="M325" s="2">
        <v>316</v>
      </c>
      <c r="N325" s="7">
        <f t="shared" si="49"/>
        <v>1.7269795838588634E-2</v>
      </c>
      <c r="O325" s="7">
        <f t="shared" si="51"/>
        <v>3.4167293761254977E-2</v>
      </c>
      <c r="P325" s="7">
        <f t="shared" si="52"/>
        <v>3.494631938348651E-2</v>
      </c>
      <c r="Q325" s="7">
        <f t="shared" si="53"/>
        <v>5.3392093665864268E-2</v>
      </c>
      <c r="R325" s="7">
        <f t="shared" si="54"/>
        <v>0.1086691344960323</v>
      </c>
      <c r="S325" s="7">
        <f t="shared" si="55"/>
        <v>7.7886616269707831E-2</v>
      </c>
      <c r="T325" s="7">
        <f t="shared" si="56"/>
        <v>0.15151401010069815</v>
      </c>
      <c r="U325" s="7">
        <f t="shared" si="57"/>
        <v>4.9577333898980516E-2</v>
      </c>
      <c r="V325" s="7">
        <f t="shared" si="58"/>
        <v>0.10234493809440443</v>
      </c>
      <c r="W325" s="7">
        <f t="shared" si="59"/>
        <v>1.7623171405077784E-2</v>
      </c>
      <c r="X325" s="2">
        <v>316</v>
      </c>
      <c r="Y325" s="6">
        <f t="shared" si="50"/>
        <v>0.11217875317058071</v>
      </c>
    </row>
    <row r="326" spans="2:25">
      <c r="B326" s="2">
        <v>317</v>
      </c>
      <c r="C326" s="6">
        <v>-6.1454769397208051E-3</v>
      </c>
      <c r="D326" s="6">
        <v>-5.4361227190242029E-3</v>
      </c>
      <c r="E326" s="6">
        <v>-1.6403331373019563E-2</v>
      </c>
      <c r="F326" s="6">
        <v>-5.5017835495400153E-2</v>
      </c>
      <c r="G326" s="6">
        <v>-1.6765259070367508E-2</v>
      </c>
      <c r="H326" s="6">
        <v>-2.9835700982696008E-2</v>
      </c>
      <c r="I326" s="6">
        <v>-8.7994998230592647E-2</v>
      </c>
      <c r="J326" s="6">
        <v>-0.25590653043607869</v>
      </c>
      <c r="K326" s="6">
        <v>-0.32441203016001163</v>
      </c>
      <c r="L326" s="6">
        <v>-0.2621505624248181</v>
      </c>
      <c r="M326" s="2">
        <v>317</v>
      </c>
      <c r="N326" s="7">
        <f t="shared" si="49"/>
        <v>1.7854523060279195E-2</v>
      </c>
      <c r="O326" s="7">
        <f t="shared" si="51"/>
        <v>2.6563877280975798E-2</v>
      </c>
      <c r="P326" s="7">
        <f t="shared" si="52"/>
        <v>1.9596668626980441E-2</v>
      </c>
      <c r="Q326" s="7">
        <f t="shared" si="53"/>
        <v>-1.4017835495400158E-2</v>
      </c>
      <c r="R326" s="7">
        <f t="shared" si="54"/>
        <v>2.2234740929632492E-2</v>
      </c>
      <c r="S326" s="7">
        <f t="shared" si="55"/>
        <v>1.5164299017303991E-2</v>
      </c>
      <c r="T326" s="7">
        <f t="shared" si="56"/>
        <v>-3.2994998230592647E-2</v>
      </c>
      <c r="U326" s="7">
        <f t="shared" si="57"/>
        <v>-0.17690653043607868</v>
      </c>
      <c r="V326" s="7">
        <f t="shared" si="58"/>
        <v>-0.23941203016001161</v>
      </c>
      <c r="W326" s="7">
        <f t="shared" si="59"/>
        <v>-0.2271505624248181</v>
      </c>
      <c r="X326" s="2">
        <v>317</v>
      </c>
      <c r="Y326" s="6">
        <f t="shared" si="50"/>
        <v>-0.1981286239238631</v>
      </c>
    </row>
    <row r="327" spans="2:25">
      <c r="B327" s="2">
        <v>318</v>
      </c>
      <c r="C327" s="6">
        <v>-6.8333194735036504E-3</v>
      </c>
      <c r="D327" s="6">
        <v>-8.2284315365014765E-3</v>
      </c>
      <c r="E327" s="6">
        <v>-1.4843208943321622E-2</v>
      </c>
      <c r="F327" s="6">
        <v>-3.1401008114160328E-2</v>
      </c>
      <c r="G327" s="6">
        <v>-6.014723156099043E-2</v>
      </c>
      <c r="H327" s="6">
        <v>-4.1803693272051752E-2</v>
      </c>
      <c r="I327" s="6">
        <v>-0.11052461017556703</v>
      </c>
      <c r="J327" s="6">
        <v>-0.22053636699286858</v>
      </c>
      <c r="K327" s="6">
        <v>-0.2411778128470301</v>
      </c>
      <c r="L327" s="6">
        <v>-0.237120085682547</v>
      </c>
      <c r="M327" s="2">
        <v>318</v>
      </c>
      <c r="N327" s="7">
        <f t="shared" si="49"/>
        <v>1.716668052649635E-2</v>
      </c>
      <c r="O327" s="7">
        <f t="shared" si="51"/>
        <v>2.3771568463498524E-2</v>
      </c>
      <c r="P327" s="7">
        <f t="shared" si="52"/>
        <v>2.1156791056678382E-2</v>
      </c>
      <c r="Q327" s="7">
        <f t="shared" si="53"/>
        <v>9.5989918858396667E-3</v>
      </c>
      <c r="R327" s="7">
        <f t="shared" si="54"/>
        <v>-2.114723156099043E-2</v>
      </c>
      <c r="S327" s="7">
        <f t="shared" si="55"/>
        <v>3.1963067279482463E-3</v>
      </c>
      <c r="T327" s="7">
        <f t="shared" si="56"/>
        <v>-5.5524610175567028E-2</v>
      </c>
      <c r="U327" s="7">
        <f t="shared" si="57"/>
        <v>-0.14153636699286859</v>
      </c>
      <c r="V327" s="7">
        <f t="shared" si="58"/>
        <v>-0.15617781284703008</v>
      </c>
      <c r="W327" s="7">
        <f t="shared" si="59"/>
        <v>-0.202120085682547</v>
      </c>
      <c r="X327" s="2">
        <v>318</v>
      </c>
      <c r="Y327" s="6">
        <f t="shared" si="50"/>
        <v>-0.13604717256157944</v>
      </c>
    </row>
    <row r="328" spans="2:25">
      <c r="B328" s="2">
        <v>319</v>
      </c>
      <c r="C328" s="6">
        <v>-4.5508161220921689E-4</v>
      </c>
      <c r="D328" s="6">
        <v>-7.62802617414364E-3</v>
      </c>
      <c r="E328" s="6">
        <v>-1.3826902588815953E-2</v>
      </c>
      <c r="F328" s="6">
        <v>-5.2886177267762652E-2</v>
      </c>
      <c r="G328" s="6">
        <v>-4.3125490614494763E-2</v>
      </c>
      <c r="H328" s="6">
        <v>-4.4986460680094438E-2</v>
      </c>
      <c r="I328" s="6">
        <v>-0.13874461085423162</v>
      </c>
      <c r="J328" s="6">
        <v>1.6974853528760853E-2</v>
      </c>
      <c r="K328" s="6">
        <v>3.5148438029710252E-2</v>
      </c>
      <c r="L328" s="6">
        <v>0.15667938839103518</v>
      </c>
      <c r="M328" s="2">
        <v>319</v>
      </c>
      <c r="N328" s="7">
        <f t="shared" si="49"/>
        <v>2.3544918387790784E-2</v>
      </c>
      <c r="O328" s="7">
        <f t="shared" si="51"/>
        <v>2.4371973825856361E-2</v>
      </c>
      <c r="P328" s="7">
        <f t="shared" si="52"/>
        <v>2.2173097411184051E-2</v>
      </c>
      <c r="Q328" s="7">
        <f t="shared" si="53"/>
        <v>-1.1886177267762657E-2</v>
      </c>
      <c r="R328" s="7">
        <f t="shared" si="54"/>
        <v>-4.1254906144947631E-3</v>
      </c>
      <c r="S328" s="7">
        <f t="shared" si="55"/>
        <v>1.3539319905560288E-5</v>
      </c>
      <c r="T328" s="7">
        <f t="shared" si="56"/>
        <v>-8.3744610854231627E-2</v>
      </c>
      <c r="U328" s="7">
        <f t="shared" si="57"/>
        <v>9.5974853528760853E-2</v>
      </c>
      <c r="V328" s="7">
        <f t="shared" si="58"/>
        <v>0.12014843802971026</v>
      </c>
      <c r="W328" s="7">
        <f t="shared" si="59"/>
        <v>0.19167938839103518</v>
      </c>
      <c r="X328" s="2">
        <v>319</v>
      </c>
      <c r="Y328" s="6">
        <f t="shared" si="50"/>
        <v>7.9369827882128291E-2</v>
      </c>
    </row>
    <row r="329" spans="2:25">
      <c r="B329" s="2">
        <v>320</v>
      </c>
      <c r="C329" s="6">
        <v>-7.9174448440957196E-4</v>
      </c>
      <c r="D329" s="6">
        <v>1.0535200621987942E-2</v>
      </c>
      <c r="E329" s="6">
        <v>2.3124620864620155E-2</v>
      </c>
      <c r="F329" s="6">
        <v>2.1514164481253015E-2</v>
      </c>
      <c r="G329" s="6">
        <v>3.3177424953321225E-2</v>
      </c>
      <c r="H329" s="6">
        <v>3.5892759151704805E-2</v>
      </c>
      <c r="I329" s="6">
        <v>5.8262351538653001E-2</v>
      </c>
      <c r="J329" s="6">
        <v>0.23436944359898007</v>
      </c>
      <c r="K329" s="6">
        <v>0.24181044691288744</v>
      </c>
      <c r="L329" s="6">
        <v>0.28094333986686398</v>
      </c>
      <c r="M329" s="2">
        <v>320</v>
      </c>
      <c r="N329" s="7">
        <f t="shared" si="49"/>
        <v>2.3208255515590429E-2</v>
      </c>
      <c r="O329" s="7">
        <f t="shared" si="51"/>
        <v>4.2535200621987942E-2</v>
      </c>
      <c r="P329" s="7">
        <f t="shared" si="52"/>
        <v>5.9124620864620156E-2</v>
      </c>
      <c r="Q329" s="7">
        <f t="shared" si="53"/>
        <v>6.2514164481253007E-2</v>
      </c>
      <c r="R329" s="7">
        <f t="shared" si="54"/>
        <v>7.2177424953321218E-2</v>
      </c>
      <c r="S329" s="7">
        <f t="shared" si="55"/>
        <v>8.0892759151704796E-2</v>
      </c>
      <c r="T329" s="7">
        <f t="shared" si="56"/>
        <v>0.11326235153865299</v>
      </c>
      <c r="U329" s="7">
        <f t="shared" si="57"/>
        <v>0.31336944359898006</v>
      </c>
      <c r="V329" s="7">
        <f t="shared" si="58"/>
        <v>0.32681044691288746</v>
      </c>
      <c r="W329" s="7">
        <f t="shared" si="59"/>
        <v>0.31594333986686396</v>
      </c>
      <c r="X329" s="2">
        <v>320</v>
      </c>
      <c r="Y329" s="6">
        <f t="shared" si="50"/>
        <v>0.28410082834574757</v>
      </c>
    </row>
    <row r="330" spans="2:25">
      <c r="B330" s="2">
        <v>321</v>
      </c>
      <c r="C330" s="6">
        <v>5.3577656556145353E-4</v>
      </c>
      <c r="D330" s="6">
        <v>7.9999399761988138E-3</v>
      </c>
      <c r="E330" s="6">
        <v>8.2395855085469379E-3</v>
      </c>
      <c r="F330" s="6">
        <v>1.7220597698659388E-2</v>
      </c>
      <c r="G330" s="6">
        <v>3.6784526524685793E-2</v>
      </c>
      <c r="H330" s="6">
        <v>2.7722559236438897E-2</v>
      </c>
      <c r="I330" s="6">
        <v>7.151793925301575E-2</v>
      </c>
      <c r="J330" s="6">
        <v>2.2183835788703005E-2</v>
      </c>
      <c r="K330" s="6">
        <v>9.0188261634385342E-3</v>
      </c>
      <c r="L330" s="6">
        <v>0.20787016553756682</v>
      </c>
      <c r="M330" s="2">
        <v>321</v>
      </c>
      <c r="N330" s="7">
        <f t="shared" ref="N330:N393" si="60">C330+N$2</f>
        <v>2.4535776565561454E-2</v>
      </c>
      <c r="O330" s="7">
        <f t="shared" si="51"/>
        <v>3.9999939976198814E-2</v>
      </c>
      <c r="P330" s="7">
        <f t="shared" si="52"/>
        <v>4.4239585508546939E-2</v>
      </c>
      <c r="Q330" s="7">
        <f t="shared" si="53"/>
        <v>5.8220597698659379E-2</v>
      </c>
      <c r="R330" s="7">
        <f t="shared" si="54"/>
        <v>7.5784526524685786E-2</v>
      </c>
      <c r="S330" s="7">
        <f t="shared" si="55"/>
        <v>7.2722559236438888E-2</v>
      </c>
      <c r="T330" s="7">
        <f t="shared" si="56"/>
        <v>0.12651793925301574</v>
      </c>
      <c r="U330" s="7">
        <f t="shared" si="57"/>
        <v>0.10118383578870301</v>
      </c>
      <c r="V330" s="7">
        <f t="shared" si="58"/>
        <v>9.401882616343854E-2</v>
      </c>
      <c r="W330" s="7">
        <f t="shared" si="59"/>
        <v>0.24287016553756682</v>
      </c>
      <c r="X330" s="2">
        <v>321</v>
      </c>
      <c r="Y330" s="6">
        <f t="shared" ref="Y330:Y393" si="61">SUMPRODUCT(opt_wts,N330:W330)</f>
        <v>0.10051864934503554</v>
      </c>
    </row>
    <row r="331" spans="2:25">
      <c r="B331" s="2">
        <v>322</v>
      </c>
      <c r="C331" s="6">
        <v>4.2012125403498995E-4</v>
      </c>
      <c r="D331" s="6">
        <v>-2.2020183798320644E-2</v>
      </c>
      <c r="E331" s="6">
        <v>-2.0982730547923694E-2</v>
      </c>
      <c r="F331" s="6">
        <v>-2.5747736179722116E-2</v>
      </c>
      <c r="G331" s="6">
        <v>-5.1883121392176421E-2</v>
      </c>
      <c r="H331" s="6">
        <v>-3.8692908427195478E-2</v>
      </c>
      <c r="I331" s="6">
        <v>-6.3719913362911162E-2</v>
      </c>
      <c r="J331" s="6">
        <v>-0.19505588519667247</v>
      </c>
      <c r="K331" s="6">
        <v>-0.15961239600477495</v>
      </c>
      <c r="L331" s="6">
        <v>-0.11936723440355483</v>
      </c>
      <c r="M331" s="2">
        <v>322</v>
      </c>
      <c r="N331" s="7">
        <f t="shared" si="60"/>
        <v>2.442012125403499E-2</v>
      </c>
      <c r="O331" s="7">
        <f t="shared" ref="O331:O394" si="62">D331+O$2</f>
        <v>9.9798162016793562E-3</v>
      </c>
      <c r="P331" s="7">
        <f t="shared" ref="P331:P394" si="63">E331+P$2</f>
        <v>1.501726945207631E-2</v>
      </c>
      <c r="Q331" s="7">
        <f t="shared" ref="Q331:Q394" si="64">F331+Q$2</f>
        <v>1.5252263820277879E-2</v>
      </c>
      <c r="R331" s="7">
        <f t="shared" ref="R331:R394" si="65">G331+R$2</f>
        <v>-1.2883121392176421E-2</v>
      </c>
      <c r="S331" s="7">
        <f t="shared" ref="S331:S394" si="66">H331+S$2</f>
        <v>6.3070915728045199E-3</v>
      </c>
      <c r="T331" s="7">
        <f t="shared" ref="T331:T394" si="67">I331+T$2</f>
        <v>-8.7199133629111622E-3</v>
      </c>
      <c r="U331" s="7">
        <f t="shared" ref="U331:U394" si="68">J331+U$2</f>
        <v>-0.11605588519667247</v>
      </c>
      <c r="V331" s="7">
        <f t="shared" ref="V331:V394" si="69">K331+V$2</f>
        <v>-7.4612396004774942E-2</v>
      </c>
      <c r="W331" s="7">
        <f t="shared" ref="W331:W394" si="70">L331+W$2</f>
        <v>-8.4367234403554828E-2</v>
      </c>
      <c r="X331" s="2">
        <v>322</v>
      </c>
      <c r="Y331" s="6">
        <f t="shared" si="61"/>
        <v>-6.1433899516118329E-2</v>
      </c>
    </row>
    <row r="332" spans="2:25">
      <c r="B332" s="2">
        <v>323</v>
      </c>
      <c r="C332" s="6">
        <v>2.5358749512899084E-3</v>
      </c>
      <c r="D332" s="6">
        <v>3.837219044602394E-3</v>
      </c>
      <c r="E332" s="6">
        <v>1.6564609770018564E-3</v>
      </c>
      <c r="F332" s="6">
        <v>-6.6651320191760365E-3</v>
      </c>
      <c r="G332" s="6">
        <v>2.9378060411413345E-2</v>
      </c>
      <c r="H332" s="6">
        <v>1.0046416230880144E-2</v>
      </c>
      <c r="I332" s="6">
        <v>4.8796807579890578E-3</v>
      </c>
      <c r="J332" s="6">
        <v>-0.11575167033018538</v>
      </c>
      <c r="K332" s="6">
        <v>-0.13700784245695663</v>
      </c>
      <c r="L332" s="6">
        <v>-2.4025411774657598E-2</v>
      </c>
      <c r="M332" s="2">
        <v>323</v>
      </c>
      <c r="N332" s="7">
        <f t="shared" si="60"/>
        <v>2.6535874951289909E-2</v>
      </c>
      <c r="O332" s="7">
        <f t="shared" si="62"/>
        <v>3.5837219044602395E-2</v>
      </c>
      <c r="P332" s="7">
        <f t="shared" si="63"/>
        <v>3.7656460977001857E-2</v>
      </c>
      <c r="Q332" s="7">
        <f t="shared" si="64"/>
        <v>3.4334867980823955E-2</v>
      </c>
      <c r="R332" s="7">
        <f t="shared" si="65"/>
        <v>6.8378060411413338E-2</v>
      </c>
      <c r="S332" s="7">
        <f t="shared" si="66"/>
        <v>5.5046416230880142E-2</v>
      </c>
      <c r="T332" s="7">
        <f t="shared" si="67"/>
        <v>5.9879680757989058E-2</v>
      </c>
      <c r="U332" s="7">
        <f t="shared" si="68"/>
        <v>-3.6751670330185379E-2</v>
      </c>
      <c r="V332" s="7">
        <f t="shared" si="69"/>
        <v>-5.2007842456956624E-2</v>
      </c>
      <c r="W332" s="7">
        <f t="shared" si="70"/>
        <v>1.0974588225342405E-2</v>
      </c>
      <c r="X332" s="2">
        <v>323</v>
      </c>
      <c r="Y332" s="6">
        <f t="shared" si="61"/>
        <v>-2.9630337548409096E-2</v>
      </c>
    </row>
    <row r="333" spans="2:25">
      <c r="B333" s="2">
        <v>324</v>
      </c>
      <c r="C333" s="6">
        <v>2.5153685457622657E-3</v>
      </c>
      <c r="D333" s="6">
        <v>-2.4999073453668516E-2</v>
      </c>
      <c r="E333" s="6">
        <v>-2.1462274073122994E-2</v>
      </c>
      <c r="F333" s="6">
        <v>7.9109960849731743E-3</v>
      </c>
      <c r="G333" s="6">
        <v>-7.3356277635563502E-2</v>
      </c>
      <c r="H333" s="6">
        <v>-5.1825599608957003E-2</v>
      </c>
      <c r="I333" s="6">
        <v>2.1496225767113741E-2</v>
      </c>
      <c r="J333" s="6">
        <v>2.8700061764417778E-2</v>
      </c>
      <c r="K333" s="6">
        <v>2.3978688941564311E-2</v>
      </c>
      <c r="L333" s="6">
        <v>0.11535984096555481</v>
      </c>
      <c r="M333" s="2">
        <v>324</v>
      </c>
      <c r="N333" s="7">
        <f t="shared" si="60"/>
        <v>2.6515368545762266E-2</v>
      </c>
      <c r="O333" s="7">
        <f t="shared" si="62"/>
        <v>7.0009265463314846E-3</v>
      </c>
      <c r="P333" s="7">
        <f t="shared" si="63"/>
        <v>1.4537725926877011E-2</v>
      </c>
      <c r="Q333" s="7">
        <f t="shared" si="64"/>
        <v>4.8910996084973166E-2</v>
      </c>
      <c r="R333" s="7">
        <f t="shared" si="65"/>
        <v>-3.4356277635563502E-2</v>
      </c>
      <c r="S333" s="7">
        <f t="shared" si="66"/>
        <v>-6.8255996089570045E-3</v>
      </c>
      <c r="T333" s="7">
        <f t="shared" si="67"/>
        <v>7.6496225767113735E-2</v>
      </c>
      <c r="U333" s="7">
        <f t="shared" si="68"/>
        <v>0.10770006176441778</v>
      </c>
      <c r="V333" s="7">
        <f t="shared" si="69"/>
        <v>0.10897868894156432</v>
      </c>
      <c r="W333" s="7">
        <f t="shared" si="70"/>
        <v>0.15035984096555483</v>
      </c>
      <c r="X333" s="2">
        <v>324</v>
      </c>
      <c r="Y333" s="6">
        <f t="shared" si="61"/>
        <v>0.10248219664815413</v>
      </c>
    </row>
    <row r="334" spans="2:25">
      <c r="B334" s="2">
        <v>325</v>
      </c>
      <c r="C334" s="6">
        <v>-2.5597810875873858E-3</v>
      </c>
      <c r="D334" s="6">
        <v>-3.0967395979131937E-2</v>
      </c>
      <c r="E334" s="6">
        <v>-3.104010239877945E-2</v>
      </c>
      <c r="F334" s="6">
        <v>-2.4503216410553721E-2</v>
      </c>
      <c r="G334" s="6">
        <v>-9.813544341177137E-2</v>
      </c>
      <c r="H334" s="6">
        <v>-6.7792644642325206E-2</v>
      </c>
      <c r="I334" s="6">
        <v>-8.0076709988149086E-2</v>
      </c>
      <c r="J334" s="6">
        <v>0.24366221497232801</v>
      </c>
      <c r="K334" s="6">
        <v>0.29842106761500853</v>
      </c>
      <c r="L334" s="6">
        <v>2.912119868147707E-2</v>
      </c>
      <c r="M334" s="2">
        <v>325</v>
      </c>
      <c r="N334" s="7">
        <f t="shared" si="60"/>
        <v>2.1440218912412615E-2</v>
      </c>
      <c r="O334" s="7">
        <f t="shared" si="62"/>
        <v>1.0326040208680637E-3</v>
      </c>
      <c r="P334" s="7">
        <f t="shared" si="63"/>
        <v>4.9598976012205538E-3</v>
      </c>
      <c r="Q334" s="7">
        <f t="shared" si="64"/>
        <v>1.6496783589446274E-2</v>
      </c>
      <c r="R334" s="7">
        <f t="shared" si="65"/>
        <v>-5.913544341177137E-2</v>
      </c>
      <c r="S334" s="7">
        <f t="shared" si="66"/>
        <v>-2.2792644642325208E-2</v>
      </c>
      <c r="T334" s="7">
        <f t="shared" si="67"/>
        <v>-2.5076709988149086E-2</v>
      </c>
      <c r="U334" s="7">
        <f t="shared" si="68"/>
        <v>0.322662214972328</v>
      </c>
      <c r="V334" s="7">
        <f t="shared" si="69"/>
        <v>0.38342106761500855</v>
      </c>
      <c r="W334" s="7">
        <f t="shared" si="70"/>
        <v>6.4121198681477073E-2</v>
      </c>
      <c r="X334" s="2">
        <v>325</v>
      </c>
      <c r="Y334" s="6">
        <f t="shared" si="61"/>
        <v>0.3017215119877612</v>
      </c>
    </row>
    <row r="335" spans="2:25">
      <c r="B335" s="2">
        <v>326</v>
      </c>
      <c r="C335" s="6">
        <v>-5.5753615699106959E-3</v>
      </c>
      <c r="D335" s="6">
        <v>-1.7794131263042898E-2</v>
      </c>
      <c r="E335" s="6">
        <v>-1.5741362165215749E-2</v>
      </c>
      <c r="F335" s="6">
        <v>-1.7465683761292618E-2</v>
      </c>
      <c r="G335" s="6">
        <v>-1.4508386861801878E-2</v>
      </c>
      <c r="H335" s="6">
        <v>-1.6935633942710755E-2</v>
      </c>
      <c r="I335" s="6">
        <v>-3.1929319364490394E-2</v>
      </c>
      <c r="J335" s="6">
        <v>-1.6782359823128229E-2</v>
      </c>
      <c r="K335" s="6">
        <v>-6.0317512141352156E-2</v>
      </c>
      <c r="L335" s="6">
        <v>-0.2977239349901864</v>
      </c>
      <c r="M335" s="2">
        <v>326</v>
      </c>
      <c r="N335" s="7">
        <f t="shared" si="60"/>
        <v>1.8424638430089305E-2</v>
      </c>
      <c r="O335" s="7">
        <f t="shared" si="62"/>
        <v>1.4205868736957103E-2</v>
      </c>
      <c r="P335" s="7">
        <f t="shared" si="63"/>
        <v>2.0258637834784255E-2</v>
      </c>
      <c r="Q335" s="7">
        <f t="shared" si="64"/>
        <v>2.3534316238707376E-2</v>
      </c>
      <c r="R335" s="7">
        <f t="shared" si="65"/>
        <v>2.4491613138198122E-2</v>
      </c>
      <c r="S335" s="7">
        <f t="shared" si="66"/>
        <v>2.8064366057289243E-2</v>
      </c>
      <c r="T335" s="7">
        <f t="shared" si="67"/>
        <v>2.3070680635509606E-2</v>
      </c>
      <c r="U335" s="7">
        <f t="shared" si="68"/>
        <v>6.2217640176871772E-2</v>
      </c>
      <c r="V335" s="7">
        <f t="shared" si="69"/>
        <v>2.468248785864785E-2</v>
      </c>
      <c r="W335" s="7">
        <f t="shared" si="70"/>
        <v>-0.26272393499018643</v>
      </c>
      <c r="X335" s="2">
        <v>326</v>
      </c>
      <c r="Y335" s="6">
        <f t="shared" si="61"/>
        <v>2.4360126516903932E-2</v>
      </c>
    </row>
    <row r="336" spans="2:25">
      <c r="B336" s="2">
        <v>327</v>
      </c>
      <c r="C336" s="6">
        <v>1.5381774901973878E-2</v>
      </c>
      <c r="D336" s="6">
        <v>1.7181618880387078E-3</v>
      </c>
      <c r="E336" s="6">
        <v>6.3611530284229563E-3</v>
      </c>
      <c r="F336" s="6">
        <v>-1.8360787448020409E-3</v>
      </c>
      <c r="G336" s="6">
        <v>-6.7455029300609176E-3</v>
      </c>
      <c r="H336" s="6">
        <v>-1.4132503339941496E-3</v>
      </c>
      <c r="I336" s="6">
        <v>-1.4879019434998697E-2</v>
      </c>
      <c r="J336" s="6">
        <v>-6.8399059202819135E-3</v>
      </c>
      <c r="K336" s="6">
        <v>-5.568795565431571E-2</v>
      </c>
      <c r="L336" s="6">
        <v>-0.27751739880501164</v>
      </c>
      <c r="M336" s="2">
        <v>327</v>
      </c>
      <c r="N336" s="7">
        <f t="shared" si="60"/>
        <v>3.9381774901973879E-2</v>
      </c>
      <c r="O336" s="7">
        <f t="shared" si="62"/>
        <v>3.3718161888038709E-2</v>
      </c>
      <c r="P336" s="7">
        <f t="shared" si="63"/>
        <v>4.2361153028422957E-2</v>
      </c>
      <c r="Q336" s="7">
        <f t="shared" si="64"/>
        <v>3.916392125519795E-2</v>
      </c>
      <c r="R336" s="7">
        <f t="shared" si="65"/>
        <v>3.2254497069939082E-2</v>
      </c>
      <c r="S336" s="7">
        <f t="shared" si="66"/>
        <v>4.3586749666005849E-2</v>
      </c>
      <c r="T336" s="7">
        <f t="shared" si="67"/>
        <v>4.0120980565001303E-2</v>
      </c>
      <c r="U336" s="7">
        <f t="shared" si="68"/>
        <v>7.2160094079718087E-2</v>
      </c>
      <c r="V336" s="7">
        <f t="shared" si="69"/>
        <v>2.9312044345684296E-2</v>
      </c>
      <c r="W336" s="7">
        <f t="shared" si="70"/>
        <v>-0.24251739880501164</v>
      </c>
      <c r="X336" s="2">
        <v>327</v>
      </c>
      <c r="Y336" s="6">
        <f t="shared" si="61"/>
        <v>3.1473831768294276E-2</v>
      </c>
    </row>
    <row r="337" spans="2:25">
      <c r="B337" s="2">
        <v>328</v>
      </c>
      <c r="C337" s="6">
        <v>1.6878678389643312E-3</v>
      </c>
      <c r="D337" s="6">
        <v>5.278131301757874E-3</v>
      </c>
      <c r="E337" s="6">
        <v>3.8451987799027094E-3</v>
      </c>
      <c r="F337" s="6">
        <v>-2.7374154255662444E-2</v>
      </c>
      <c r="G337" s="6">
        <v>-1.8734302995186955E-2</v>
      </c>
      <c r="H337" s="6">
        <v>-1.9147707210728511E-2</v>
      </c>
      <c r="I337" s="6">
        <v>-7.7790590484056565E-2</v>
      </c>
      <c r="J337" s="6">
        <v>-0.12084967159384594</v>
      </c>
      <c r="K337" s="6">
        <v>-0.11194861986743419</v>
      </c>
      <c r="L337" s="6">
        <v>-6.1716438044568209E-2</v>
      </c>
      <c r="M337" s="2">
        <v>328</v>
      </c>
      <c r="N337" s="7">
        <f t="shared" si="60"/>
        <v>2.5687867838964332E-2</v>
      </c>
      <c r="O337" s="7">
        <f t="shared" si="62"/>
        <v>3.7278131301757875E-2</v>
      </c>
      <c r="P337" s="7">
        <f t="shared" si="63"/>
        <v>3.984519877990271E-2</v>
      </c>
      <c r="Q337" s="7">
        <f t="shared" si="64"/>
        <v>1.3625845744337551E-2</v>
      </c>
      <c r="R337" s="7">
        <f t="shared" si="65"/>
        <v>2.0265697004813045E-2</v>
      </c>
      <c r="S337" s="7">
        <f t="shared" si="66"/>
        <v>2.5852292789271487E-2</v>
      </c>
      <c r="T337" s="7">
        <f t="shared" si="67"/>
        <v>-2.2790590484056565E-2</v>
      </c>
      <c r="U337" s="7">
        <f t="shared" si="68"/>
        <v>-4.1849671593845936E-2</v>
      </c>
      <c r="V337" s="7">
        <f t="shared" si="69"/>
        <v>-2.6948619867434187E-2</v>
      </c>
      <c r="W337" s="7">
        <f t="shared" si="70"/>
        <v>-2.6716438044568205E-2</v>
      </c>
      <c r="X337" s="2">
        <v>328</v>
      </c>
      <c r="Y337" s="6">
        <f t="shared" si="61"/>
        <v>-2.6117014092425939E-2</v>
      </c>
    </row>
    <row r="338" spans="2:25">
      <c r="B338" s="2">
        <v>329</v>
      </c>
      <c r="C338" s="6">
        <v>-6.777175072039697E-3</v>
      </c>
      <c r="D338" s="6">
        <v>-8.468828105350365E-3</v>
      </c>
      <c r="E338" s="6">
        <v>-1.1369075456401461E-2</v>
      </c>
      <c r="F338" s="6">
        <v>-7.8330960844362439E-3</v>
      </c>
      <c r="G338" s="6">
        <v>-2.5275473425652034E-3</v>
      </c>
      <c r="H338" s="6">
        <v>-1.2888598921605939E-2</v>
      </c>
      <c r="I338" s="6">
        <v>-8.7448720987114426E-3</v>
      </c>
      <c r="J338" s="6">
        <v>5.4966327076325011E-2</v>
      </c>
      <c r="K338" s="6">
        <v>3.7083137655310475E-2</v>
      </c>
      <c r="L338" s="6">
        <v>0.12586117414108761</v>
      </c>
      <c r="M338" s="2">
        <v>329</v>
      </c>
      <c r="N338" s="7">
        <f t="shared" si="60"/>
        <v>1.7222824927960304E-2</v>
      </c>
      <c r="O338" s="7">
        <f t="shared" si="62"/>
        <v>2.3531171894649636E-2</v>
      </c>
      <c r="P338" s="7">
        <f t="shared" si="63"/>
        <v>2.4630924543598543E-2</v>
      </c>
      <c r="Q338" s="7">
        <f t="shared" si="64"/>
        <v>3.3166903915563747E-2</v>
      </c>
      <c r="R338" s="7">
        <f t="shared" si="65"/>
        <v>3.6472452657434797E-2</v>
      </c>
      <c r="S338" s="7">
        <f t="shared" si="66"/>
        <v>3.211140107839406E-2</v>
      </c>
      <c r="T338" s="7">
        <f t="shared" si="67"/>
        <v>4.6255127901288558E-2</v>
      </c>
      <c r="U338" s="7">
        <f t="shared" si="68"/>
        <v>0.133966327076325</v>
      </c>
      <c r="V338" s="7">
        <f t="shared" si="69"/>
        <v>0.12208313765531048</v>
      </c>
      <c r="W338" s="7">
        <f t="shared" si="70"/>
        <v>0.16086117414108761</v>
      </c>
      <c r="X338" s="2">
        <v>329</v>
      </c>
      <c r="Y338" s="6">
        <f t="shared" si="61"/>
        <v>0.10691753591170353</v>
      </c>
    </row>
    <row r="339" spans="2:25">
      <c r="B339" s="2">
        <v>330</v>
      </c>
      <c r="C339" s="6">
        <v>-6.2247137621964516E-4</v>
      </c>
      <c r="D339" s="6">
        <v>6.1700783339518478E-3</v>
      </c>
      <c r="E339" s="6">
        <v>7.4897761659907421E-3</v>
      </c>
      <c r="F339" s="6">
        <v>1.235848087804051E-2</v>
      </c>
      <c r="G339" s="6">
        <v>3.6950083634695222E-2</v>
      </c>
      <c r="H339" s="6">
        <v>1.9783586456483863E-2</v>
      </c>
      <c r="I339" s="6">
        <v>6.2237171066229613E-2</v>
      </c>
      <c r="J339" s="6">
        <v>-4.8597350586067706E-2</v>
      </c>
      <c r="K339" s="6">
        <v>-3.3684347355373831E-2</v>
      </c>
      <c r="L339" s="6">
        <v>0.1683365495395111</v>
      </c>
      <c r="M339" s="2">
        <v>330</v>
      </c>
      <c r="N339" s="7">
        <f t="shared" si="60"/>
        <v>2.3377528623780355E-2</v>
      </c>
      <c r="O339" s="7">
        <f t="shared" si="62"/>
        <v>3.8170078333951848E-2</v>
      </c>
      <c r="P339" s="7">
        <f t="shared" si="63"/>
        <v>4.3489776165990743E-2</v>
      </c>
      <c r="Q339" s="7">
        <f t="shared" si="64"/>
        <v>5.3358480878040501E-2</v>
      </c>
      <c r="R339" s="7">
        <f t="shared" si="65"/>
        <v>7.5950083634695215E-2</v>
      </c>
      <c r="S339" s="7">
        <f t="shared" si="66"/>
        <v>6.4783586456483855E-2</v>
      </c>
      <c r="T339" s="7">
        <f t="shared" si="67"/>
        <v>0.11723717106622961</v>
      </c>
      <c r="U339" s="7">
        <f t="shared" si="68"/>
        <v>3.0402649413932295E-2</v>
      </c>
      <c r="V339" s="7">
        <f t="shared" si="69"/>
        <v>5.1315652644626175E-2</v>
      </c>
      <c r="W339" s="7">
        <f t="shared" si="70"/>
        <v>0.20333654953951111</v>
      </c>
      <c r="X339" s="2">
        <v>330</v>
      </c>
      <c r="Y339" s="6">
        <f t="shared" si="61"/>
        <v>6.4499956850824297E-2</v>
      </c>
    </row>
    <row r="340" spans="2:25">
      <c r="B340" s="2">
        <v>331</v>
      </c>
      <c r="C340" s="6">
        <v>-8.5173314294556754E-3</v>
      </c>
      <c r="D340" s="6">
        <v>-9.043933101098009E-3</v>
      </c>
      <c r="E340" s="6">
        <v>-5.7893585662930729E-3</v>
      </c>
      <c r="F340" s="6">
        <v>2.8159082496456742E-2</v>
      </c>
      <c r="G340" s="6">
        <v>-6.0067721624972176E-3</v>
      </c>
      <c r="H340" s="6">
        <v>7.8184305051200373E-3</v>
      </c>
      <c r="I340" s="6">
        <v>5.7322880206779447E-2</v>
      </c>
      <c r="J340" s="6">
        <v>0.53305362482333463</v>
      </c>
      <c r="K340" s="6">
        <v>0.56976618002158963</v>
      </c>
      <c r="L340" s="6">
        <v>-0.23634758393333183</v>
      </c>
      <c r="M340" s="2">
        <v>331</v>
      </c>
      <c r="N340" s="7">
        <f t="shared" si="60"/>
        <v>1.5482668570544325E-2</v>
      </c>
      <c r="O340" s="7">
        <f t="shared" si="62"/>
        <v>2.2956066898901992E-2</v>
      </c>
      <c r="P340" s="7">
        <f t="shared" si="63"/>
        <v>3.0210641433706931E-2</v>
      </c>
      <c r="Q340" s="7">
        <f t="shared" si="64"/>
        <v>6.9159082496456734E-2</v>
      </c>
      <c r="R340" s="7">
        <f t="shared" si="65"/>
        <v>3.2993227837502782E-2</v>
      </c>
      <c r="S340" s="7">
        <f t="shared" si="66"/>
        <v>5.2818430505120036E-2</v>
      </c>
      <c r="T340" s="7">
        <f t="shared" si="67"/>
        <v>0.11232288020677944</v>
      </c>
      <c r="U340" s="7">
        <f t="shared" si="68"/>
        <v>0.61205362482333459</v>
      </c>
      <c r="V340" s="7">
        <f t="shared" si="69"/>
        <v>0.65476618002158959</v>
      </c>
      <c r="W340" s="7">
        <f t="shared" si="70"/>
        <v>-0.20134758393333183</v>
      </c>
      <c r="X340" s="2">
        <v>331</v>
      </c>
      <c r="Y340" s="6">
        <f t="shared" si="61"/>
        <v>0.54627752056632572</v>
      </c>
    </row>
    <row r="341" spans="2:25">
      <c r="B341" s="2">
        <v>332</v>
      </c>
      <c r="C341" s="6">
        <v>3.7460237354461703E-3</v>
      </c>
      <c r="D341" s="6">
        <v>-1.5952606595634466E-5</v>
      </c>
      <c r="E341" s="6">
        <v>-5.9899384291354704E-4</v>
      </c>
      <c r="F341" s="6">
        <v>4.1297483931627445E-3</v>
      </c>
      <c r="G341" s="6">
        <v>1.4697649704699126E-2</v>
      </c>
      <c r="H341" s="6">
        <v>7.603772563987192E-3</v>
      </c>
      <c r="I341" s="6">
        <v>3.2730351583542761E-2</v>
      </c>
      <c r="J341" s="6">
        <v>-2.2502631316501071E-2</v>
      </c>
      <c r="K341" s="6">
        <v>-4.9797401798800309E-2</v>
      </c>
      <c r="L341" s="6">
        <v>-7.5443181065262863E-2</v>
      </c>
      <c r="M341" s="2">
        <v>332</v>
      </c>
      <c r="N341" s="7">
        <f t="shared" si="60"/>
        <v>2.7746023735446171E-2</v>
      </c>
      <c r="O341" s="7">
        <f t="shared" si="62"/>
        <v>3.1984047393404366E-2</v>
      </c>
      <c r="P341" s="7">
        <f t="shared" si="63"/>
        <v>3.5401006157086454E-2</v>
      </c>
      <c r="Q341" s="7">
        <f t="shared" si="64"/>
        <v>4.5129748393162736E-2</v>
      </c>
      <c r="R341" s="7">
        <f t="shared" si="65"/>
        <v>5.3697649704699126E-2</v>
      </c>
      <c r="S341" s="7">
        <f t="shared" si="66"/>
        <v>5.260377256398719E-2</v>
      </c>
      <c r="T341" s="7">
        <f t="shared" si="67"/>
        <v>8.7730351583542754E-2</v>
      </c>
      <c r="U341" s="7">
        <f t="shared" si="68"/>
        <v>5.649736868349893E-2</v>
      </c>
      <c r="V341" s="7">
        <f t="shared" si="69"/>
        <v>3.5202598201199697E-2</v>
      </c>
      <c r="W341" s="7">
        <f t="shared" si="70"/>
        <v>-4.0443181065262859E-2</v>
      </c>
      <c r="X341" s="2">
        <v>332</v>
      </c>
      <c r="Y341" s="6">
        <f t="shared" si="61"/>
        <v>4.5708149268156473E-2</v>
      </c>
    </row>
    <row r="342" spans="2:25">
      <c r="B342" s="2">
        <v>333</v>
      </c>
      <c r="C342" s="6">
        <v>-6.3705025912576194E-3</v>
      </c>
      <c r="D342" s="6">
        <v>8.4867369376065566E-3</v>
      </c>
      <c r="E342" s="6">
        <v>6.8445329990030786E-3</v>
      </c>
      <c r="F342" s="6">
        <v>-2.4886845185445896E-2</v>
      </c>
      <c r="G342" s="6">
        <v>7.9235924608836786E-2</v>
      </c>
      <c r="H342" s="6">
        <v>4.0151135289916366E-2</v>
      </c>
      <c r="I342" s="6">
        <v>-1.7305704039969005E-2</v>
      </c>
      <c r="J342" s="6">
        <v>-0.46239315364220701</v>
      </c>
      <c r="K342" s="6">
        <v>-0.46967364999507299</v>
      </c>
      <c r="L342" s="6">
        <v>9.4391497095570889E-2</v>
      </c>
      <c r="M342" s="2">
        <v>333</v>
      </c>
      <c r="N342" s="7">
        <f t="shared" si="60"/>
        <v>1.7629497408742381E-2</v>
      </c>
      <c r="O342" s="7">
        <f t="shared" si="62"/>
        <v>4.0486736937606557E-2</v>
      </c>
      <c r="P342" s="7">
        <f t="shared" si="63"/>
        <v>4.2844532999003079E-2</v>
      </c>
      <c r="Q342" s="7">
        <f t="shared" si="64"/>
        <v>1.6113154814554099E-2</v>
      </c>
      <c r="R342" s="7">
        <f t="shared" si="65"/>
        <v>0.11823592460883678</v>
      </c>
      <c r="S342" s="7">
        <f t="shared" si="66"/>
        <v>8.5151135289916358E-2</v>
      </c>
      <c r="T342" s="7">
        <f t="shared" si="67"/>
        <v>3.7694295960030995E-2</v>
      </c>
      <c r="U342" s="7">
        <f t="shared" si="68"/>
        <v>-0.383393153642207</v>
      </c>
      <c r="V342" s="7">
        <f t="shared" si="69"/>
        <v>-0.38467364999507297</v>
      </c>
      <c r="W342" s="7">
        <f t="shared" si="70"/>
        <v>0.12939149709557091</v>
      </c>
      <c r="X342" s="2">
        <v>333</v>
      </c>
      <c r="Y342" s="6">
        <f t="shared" si="61"/>
        <v>-0.30020006064135574</v>
      </c>
    </row>
    <row r="343" spans="2:25">
      <c r="B343" s="2">
        <v>334</v>
      </c>
      <c r="C343" s="6">
        <v>-5.6371919505232779E-3</v>
      </c>
      <c r="D343" s="6">
        <v>-4.4587599360427638E-3</v>
      </c>
      <c r="E343" s="6">
        <v>-2.5672897914038977E-3</v>
      </c>
      <c r="F343" s="6">
        <v>8.6198680923300942E-3</v>
      </c>
      <c r="G343" s="6">
        <v>-2.3858258359853876E-2</v>
      </c>
      <c r="H343" s="6">
        <v>-4.0341546949863097E-3</v>
      </c>
      <c r="I343" s="6">
        <v>-1.7210427256798555E-3</v>
      </c>
      <c r="J343" s="6">
        <v>6.3681584195667967E-2</v>
      </c>
      <c r="K343" s="6">
        <v>5.004986026630244E-2</v>
      </c>
      <c r="L343" s="6">
        <v>-0.26608916759466855</v>
      </c>
      <c r="M343" s="2">
        <v>334</v>
      </c>
      <c r="N343" s="7">
        <f t="shared" si="60"/>
        <v>1.8362808049476723E-2</v>
      </c>
      <c r="O343" s="7">
        <f t="shared" si="62"/>
        <v>2.7541240063957237E-2</v>
      </c>
      <c r="P343" s="7">
        <f t="shared" si="63"/>
        <v>3.3432710208596103E-2</v>
      </c>
      <c r="Q343" s="7">
        <f t="shared" si="64"/>
        <v>4.9619868092330086E-2</v>
      </c>
      <c r="R343" s="7">
        <f t="shared" si="65"/>
        <v>1.5141741640146124E-2</v>
      </c>
      <c r="S343" s="7">
        <f t="shared" si="66"/>
        <v>4.0965845305013689E-2</v>
      </c>
      <c r="T343" s="7">
        <f t="shared" si="67"/>
        <v>5.3278957274320145E-2</v>
      </c>
      <c r="U343" s="7">
        <f t="shared" si="68"/>
        <v>0.14268158419566795</v>
      </c>
      <c r="V343" s="7">
        <f t="shared" si="69"/>
        <v>0.13504986026630245</v>
      </c>
      <c r="W343" s="7">
        <f t="shared" si="70"/>
        <v>-0.23108916759466855</v>
      </c>
      <c r="X343" s="2">
        <v>334</v>
      </c>
      <c r="Y343" s="6">
        <f t="shared" si="61"/>
        <v>0.11869567990649549</v>
      </c>
    </row>
    <row r="344" spans="2:25">
      <c r="B344" s="2">
        <v>335</v>
      </c>
      <c r="C344" s="6">
        <v>2.0190524101605656E-5</v>
      </c>
      <c r="D344" s="6">
        <v>1.2913303242049937E-2</v>
      </c>
      <c r="E344" s="6">
        <v>1.4488970540103525E-2</v>
      </c>
      <c r="F344" s="6">
        <v>1.6994166742462156E-2</v>
      </c>
      <c r="G344" s="6">
        <v>3.5021752774677908E-2</v>
      </c>
      <c r="H344" s="6">
        <v>3.1000754131027257E-2</v>
      </c>
      <c r="I344" s="6">
        <v>5.8318115499611856E-2</v>
      </c>
      <c r="J344" s="6">
        <v>9.267477191836207E-2</v>
      </c>
      <c r="K344" s="6">
        <v>9.9828678828345799E-2</v>
      </c>
      <c r="L344" s="6">
        <v>0.33492807816195752</v>
      </c>
      <c r="M344" s="2">
        <v>335</v>
      </c>
      <c r="N344" s="7">
        <f t="shared" si="60"/>
        <v>2.4020190524101606E-2</v>
      </c>
      <c r="O344" s="7">
        <f t="shared" si="62"/>
        <v>4.4913303242049937E-2</v>
      </c>
      <c r="P344" s="7">
        <f t="shared" si="63"/>
        <v>5.0488970540103525E-2</v>
      </c>
      <c r="Q344" s="7">
        <f t="shared" si="64"/>
        <v>5.7994166742462147E-2</v>
      </c>
      <c r="R344" s="7">
        <f t="shared" si="65"/>
        <v>7.4021752774677901E-2</v>
      </c>
      <c r="S344" s="7">
        <f t="shared" si="66"/>
        <v>7.6000754131027248E-2</v>
      </c>
      <c r="T344" s="7">
        <f t="shared" si="67"/>
        <v>0.11331811549961185</v>
      </c>
      <c r="U344" s="7">
        <f t="shared" si="68"/>
        <v>0.17167477191836206</v>
      </c>
      <c r="V344" s="7">
        <f t="shared" si="69"/>
        <v>0.1848286788283458</v>
      </c>
      <c r="W344" s="7">
        <f t="shared" si="70"/>
        <v>0.3699280781619575</v>
      </c>
      <c r="X344" s="2">
        <v>335</v>
      </c>
      <c r="Y344" s="6">
        <f t="shared" si="61"/>
        <v>0.17052656666874952</v>
      </c>
    </row>
    <row r="345" spans="2:25">
      <c r="B345" s="2">
        <v>336</v>
      </c>
      <c r="C345" s="6">
        <v>-3.3726094102341161E-3</v>
      </c>
      <c r="D345" s="6">
        <v>-1.542411005660764E-2</v>
      </c>
      <c r="E345" s="6">
        <v>-1.4860469333067988E-2</v>
      </c>
      <c r="F345" s="6">
        <v>2.0838994182726642E-2</v>
      </c>
      <c r="G345" s="6">
        <v>-4.4413657969338702E-2</v>
      </c>
      <c r="H345" s="6">
        <v>-2.706901613897756E-2</v>
      </c>
      <c r="I345" s="6">
        <v>3.3199708374777814E-2</v>
      </c>
      <c r="J345" s="6">
        <v>0.44266804831388029</v>
      </c>
      <c r="K345" s="6">
        <v>0.4247998030101876</v>
      </c>
      <c r="L345" s="6">
        <v>0.51075341194106627</v>
      </c>
      <c r="M345" s="2">
        <v>336</v>
      </c>
      <c r="N345" s="7">
        <f t="shared" si="60"/>
        <v>2.0627390589765884E-2</v>
      </c>
      <c r="O345" s="7">
        <f t="shared" si="62"/>
        <v>1.6575889943392361E-2</v>
      </c>
      <c r="P345" s="7">
        <f t="shared" si="63"/>
        <v>2.1139530666932017E-2</v>
      </c>
      <c r="Q345" s="7">
        <f t="shared" si="64"/>
        <v>6.1838994182726634E-2</v>
      </c>
      <c r="R345" s="7">
        <f t="shared" si="65"/>
        <v>-5.4136579693387019E-3</v>
      </c>
      <c r="S345" s="7">
        <f t="shared" si="66"/>
        <v>1.7930983861022438E-2</v>
      </c>
      <c r="T345" s="7">
        <f t="shared" si="67"/>
        <v>8.8199708374777808E-2</v>
      </c>
      <c r="U345" s="7">
        <f t="shared" si="68"/>
        <v>0.52166804831388025</v>
      </c>
      <c r="V345" s="7">
        <f t="shared" si="69"/>
        <v>0.50979980301018757</v>
      </c>
      <c r="W345" s="7">
        <f t="shared" si="70"/>
        <v>0.5457534119410663</v>
      </c>
      <c r="X345" s="2">
        <v>336</v>
      </c>
      <c r="Y345" s="6">
        <f t="shared" si="61"/>
        <v>0.42547978448171209</v>
      </c>
    </row>
    <row r="346" spans="2:25">
      <c r="B346" s="2">
        <v>337</v>
      </c>
      <c r="C346" s="6">
        <v>2.477116608665543E-3</v>
      </c>
      <c r="D346" s="6">
        <v>-1.7332470321699683E-3</v>
      </c>
      <c r="E346" s="6">
        <v>-2.6189308129599791E-3</v>
      </c>
      <c r="F346" s="6">
        <v>4.9862006051592279E-3</v>
      </c>
      <c r="G346" s="6">
        <v>-1.7668785401744533E-2</v>
      </c>
      <c r="H346" s="6">
        <v>-3.2151282295814279E-3</v>
      </c>
      <c r="I346" s="6">
        <v>6.1362664859269112E-3</v>
      </c>
      <c r="J346" s="6">
        <v>3.9536004138098796E-2</v>
      </c>
      <c r="K346" s="6">
        <v>6.7192744095490267E-2</v>
      </c>
      <c r="L346" s="6">
        <v>-0.17995247204989578</v>
      </c>
      <c r="M346" s="2">
        <v>337</v>
      </c>
      <c r="N346" s="7">
        <f t="shared" si="60"/>
        <v>2.6477116608665544E-2</v>
      </c>
      <c r="O346" s="7">
        <f t="shared" si="62"/>
        <v>3.0266752967830032E-2</v>
      </c>
      <c r="P346" s="7">
        <f t="shared" si="63"/>
        <v>3.3381069187040022E-2</v>
      </c>
      <c r="Q346" s="7">
        <f t="shared" si="64"/>
        <v>4.5986200605159219E-2</v>
      </c>
      <c r="R346" s="7">
        <f t="shared" si="65"/>
        <v>2.1331214598255467E-2</v>
      </c>
      <c r="S346" s="7">
        <f t="shared" si="66"/>
        <v>4.178487177041857E-2</v>
      </c>
      <c r="T346" s="7">
        <f t="shared" si="67"/>
        <v>6.1136266485926911E-2</v>
      </c>
      <c r="U346" s="7">
        <f t="shared" si="68"/>
        <v>0.1185360041380988</v>
      </c>
      <c r="V346" s="7">
        <f t="shared" si="69"/>
        <v>0.15219274409549027</v>
      </c>
      <c r="W346" s="7">
        <f t="shared" si="70"/>
        <v>-0.14495247204989578</v>
      </c>
      <c r="X346" s="2">
        <v>337</v>
      </c>
      <c r="Y346" s="6">
        <f t="shared" si="61"/>
        <v>0.1339814488473178</v>
      </c>
    </row>
    <row r="347" spans="2:25">
      <c r="B347" s="2">
        <v>338</v>
      </c>
      <c r="C347" s="6">
        <v>7.9277116972596776E-3</v>
      </c>
      <c r="D347" s="6">
        <v>1.2976353352040684E-2</v>
      </c>
      <c r="E347" s="6">
        <v>1.0508499114173581E-2</v>
      </c>
      <c r="F347" s="6">
        <v>1.0963141558166054E-2</v>
      </c>
      <c r="G347" s="6">
        <v>4.8824784963204873E-2</v>
      </c>
      <c r="H347" s="6">
        <v>2.691316044736352E-2</v>
      </c>
      <c r="I347" s="6">
        <v>4.6733709599658169E-2</v>
      </c>
      <c r="J347" s="6">
        <v>-9.4833008550416181E-2</v>
      </c>
      <c r="K347" s="6">
        <v>-8.2704865451925444E-2</v>
      </c>
      <c r="L347" s="6">
        <v>0.13378015979770913</v>
      </c>
      <c r="M347" s="2">
        <v>338</v>
      </c>
      <c r="N347" s="7">
        <f t="shared" si="60"/>
        <v>3.1927711697259678E-2</v>
      </c>
      <c r="O347" s="7">
        <f t="shared" si="62"/>
        <v>4.4976353352040685E-2</v>
      </c>
      <c r="P347" s="7">
        <f t="shared" si="63"/>
        <v>4.6508499114173582E-2</v>
      </c>
      <c r="Q347" s="7">
        <f t="shared" si="64"/>
        <v>5.1963141558166046E-2</v>
      </c>
      <c r="R347" s="7">
        <f t="shared" si="65"/>
        <v>8.7824784963204866E-2</v>
      </c>
      <c r="S347" s="7">
        <f t="shared" si="66"/>
        <v>7.1913160447363511E-2</v>
      </c>
      <c r="T347" s="7">
        <f t="shared" si="67"/>
        <v>0.10173370959965816</v>
      </c>
      <c r="U347" s="7">
        <f t="shared" si="68"/>
        <v>-1.583300855041618E-2</v>
      </c>
      <c r="V347" s="7">
        <f t="shared" si="69"/>
        <v>2.2951345480745622E-3</v>
      </c>
      <c r="W347" s="7">
        <f t="shared" si="70"/>
        <v>0.16878015979770913</v>
      </c>
      <c r="X347" s="2">
        <v>338</v>
      </c>
      <c r="Y347" s="6">
        <f t="shared" si="61"/>
        <v>2.2182850010718819E-2</v>
      </c>
    </row>
    <row r="348" spans="2:25">
      <c r="B348" s="2">
        <v>339</v>
      </c>
      <c r="C348" s="6">
        <v>-7.7984054544270251E-3</v>
      </c>
      <c r="D348" s="6">
        <v>2.4693233935043218E-3</v>
      </c>
      <c r="E348" s="6">
        <v>-4.4819508150932205E-4</v>
      </c>
      <c r="F348" s="6">
        <v>3.5918038411575509E-2</v>
      </c>
      <c r="G348" s="6">
        <v>5.6452860386332362E-2</v>
      </c>
      <c r="H348" s="6">
        <v>2.8738461367498296E-2</v>
      </c>
      <c r="I348" s="6">
        <v>0.17649841424291568</v>
      </c>
      <c r="J348" s="6">
        <v>0.23758365614781665</v>
      </c>
      <c r="K348" s="6">
        <v>0.25725028285296436</v>
      </c>
      <c r="L348" s="6">
        <v>0.2696490521317943</v>
      </c>
      <c r="M348" s="2">
        <v>339</v>
      </c>
      <c r="N348" s="7">
        <f t="shared" si="60"/>
        <v>1.6201594545572975E-2</v>
      </c>
      <c r="O348" s="7">
        <f t="shared" si="62"/>
        <v>3.4469323393504323E-2</v>
      </c>
      <c r="P348" s="7">
        <f t="shared" si="63"/>
        <v>3.5551804918490679E-2</v>
      </c>
      <c r="Q348" s="7">
        <f t="shared" si="64"/>
        <v>7.6918038411575504E-2</v>
      </c>
      <c r="R348" s="7">
        <f t="shared" si="65"/>
        <v>9.5452860386332355E-2</v>
      </c>
      <c r="S348" s="7">
        <f t="shared" si="66"/>
        <v>7.3738461367498287E-2</v>
      </c>
      <c r="T348" s="7">
        <f t="shared" si="67"/>
        <v>0.23149841424291567</v>
      </c>
      <c r="U348" s="7">
        <f t="shared" si="68"/>
        <v>0.31658365614781664</v>
      </c>
      <c r="V348" s="7">
        <f t="shared" si="69"/>
        <v>0.34225028285296438</v>
      </c>
      <c r="W348" s="7">
        <f t="shared" si="70"/>
        <v>0.30464905213179427</v>
      </c>
      <c r="X348" s="2">
        <v>339</v>
      </c>
      <c r="Y348" s="6">
        <f t="shared" si="61"/>
        <v>0.3200999101645241</v>
      </c>
    </row>
    <row r="349" spans="2:25">
      <c r="B349" s="2">
        <v>340</v>
      </c>
      <c r="C349" s="6">
        <v>2.9115989759605845E-3</v>
      </c>
      <c r="D349" s="6">
        <v>2.2183054109971082E-2</v>
      </c>
      <c r="E349" s="6">
        <v>2.0356382994862605E-2</v>
      </c>
      <c r="F349" s="6">
        <v>2.3538256406981848E-2</v>
      </c>
      <c r="G349" s="6">
        <v>8.8416334380793118E-2</v>
      </c>
      <c r="H349" s="6">
        <v>4.650953745783986E-2</v>
      </c>
      <c r="I349" s="6">
        <v>7.1405263421159382E-2</v>
      </c>
      <c r="J349" s="6">
        <v>-8.2081024664891616E-2</v>
      </c>
      <c r="K349" s="6">
        <v>-4.753969744751195E-2</v>
      </c>
      <c r="L349" s="6">
        <v>0.35554307045177885</v>
      </c>
      <c r="M349" s="2">
        <v>340</v>
      </c>
      <c r="N349" s="7">
        <f t="shared" si="60"/>
        <v>2.6911598975960585E-2</v>
      </c>
      <c r="O349" s="7">
        <f t="shared" si="62"/>
        <v>5.4183054109971082E-2</v>
      </c>
      <c r="P349" s="7">
        <f t="shared" si="63"/>
        <v>5.6356382994862605E-2</v>
      </c>
      <c r="Q349" s="7">
        <f t="shared" si="64"/>
        <v>6.4538256406981839E-2</v>
      </c>
      <c r="R349" s="7">
        <f t="shared" si="65"/>
        <v>0.12741633438079311</v>
      </c>
      <c r="S349" s="7">
        <f t="shared" si="66"/>
        <v>9.1509537457839851E-2</v>
      </c>
      <c r="T349" s="7">
        <f t="shared" si="67"/>
        <v>0.12640526342115938</v>
      </c>
      <c r="U349" s="7">
        <f t="shared" si="68"/>
        <v>-3.0810246648916156E-3</v>
      </c>
      <c r="V349" s="7">
        <f t="shared" si="69"/>
        <v>3.7460302552488056E-2</v>
      </c>
      <c r="W349" s="7">
        <f t="shared" si="70"/>
        <v>0.39054307045177883</v>
      </c>
      <c r="X349" s="2">
        <v>340</v>
      </c>
      <c r="Y349" s="6">
        <f t="shared" si="61"/>
        <v>5.5249295288684143E-2</v>
      </c>
    </row>
    <row r="350" spans="2:25">
      <c r="B350" s="2">
        <v>341</v>
      </c>
      <c r="C350" s="6">
        <v>-6.370457642292035E-4</v>
      </c>
      <c r="D350" s="6">
        <v>-1.2294752174026174E-3</v>
      </c>
      <c r="E350" s="6">
        <v>-7.2617909783211747E-3</v>
      </c>
      <c r="F350" s="6">
        <v>-5.6181722199158485E-2</v>
      </c>
      <c r="G350" s="6">
        <v>-7.8732513406358645E-3</v>
      </c>
      <c r="H350" s="6">
        <v>-7.3143020850977084E-3</v>
      </c>
      <c r="I350" s="6">
        <v>-6.9803542056528833E-2</v>
      </c>
      <c r="J350" s="6">
        <v>-1.6324274427609281E-2</v>
      </c>
      <c r="K350" s="6">
        <v>-5.4848393076085009E-2</v>
      </c>
      <c r="L350" s="6">
        <v>8.9127517615268895E-2</v>
      </c>
      <c r="M350" s="2">
        <v>341</v>
      </c>
      <c r="N350" s="7">
        <f t="shared" si="60"/>
        <v>2.3362954235770797E-2</v>
      </c>
      <c r="O350" s="7">
        <f t="shared" si="62"/>
        <v>3.0770524782597383E-2</v>
      </c>
      <c r="P350" s="7">
        <f t="shared" si="63"/>
        <v>2.873820902167883E-2</v>
      </c>
      <c r="Q350" s="7">
        <f t="shared" si="64"/>
        <v>-1.518172219915849E-2</v>
      </c>
      <c r="R350" s="7">
        <f t="shared" si="65"/>
        <v>3.1126748659364135E-2</v>
      </c>
      <c r="S350" s="7">
        <f t="shared" si="66"/>
        <v>3.768569791490229E-2</v>
      </c>
      <c r="T350" s="7">
        <f t="shared" si="67"/>
        <v>-1.4803542056528833E-2</v>
      </c>
      <c r="U350" s="7">
        <f t="shared" si="68"/>
        <v>6.267572557239072E-2</v>
      </c>
      <c r="V350" s="7">
        <f t="shared" si="69"/>
        <v>3.0151606923914998E-2</v>
      </c>
      <c r="W350" s="7">
        <f t="shared" si="70"/>
        <v>0.1241275176152689</v>
      </c>
      <c r="X350" s="2">
        <v>341</v>
      </c>
      <c r="Y350" s="6">
        <f t="shared" si="61"/>
        <v>2.1160577062394291E-2</v>
      </c>
    </row>
    <row r="351" spans="2:25">
      <c r="B351" s="2">
        <v>342</v>
      </c>
      <c r="C351" s="6">
        <v>-4.6265027780433496E-3</v>
      </c>
      <c r="D351" s="6">
        <v>-1.1371746293994331E-2</v>
      </c>
      <c r="E351" s="6">
        <v>-8.8240214922742748E-3</v>
      </c>
      <c r="F351" s="6">
        <v>-2.7052196651460161E-2</v>
      </c>
      <c r="G351" s="6">
        <v>1.3892963808171968E-2</v>
      </c>
      <c r="H351" s="6">
        <v>1.5385183419296816E-4</v>
      </c>
      <c r="I351" s="6">
        <v>-6.1847976118809878E-2</v>
      </c>
      <c r="J351" s="6">
        <v>-0.24056130366142167</v>
      </c>
      <c r="K351" s="6">
        <v>-0.21238619888462684</v>
      </c>
      <c r="L351" s="6">
        <v>-8.7133921549295418E-3</v>
      </c>
      <c r="M351" s="2">
        <v>342</v>
      </c>
      <c r="N351" s="7">
        <f t="shared" si="60"/>
        <v>1.9373497221956651E-2</v>
      </c>
      <c r="O351" s="7">
        <f t="shared" si="62"/>
        <v>2.062825370600567E-2</v>
      </c>
      <c r="P351" s="7">
        <f t="shared" si="63"/>
        <v>2.7175978507725729E-2</v>
      </c>
      <c r="Q351" s="7">
        <f t="shared" si="64"/>
        <v>1.3947803348539834E-2</v>
      </c>
      <c r="R351" s="7">
        <f t="shared" si="65"/>
        <v>5.2892963808171968E-2</v>
      </c>
      <c r="S351" s="7">
        <f t="shared" si="66"/>
        <v>4.5153851834192966E-2</v>
      </c>
      <c r="T351" s="7">
        <f t="shared" si="67"/>
        <v>-6.8479761188098773E-3</v>
      </c>
      <c r="U351" s="7">
        <f t="shared" si="68"/>
        <v>-0.16156130366142168</v>
      </c>
      <c r="V351" s="7">
        <f t="shared" si="69"/>
        <v>-0.12738619888462682</v>
      </c>
      <c r="W351" s="7">
        <f t="shared" si="70"/>
        <v>2.6286607845070462E-2</v>
      </c>
      <c r="X351" s="2">
        <v>342</v>
      </c>
      <c r="Y351" s="6">
        <f t="shared" si="61"/>
        <v>-0.10327855436352781</v>
      </c>
    </row>
    <row r="352" spans="2:25">
      <c r="B352" s="2">
        <v>343</v>
      </c>
      <c r="C352" s="6">
        <v>-2.6898935896019424E-3</v>
      </c>
      <c r="D352" s="6">
        <v>-1.768400315144289E-3</v>
      </c>
      <c r="E352" s="6">
        <v>-1.3527161937702363E-3</v>
      </c>
      <c r="F352" s="6">
        <v>-6.2293073152702404E-3</v>
      </c>
      <c r="G352" s="6">
        <v>-5.974564036777151E-2</v>
      </c>
      <c r="H352" s="6">
        <v>-3.4850356759524255E-2</v>
      </c>
      <c r="I352" s="6">
        <v>-7.6337454604040955E-2</v>
      </c>
      <c r="J352" s="6">
        <v>0.12069413544443022</v>
      </c>
      <c r="K352" s="6">
        <v>7.1807261912771883E-2</v>
      </c>
      <c r="L352" s="6">
        <v>-0.3608988841185426</v>
      </c>
      <c r="M352" s="2">
        <v>343</v>
      </c>
      <c r="N352" s="7">
        <f t="shared" si="60"/>
        <v>2.1310106410398058E-2</v>
      </c>
      <c r="O352" s="7">
        <f t="shared" si="62"/>
        <v>3.0231599684855712E-2</v>
      </c>
      <c r="P352" s="7">
        <f t="shared" si="63"/>
        <v>3.4647283806229764E-2</v>
      </c>
      <c r="Q352" s="7">
        <f t="shared" si="64"/>
        <v>3.4770692684729751E-2</v>
      </c>
      <c r="R352" s="7">
        <f t="shared" si="65"/>
        <v>-2.074564036777151E-2</v>
      </c>
      <c r="S352" s="7">
        <f t="shared" si="66"/>
        <v>1.0149643240475743E-2</v>
      </c>
      <c r="T352" s="7">
        <f t="shared" si="67"/>
        <v>-2.1337454604040955E-2</v>
      </c>
      <c r="U352" s="7">
        <f t="shared" si="68"/>
        <v>0.19969413544443021</v>
      </c>
      <c r="V352" s="7">
        <f t="shared" si="69"/>
        <v>0.15680726191277189</v>
      </c>
      <c r="W352" s="7">
        <f t="shared" si="70"/>
        <v>-0.32589888411854262</v>
      </c>
      <c r="X352" s="2">
        <v>343</v>
      </c>
      <c r="Y352" s="6">
        <f t="shared" si="61"/>
        <v>0.12117831851653788</v>
      </c>
    </row>
    <row r="353" spans="2:25">
      <c r="B353" s="2">
        <v>344</v>
      </c>
      <c r="C353" s="6">
        <v>-8.5712503885421384E-3</v>
      </c>
      <c r="D353" s="6">
        <v>-9.7170385358124473E-3</v>
      </c>
      <c r="E353" s="6">
        <v>-1.2423986006650772E-2</v>
      </c>
      <c r="F353" s="6">
        <v>6.5983439951532753E-3</v>
      </c>
      <c r="G353" s="6">
        <v>8.8750061476630254E-3</v>
      </c>
      <c r="H353" s="6">
        <v>-5.392502451063326E-3</v>
      </c>
      <c r="I353" s="6">
        <v>3.7648885650817809E-2</v>
      </c>
      <c r="J353" s="6">
        <v>1.1298282735136694E-2</v>
      </c>
      <c r="K353" s="6">
        <v>-2.0573019855389049E-2</v>
      </c>
      <c r="L353" s="6">
        <v>0.25671985014877469</v>
      </c>
      <c r="M353" s="2">
        <v>344</v>
      </c>
      <c r="N353" s="7">
        <f t="shared" si="60"/>
        <v>1.5428749611457862E-2</v>
      </c>
      <c r="O353" s="7">
        <f t="shared" si="62"/>
        <v>2.2282961464187553E-2</v>
      </c>
      <c r="P353" s="7">
        <f t="shared" si="63"/>
        <v>2.3576013993349233E-2</v>
      </c>
      <c r="Q353" s="7">
        <f t="shared" si="64"/>
        <v>4.7598343995153267E-2</v>
      </c>
      <c r="R353" s="7">
        <f t="shared" si="65"/>
        <v>4.7875006147663025E-2</v>
      </c>
      <c r="S353" s="7">
        <f t="shared" si="66"/>
        <v>3.9607497548936672E-2</v>
      </c>
      <c r="T353" s="7">
        <f t="shared" si="67"/>
        <v>9.2648885650817803E-2</v>
      </c>
      <c r="U353" s="7">
        <f t="shared" si="68"/>
        <v>9.0298282735136695E-2</v>
      </c>
      <c r="V353" s="7">
        <f t="shared" si="69"/>
        <v>6.4426980144610957E-2</v>
      </c>
      <c r="W353" s="7">
        <f t="shared" si="70"/>
        <v>0.29171985014877466</v>
      </c>
      <c r="X353" s="2">
        <v>344</v>
      </c>
      <c r="Y353" s="6">
        <f t="shared" si="61"/>
        <v>7.0071361658579231E-2</v>
      </c>
    </row>
    <row r="354" spans="2:25">
      <c r="B354" s="2">
        <v>345</v>
      </c>
      <c r="C354" s="6">
        <v>3.0408487935410303E-3</v>
      </c>
      <c r="D354" s="6">
        <v>-9.8057470461638124E-3</v>
      </c>
      <c r="E354" s="6">
        <v>3.5204635729727159E-3</v>
      </c>
      <c r="F354" s="6">
        <v>-1.1687798420778907E-2</v>
      </c>
      <c r="G354" s="6">
        <v>-7.5864418150293642E-2</v>
      </c>
      <c r="H354" s="6">
        <v>-2.2467919476716398E-2</v>
      </c>
      <c r="I354" s="6">
        <v>-6.3289159430954256E-2</v>
      </c>
      <c r="J354" s="6">
        <v>9.5992969085631624E-2</v>
      </c>
      <c r="K354" s="6">
        <v>0.11885006446895387</v>
      </c>
      <c r="L354" s="6">
        <v>-5.1038109883861191E-2</v>
      </c>
      <c r="M354" s="2">
        <v>345</v>
      </c>
      <c r="N354" s="7">
        <f t="shared" si="60"/>
        <v>2.7040848793541031E-2</v>
      </c>
      <c r="O354" s="7">
        <f t="shared" si="62"/>
        <v>2.2194252953836188E-2</v>
      </c>
      <c r="P354" s="7">
        <f t="shared" si="63"/>
        <v>3.9520463572972717E-2</v>
      </c>
      <c r="Q354" s="7">
        <f t="shared" si="64"/>
        <v>2.9312201579221087E-2</v>
      </c>
      <c r="R354" s="7">
        <f t="shared" si="65"/>
        <v>-3.6864418150293642E-2</v>
      </c>
      <c r="S354" s="7">
        <f t="shared" si="66"/>
        <v>2.25320805232836E-2</v>
      </c>
      <c r="T354" s="7">
        <f t="shared" si="67"/>
        <v>-8.2891594309542557E-3</v>
      </c>
      <c r="U354" s="7">
        <f t="shared" si="68"/>
        <v>0.17499296908563161</v>
      </c>
      <c r="V354" s="7">
        <f t="shared" si="69"/>
        <v>0.20385006446895387</v>
      </c>
      <c r="W354" s="7">
        <f t="shared" si="70"/>
        <v>-1.6038109883861187E-2</v>
      </c>
      <c r="X354" s="2">
        <v>345</v>
      </c>
      <c r="Y354" s="6">
        <f t="shared" si="61"/>
        <v>0.16142221965471013</v>
      </c>
    </row>
    <row r="355" spans="2:25">
      <c r="B355" s="2">
        <v>346</v>
      </c>
      <c r="C355" s="6">
        <v>-2.1293335223536922E-3</v>
      </c>
      <c r="D355" s="6">
        <v>2.5746045396151801E-3</v>
      </c>
      <c r="E355" s="6">
        <v>4.5374606385569297E-4</v>
      </c>
      <c r="F355" s="6">
        <v>8.0683466980663622E-3</v>
      </c>
      <c r="G355" s="6">
        <v>2.9168230999215852E-2</v>
      </c>
      <c r="H355" s="6">
        <v>2.0471866520638642E-2</v>
      </c>
      <c r="I355" s="6">
        <v>5.2976855568577119E-2</v>
      </c>
      <c r="J355" s="6">
        <v>0.21938534825006853</v>
      </c>
      <c r="K355" s="6">
        <v>0.23207198677244079</v>
      </c>
      <c r="L355" s="6">
        <v>-6.8413104531900013E-2</v>
      </c>
      <c r="M355" s="2">
        <v>346</v>
      </c>
      <c r="N355" s="7">
        <f t="shared" si="60"/>
        <v>2.1870666477646308E-2</v>
      </c>
      <c r="O355" s="7">
        <f t="shared" si="62"/>
        <v>3.4574604539615181E-2</v>
      </c>
      <c r="P355" s="7">
        <f t="shared" si="63"/>
        <v>3.6453746063855694E-2</v>
      </c>
      <c r="Q355" s="7">
        <f t="shared" si="64"/>
        <v>4.9068346698066354E-2</v>
      </c>
      <c r="R355" s="7">
        <f t="shared" si="65"/>
        <v>6.8168230999215845E-2</v>
      </c>
      <c r="S355" s="7">
        <f t="shared" si="66"/>
        <v>6.5471866520638633E-2</v>
      </c>
      <c r="T355" s="7">
        <f t="shared" si="67"/>
        <v>0.10797685556857711</v>
      </c>
      <c r="U355" s="7">
        <f t="shared" si="68"/>
        <v>0.29838534825006852</v>
      </c>
      <c r="V355" s="7">
        <f t="shared" si="69"/>
        <v>0.31707198677244081</v>
      </c>
      <c r="W355" s="7">
        <f t="shared" si="70"/>
        <v>-3.3413104531900009E-2</v>
      </c>
      <c r="X355" s="2">
        <v>346</v>
      </c>
      <c r="Y355" s="6">
        <f t="shared" si="61"/>
        <v>0.27525296101575253</v>
      </c>
    </row>
    <row r="356" spans="2:25">
      <c r="B356" s="2">
        <v>347</v>
      </c>
      <c r="C356" s="6">
        <v>6.3342569950247465E-3</v>
      </c>
      <c r="D356" s="6">
        <v>-2.0133378109568098E-2</v>
      </c>
      <c r="E356" s="6">
        <v>-1.6775797117433749E-2</v>
      </c>
      <c r="F356" s="6">
        <v>-1.343204942443629E-2</v>
      </c>
      <c r="G356" s="6">
        <v>-8.7366741683729141E-2</v>
      </c>
      <c r="H356" s="6">
        <v>-4.9178352542855137E-2</v>
      </c>
      <c r="I356" s="6">
        <v>-8.0760979308889924E-2</v>
      </c>
      <c r="J356" s="6">
        <v>-0.12780689972379453</v>
      </c>
      <c r="K356" s="6">
        <v>-0.14768912138620383</v>
      </c>
      <c r="L356" s="6">
        <v>-0.15613200906590879</v>
      </c>
      <c r="M356" s="2">
        <v>347</v>
      </c>
      <c r="N356" s="7">
        <f t="shared" si="60"/>
        <v>3.0334256995024747E-2</v>
      </c>
      <c r="O356" s="7">
        <f t="shared" si="62"/>
        <v>1.1866621890431903E-2</v>
      </c>
      <c r="P356" s="7">
        <f t="shared" si="63"/>
        <v>1.9224202882566255E-2</v>
      </c>
      <c r="Q356" s="7">
        <f t="shared" si="64"/>
        <v>2.7567950575563705E-2</v>
      </c>
      <c r="R356" s="7">
        <f t="shared" si="65"/>
        <v>-4.8366741683729141E-2</v>
      </c>
      <c r="S356" s="7">
        <f t="shared" si="66"/>
        <v>-4.1783525428551391E-3</v>
      </c>
      <c r="T356" s="7">
        <f t="shared" si="67"/>
        <v>-2.5760979308889924E-2</v>
      </c>
      <c r="U356" s="7">
        <f t="shared" si="68"/>
        <v>-4.8806899723794525E-2</v>
      </c>
      <c r="V356" s="7">
        <f t="shared" si="69"/>
        <v>-6.2689121386203819E-2</v>
      </c>
      <c r="W356" s="7">
        <f t="shared" si="70"/>
        <v>-0.12113200906590879</v>
      </c>
      <c r="X356" s="2">
        <v>347</v>
      </c>
      <c r="Y356" s="6">
        <f t="shared" si="61"/>
        <v>-5.5303493086068606E-2</v>
      </c>
    </row>
    <row r="357" spans="2:25">
      <c r="B357" s="2">
        <v>348</v>
      </c>
      <c r="C357" s="6">
        <v>-4.8341563265320783E-3</v>
      </c>
      <c r="D357" s="6">
        <v>-1.0594356942746172E-2</v>
      </c>
      <c r="E357" s="6">
        <v>-1.4702646807026525E-2</v>
      </c>
      <c r="F357" s="6">
        <v>-4.412324377308971E-2</v>
      </c>
      <c r="G357" s="6">
        <v>-4.1031852122314291E-2</v>
      </c>
      <c r="H357" s="6">
        <v>-3.0409155778477644E-2</v>
      </c>
      <c r="I357" s="6">
        <v>-0.10112846387653218</v>
      </c>
      <c r="J357" s="6">
        <v>-0.23797772669000647</v>
      </c>
      <c r="K357" s="6">
        <v>-0.26428919537948881</v>
      </c>
      <c r="L357" s="6">
        <v>-0.16632055608663004</v>
      </c>
      <c r="M357" s="2">
        <v>348</v>
      </c>
      <c r="N357" s="7">
        <f t="shared" si="60"/>
        <v>1.9165843673467922E-2</v>
      </c>
      <c r="O357" s="7">
        <f t="shared" si="62"/>
        <v>2.1405643057253829E-2</v>
      </c>
      <c r="P357" s="7">
        <f t="shared" si="63"/>
        <v>2.1297353192973479E-2</v>
      </c>
      <c r="Q357" s="7">
        <f t="shared" si="64"/>
        <v>-3.123243773089715E-3</v>
      </c>
      <c r="R357" s="7">
        <f t="shared" si="65"/>
        <v>-2.0318521223142913E-3</v>
      </c>
      <c r="S357" s="7">
        <f t="shared" si="66"/>
        <v>1.4590844221522355E-2</v>
      </c>
      <c r="T357" s="7">
        <f t="shared" si="67"/>
        <v>-4.6128463876532182E-2</v>
      </c>
      <c r="U357" s="7">
        <f t="shared" si="68"/>
        <v>-0.15897772669000648</v>
      </c>
      <c r="V357" s="7">
        <f t="shared" si="69"/>
        <v>-0.17928919537948879</v>
      </c>
      <c r="W357" s="7">
        <f t="shared" si="70"/>
        <v>-0.13132055608663004</v>
      </c>
      <c r="X357" s="2">
        <v>348</v>
      </c>
      <c r="Y357" s="6">
        <f t="shared" si="61"/>
        <v>-0.15265704928625878</v>
      </c>
    </row>
    <row r="358" spans="2:25">
      <c r="B358" s="2">
        <v>349</v>
      </c>
      <c r="C358" s="6">
        <v>2.3043954703506411E-3</v>
      </c>
      <c r="D358" s="6">
        <v>1.30620203475625E-2</v>
      </c>
      <c r="E358" s="6">
        <v>1.2005422898026714E-2</v>
      </c>
      <c r="F358" s="6">
        <v>6.8129423179098848E-3</v>
      </c>
      <c r="G358" s="6">
        <v>3.5771702561641541E-2</v>
      </c>
      <c r="H358" s="6">
        <v>2.3071940810971574E-2</v>
      </c>
      <c r="I358" s="6">
        <v>1.2440487904083253E-2</v>
      </c>
      <c r="J358" s="6">
        <v>-3.1673416031604312E-2</v>
      </c>
      <c r="K358" s="6">
        <v>-4.27731454913267E-2</v>
      </c>
      <c r="L358" s="6">
        <v>-0.15052054655603114</v>
      </c>
      <c r="M358" s="2">
        <v>349</v>
      </c>
      <c r="N358" s="7">
        <f t="shared" si="60"/>
        <v>2.6304395470350642E-2</v>
      </c>
      <c r="O358" s="7">
        <f t="shared" si="62"/>
        <v>4.5062020347562501E-2</v>
      </c>
      <c r="P358" s="7">
        <f t="shared" si="63"/>
        <v>4.8005422898026714E-2</v>
      </c>
      <c r="Q358" s="7">
        <f t="shared" si="64"/>
        <v>4.7812942317909876E-2</v>
      </c>
      <c r="R358" s="7">
        <f t="shared" si="65"/>
        <v>7.4771702561641534E-2</v>
      </c>
      <c r="S358" s="7">
        <f t="shared" si="66"/>
        <v>6.8071940810971565E-2</v>
      </c>
      <c r="T358" s="7">
        <f t="shared" si="67"/>
        <v>6.7440487904083246E-2</v>
      </c>
      <c r="U358" s="7">
        <f t="shared" si="68"/>
        <v>4.7326583968395688E-2</v>
      </c>
      <c r="V358" s="7">
        <f t="shared" si="69"/>
        <v>4.2226854508673306E-2</v>
      </c>
      <c r="W358" s="7">
        <f t="shared" si="70"/>
        <v>-0.11552054655603114</v>
      </c>
      <c r="X358" s="2">
        <v>349</v>
      </c>
      <c r="Y358" s="6">
        <f t="shared" si="61"/>
        <v>4.7269581488125927E-2</v>
      </c>
    </row>
    <row r="359" spans="2:25">
      <c r="B359" s="2">
        <v>350</v>
      </c>
      <c r="C359" s="6">
        <v>7.2781659894952458E-3</v>
      </c>
      <c r="D359" s="6">
        <v>1.6868391988416789E-2</v>
      </c>
      <c r="E359" s="6">
        <v>1.2833439338895875E-2</v>
      </c>
      <c r="F359" s="6">
        <v>2.0912455785063431E-2</v>
      </c>
      <c r="G359" s="6">
        <v>2.0779925932649115E-2</v>
      </c>
      <c r="H359" s="6">
        <v>2.3977191880944985E-2</v>
      </c>
      <c r="I359" s="6">
        <v>-6.6484904602848172E-4</v>
      </c>
      <c r="J359" s="6">
        <v>-0.12622868671353335</v>
      </c>
      <c r="K359" s="6">
        <v>-0.16261304505596463</v>
      </c>
      <c r="L359" s="6">
        <v>-0.17634214673947274</v>
      </c>
      <c r="M359" s="2">
        <v>350</v>
      </c>
      <c r="N359" s="7">
        <f t="shared" si="60"/>
        <v>3.1278165989495246E-2</v>
      </c>
      <c r="O359" s="7">
        <f t="shared" si="62"/>
        <v>4.886839198841679E-2</v>
      </c>
      <c r="P359" s="7">
        <f t="shared" si="63"/>
        <v>4.8833439338895876E-2</v>
      </c>
      <c r="Q359" s="7">
        <f t="shared" si="64"/>
        <v>6.1912455785063422E-2</v>
      </c>
      <c r="R359" s="7">
        <f t="shared" si="65"/>
        <v>5.9779925932649115E-2</v>
      </c>
      <c r="S359" s="7">
        <f t="shared" si="66"/>
        <v>6.8977191880944977E-2</v>
      </c>
      <c r="T359" s="7">
        <f t="shared" si="67"/>
        <v>5.4335150953971519E-2</v>
      </c>
      <c r="U359" s="7">
        <f t="shared" si="68"/>
        <v>-4.7228686713533349E-2</v>
      </c>
      <c r="V359" s="7">
        <f t="shared" si="69"/>
        <v>-7.7613045055964627E-2</v>
      </c>
      <c r="W359" s="7">
        <f t="shared" si="70"/>
        <v>-0.14134214673947273</v>
      </c>
      <c r="X359" s="2">
        <v>350</v>
      </c>
      <c r="Y359" s="6">
        <f t="shared" si="61"/>
        <v>-5.1223405613394876E-2</v>
      </c>
    </row>
    <row r="360" spans="2:25">
      <c r="B360" s="2">
        <v>351</v>
      </c>
      <c r="C360" s="6">
        <v>4.6038913806620979E-4</v>
      </c>
      <c r="D360" s="6">
        <v>1.023235779914862E-2</v>
      </c>
      <c r="E360" s="6">
        <v>1.9885253048020531E-3</v>
      </c>
      <c r="F360" s="6">
        <v>-6.0153517575815968E-2</v>
      </c>
      <c r="G360" s="6">
        <v>6.1443215427956291E-2</v>
      </c>
      <c r="H360" s="6">
        <v>2.3870107350753615E-2</v>
      </c>
      <c r="I360" s="6">
        <v>-6.6653538989303818E-2</v>
      </c>
      <c r="J360" s="6">
        <v>-0.23881666402875953</v>
      </c>
      <c r="K360" s="6">
        <v>-0.28193819961099054</v>
      </c>
      <c r="L360" s="6">
        <v>-0.1806521737890488</v>
      </c>
      <c r="M360" s="2">
        <v>351</v>
      </c>
      <c r="N360" s="7">
        <f t="shared" si="60"/>
        <v>2.446038913806621E-2</v>
      </c>
      <c r="O360" s="7">
        <f t="shared" si="62"/>
        <v>4.223235779914862E-2</v>
      </c>
      <c r="P360" s="7">
        <f t="shared" si="63"/>
        <v>3.7988525304802054E-2</v>
      </c>
      <c r="Q360" s="7">
        <f t="shared" si="64"/>
        <v>-1.9153517575815973E-2</v>
      </c>
      <c r="R360" s="7">
        <f t="shared" si="65"/>
        <v>0.10044321542795628</v>
      </c>
      <c r="S360" s="7">
        <f t="shared" si="66"/>
        <v>6.8870107350753607E-2</v>
      </c>
      <c r="T360" s="7">
        <f t="shared" si="67"/>
        <v>-1.1653538989303817E-2</v>
      </c>
      <c r="U360" s="7">
        <f t="shared" si="68"/>
        <v>-0.15981666402875955</v>
      </c>
      <c r="V360" s="7">
        <f t="shared" si="69"/>
        <v>-0.19693819961099052</v>
      </c>
      <c r="W360" s="7">
        <f t="shared" si="70"/>
        <v>-0.14565217378904879</v>
      </c>
      <c r="X360" s="2">
        <v>351</v>
      </c>
      <c r="Y360" s="6">
        <f t="shared" si="61"/>
        <v>-0.15988126754096657</v>
      </c>
    </row>
    <row r="361" spans="2:25">
      <c r="B361" s="2">
        <v>352</v>
      </c>
      <c r="C361" s="6">
        <v>-6.5307358348946284E-3</v>
      </c>
      <c r="D361" s="6">
        <v>-7.3396413290289092E-3</v>
      </c>
      <c r="E361" s="6">
        <v>-5.8479151550968993E-3</v>
      </c>
      <c r="F361" s="6">
        <v>-1.0740654513057803E-2</v>
      </c>
      <c r="G361" s="6">
        <v>-7.2850500853929162E-3</v>
      </c>
      <c r="H361" s="6">
        <v>6.5716726292891978E-3</v>
      </c>
      <c r="I361" s="6">
        <v>2.094670067570259E-2</v>
      </c>
      <c r="J361" s="6">
        <v>-3.8202640463293552E-2</v>
      </c>
      <c r="K361" s="6">
        <v>-6.4065572464809026E-2</v>
      </c>
      <c r="L361" s="6">
        <v>-0.34715310604034461</v>
      </c>
      <c r="M361" s="2">
        <v>352</v>
      </c>
      <c r="N361" s="7">
        <f t="shared" si="60"/>
        <v>1.7469264165105372E-2</v>
      </c>
      <c r="O361" s="7">
        <f t="shared" si="62"/>
        <v>2.4660358670971091E-2</v>
      </c>
      <c r="P361" s="7">
        <f t="shared" si="63"/>
        <v>3.0152084844903105E-2</v>
      </c>
      <c r="Q361" s="7">
        <f t="shared" si="64"/>
        <v>3.0259345486942191E-2</v>
      </c>
      <c r="R361" s="7">
        <f t="shared" si="65"/>
        <v>3.1714949914607084E-2</v>
      </c>
      <c r="S361" s="7">
        <f t="shared" si="66"/>
        <v>5.1571672629289196E-2</v>
      </c>
      <c r="T361" s="7">
        <f t="shared" si="67"/>
        <v>7.5946700675702583E-2</v>
      </c>
      <c r="U361" s="7">
        <f t="shared" si="68"/>
        <v>4.0797359536706448E-2</v>
      </c>
      <c r="V361" s="7">
        <f t="shared" si="69"/>
        <v>2.093442753519098E-2</v>
      </c>
      <c r="W361" s="7">
        <f t="shared" si="70"/>
        <v>-0.31215310604034463</v>
      </c>
      <c r="X361" s="2">
        <v>352</v>
      </c>
      <c r="Y361" s="6">
        <f t="shared" si="61"/>
        <v>3.1936882501211142E-2</v>
      </c>
    </row>
    <row r="362" spans="2:25">
      <c r="B362" s="2">
        <v>353</v>
      </c>
      <c r="C362" s="6">
        <v>4.5573982277678851E-3</v>
      </c>
      <c r="D362" s="6">
        <v>2.6279977712037786E-2</v>
      </c>
      <c r="E362" s="6">
        <v>1.7015225620454395E-2</v>
      </c>
      <c r="F362" s="6">
        <v>-2.6040413532957576E-2</v>
      </c>
      <c r="G362" s="6">
        <v>6.07696277917842E-2</v>
      </c>
      <c r="H362" s="6">
        <v>3.093733195676112E-2</v>
      </c>
      <c r="I362" s="6">
        <v>-1.2652744402994354E-2</v>
      </c>
      <c r="J362" s="6">
        <v>-5.7560806044256452E-3</v>
      </c>
      <c r="K362" s="6">
        <v>-2.4570658803862763E-2</v>
      </c>
      <c r="L362" s="6">
        <v>1.9064853129939621E-2</v>
      </c>
      <c r="M362" s="2">
        <v>353</v>
      </c>
      <c r="N362" s="7">
        <f t="shared" si="60"/>
        <v>2.8557398227767886E-2</v>
      </c>
      <c r="O362" s="7">
        <f t="shared" si="62"/>
        <v>5.8279977712037787E-2</v>
      </c>
      <c r="P362" s="7">
        <f t="shared" si="63"/>
        <v>5.3015225620454395E-2</v>
      </c>
      <c r="Q362" s="7">
        <f t="shared" si="64"/>
        <v>1.4959586467042419E-2</v>
      </c>
      <c r="R362" s="7">
        <f t="shared" si="65"/>
        <v>9.9769627791784193E-2</v>
      </c>
      <c r="S362" s="7">
        <f t="shared" si="66"/>
        <v>7.5937331956761112E-2</v>
      </c>
      <c r="T362" s="7">
        <f t="shared" si="67"/>
        <v>4.2347255597005647E-2</v>
      </c>
      <c r="U362" s="7">
        <f t="shared" si="68"/>
        <v>7.3243919395574356E-2</v>
      </c>
      <c r="V362" s="7">
        <f t="shared" si="69"/>
        <v>6.0429341196137243E-2</v>
      </c>
      <c r="W362" s="7">
        <f t="shared" si="70"/>
        <v>5.4064853129939625E-2</v>
      </c>
      <c r="X362" s="2">
        <v>353</v>
      </c>
      <c r="Y362" s="6">
        <f t="shared" si="61"/>
        <v>5.681292426535077E-2</v>
      </c>
    </row>
    <row r="363" spans="2:25">
      <c r="B363" s="2">
        <v>354</v>
      </c>
      <c r="C363" s="6">
        <v>4.6921651535988054E-3</v>
      </c>
      <c r="D363" s="6">
        <v>4.6858638421199555E-3</v>
      </c>
      <c r="E363" s="6">
        <v>-1.4204028728589772E-3</v>
      </c>
      <c r="F363" s="6">
        <v>-2.5960590235009819E-2</v>
      </c>
      <c r="G363" s="6">
        <v>-9.6974176820283503E-3</v>
      </c>
      <c r="H363" s="6">
        <v>-1.5300615945563152E-2</v>
      </c>
      <c r="I363" s="6">
        <v>-3.5482223087433984E-2</v>
      </c>
      <c r="J363" s="6">
        <v>-0.16351727386981371</v>
      </c>
      <c r="K363" s="6">
        <v>-0.19427743514591211</v>
      </c>
      <c r="L363" s="6">
        <v>-0.26074830727145065</v>
      </c>
      <c r="M363" s="2">
        <v>354</v>
      </c>
      <c r="N363" s="7">
        <f t="shared" si="60"/>
        <v>2.8692165153598806E-2</v>
      </c>
      <c r="O363" s="7">
        <f t="shared" si="62"/>
        <v>3.6685863842119956E-2</v>
      </c>
      <c r="P363" s="7">
        <f t="shared" si="63"/>
        <v>3.4579597127141024E-2</v>
      </c>
      <c r="Q363" s="7">
        <f t="shared" si="64"/>
        <v>1.5039409764990175E-2</v>
      </c>
      <c r="R363" s="7">
        <f t="shared" si="65"/>
        <v>2.930258231797165E-2</v>
      </c>
      <c r="S363" s="7">
        <f t="shared" si="66"/>
        <v>2.9699384054436846E-2</v>
      </c>
      <c r="T363" s="7">
        <f t="shared" si="67"/>
        <v>1.9517776912566016E-2</v>
      </c>
      <c r="U363" s="7">
        <f t="shared" si="68"/>
        <v>-8.4517273869813711E-2</v>
      </c>
      <c r="V363" s="7">
        <f t="shared" si="69"/>
        <v>-0.10927743514591211</v>
      </c>
      <c r="W363" s="7">
        <f t="shared" si="70"/>
        <v>-0.22574830727145065</v>
      </c>
      <c r="X363" s="2">
        <v>354</v>
      </c>
      <c r="Y363" s="6">
        <f t="shared" si="61"/>
        <v>-8.3518392648831111E-2</v>
      </c>
    </row>
    <row r="364" spans="2:25">
      <c r="B364" s="2">
        <v>355</v>
      </c>
      <c r="C364" s="6">
        <v>-9.0464770269761616E-3</v>
      </c>
      <c r="D364" s="6">
        <v>2.975042975844458E-3</v>
      </c>
      <c r="E364" s="6">
        <v>-2.6838552090592653E-3</v>
      </c>
      <c r="F364" s="6">
        <v>-3.2613214692422704E-2</v>
      </c>
      <c r="G364" s="6">
        <v>5.7347607886742105E-2</v>
      </c>
      <c r="H364" s="6">
        <v>1.9381130605295498E-2</v>
      </c>
      <c r="I364" s="6">
        <v>-3.9453422593021092E-2</v>
      </c>
      <c r="J364" s="6">
        <v>-8.5197743159677847E-2</v>
      </c>
      <c r="K364" s="6">
        <v>-9.4304525527554292E-2</v>
      </c>
      <c r="L364" s="6">
        <v>0.19010598071652424</v>
      </c>
      <c r="M364" s="2">
        <v>355</v>
      </c>
      <c r="N364" s="7">
        <f t="shared" si="60"/>
        <v>1.4953522973023839E-2</v>
      </c>
      <c r="O364" s="7">
        <f t="shared" si="62"/>
        <v>3.4975042975844459E-2</v>
      </c>
      <c r="P364" s="7">
        <f t="shared" si="63"/>
        <v>3.3316144790940735E-2</v>
      </c>
      <c r="Q364" s="7">
        <f t="shared" si="64"/>
        <v>8.3867853075772908E-3</v>
      </c>
      <c r="R364" s="7">
        <f t="shared" si="65"/>
        <v>9.6347607886742098E-2</v>
      </c>
      <c r="S364" s="7">
        <f t="shared" si="66"/>
        <v>6.4381130605295489E-2</v>
      </c>
      <c r="T364" s="7">
        <f t="shared" si="67"/>
        <v>1.5546577406978908E-2</v>
      </c>
      <c r="U364" s="7">
        <f t="shared" si="68"/>
        <v>-6.1977431596778459E-3</v>
      </c>
      <c r="V364" s="7">
        <f t="shared" si="69"/>
        <v>-9.304525527554286E-3</v>
      </c>
      <c r="W364" s="7">
        <f t="shared" si="70"/>
        <v>0.22510598071652424</v>
      </c>
      <c r="X364" s="2">
        <v>355</v>
      </c>
      <c r="Y364" s="6">
        <f t="shared" si="61"/>
        <v>-4.3343048716472966E-3</v>
      </c>
    </row>
    <row r="365" spans="2:25">
      <c r="B365" s="2">
        <v>356</v>
      </c>
      <c r="C365" s="6">
        <v>5.8274234936844596E-3</v>
      </c>
      <c r="D365" s="6">
        <v>1.0597755767810108E-3</v>
      </c>
      <c r="E365" s="6">
        <v>-6.6441419749422789E-4</v>
      </c>
      <c r="F365" s="6">
        <v>-5.6605013004292978E-4</v>
      </c>
      <c r="G365" s="6">
        <v>-4.7650171281168871E-2</v>
      </c>
      <c r="H365" s="6">
        <v>-2.1138700931233663E-2</v>
      </c>
      <c r="I365" s="6">
        <v>-3.5593582838111426E-2</v>
      </c>
      <c r="J365" s="6">
        <v>8.1042270134363853E-2</v>
      </c>
      <c r="K365" s="6">
        <v>0.10135311011528871</v>
      </c>
      <c r="L365" s="6">
        <v>9.0107227137246573E-2</v>
      </c>
      <c r="M365" s="2">
        <v>356</v>
      </c>
      <c r="N365" s="7">
        <f t="shared" si="60"/>
        <v>2.982742349368446E-2</v>
      </c>
      <c r="O365" s="7">
        <f t="shared" si="62"/>
        <v>3.3059775576781011E-2</v>
      </c>
      <c r="P365" s="7">
        <f t="shared" si="63"/>
        <v>3.5335585802505773E-2</v>
      </c>
      <c r="Q365" s="7">
        <f t="shared" si="64"/>
        <v>4.0433949869957062E-2</v>
      </c>
      <c r="R365" s="7">
        <f t="shared" si="65"/>
        <v>-8.6501712811688711E-3</v>
      </c>
      <c r="S365" s="7">
        <f t="shared" si="66"/>
        <v>2.3861299068766335E-2</v>
      </c>
      <c r="T365" s="7">
        <f t="shared" si="67"/>
        <v>1.9406417161888574E-2</v>
      </c>
      <c r="U365" s="7">
        <f t="shared" si="68"/>
        <v>0.16004227013436384</v>
      </c>
      <c r="V365" s="7">
        <f t="shared" si="69"/>
        <v>0.18635311011528871</v>
      </c>
      <c r="W365" s="7">
        <f t="shared" si="70"/>
        <v>0.12510722713724659</v>
      </c>
      <c r="X365" s="2">
        <v>356</v>
      </c>
      <c r="Y365" s="6">
        <f t="shared" si="61"/>
        <v>0.15296377161325611</v>
      </c>
    </row>
    <row r="366" spans="2:25">
      <c r="B366" s="2">
        <v>357</v>
      </c>
      <c r="C366" s="6">
        <v>2.2276311926092834E-4</v>
      </c>
      <c r="D366" s="6">
        <v>-3.0318906718649383E-2</v>
      </c>
      <c r="E366" s="6">
        <v>-3.0983926557533941E-2</v>
      </c>
      <c r="F366" s="6">
        <v>-3.0028172841566083E-2</v>
      </c>
      <c r="G366" s="6">
        <v>-6.7960532973921781E-2</v>
      </c>
      <c r="H366" s="6">
        <v>-4.9296865286534271E-2</v>
      </c>
      <c r="I366" s="6">
        <v>-6.2743139833582484E-2</v>
      </c>
      <c r="J366" s="6">
        <v>-0.19537961397954259</v>
      </c>
      <c r="K366" s="6">
        <v>-0.16949512742186079</v>
      </c>
      <c r="L366" s="6">
        <v>-9.923728193449137E-2</v>
      </c>
      <c r="M366" s="2">
        <v>357</v>
      </c>
      <c r="N366" s="7">
        <f t="shared" si="60"/>
        <v>2.4222763119260929E-2</v>
      </c>
      <c r="O366" s="7">
        <f t="shared" si="62"/>
        <v>1.681093281350618E-3</v>
      </c>
      <c r="P366" s="7">
        <f t="shared" si="63"/>
        <v>5.0160734424660632E-3</v>
      </c>
      <c r="Q366" s="7">
        <f t="shared" si="64"/>
        <v>1.0971827158433912E-2</v>
      </c>
      <c r="R366" s="7">
        <f t="shared" si="65"/>
        <v>-2.8960532973921781E-2</v>
      </c>
      <c r="S366" s="7">
        <f t="shared" si="66"/>
        <v>-4.2968652865342724E-3</v>
      </c>
      <c r="T366" s="7">
        <f t="shared" si="67"/>
        <v>-7.7431398335824839E-3</v>
      </c>
      <c r="U366" s="7">
        <f t="shared" si="68"/>
        <v>-0.11637961397954259</v>
      </c>
      <c r="V366" s="7">
        <f t="shared" si="69"/>
        <v>-8.4495127421860786E-2</v>
      </c>
      <c r="W366" s="7">
        <f t="shared" si="70"/>
        <v>-6.4237281934491366E-2</v>
      </c>
      <c r="X366" s="2">
        <v>357</v>
      </c>
      <c r="Y366" s="6">
        <f t="shared" si="61"/>
        <v>-6.9144729939704233E-2</v>
      </c>
    </row>
    <row r="367" spans="2:25">
      <c r="B367" s="2">
        <v>358</v>
      </c>
      <c r="C367" s="6">
        <v>-6.8308435791210251E-3</v>
      </c>
      <c r="D367" s="6">
        <v>7.7031881707179811E-3</v>
      </c>
      <c r="E367" s="6">
        <v>1.3643489114705983E-3</v>
      </c>
      <c r="F367" s="6">
        <v>-3.868480288546991E-2</v>
      </c>
      <c r="G367" s="6">
        <v>6.1582024541277938E-2</v>
      </c>
      <c r="H367" s="6">
        <v>2.6969499808063339E-2</v>
      </c>
      <c r="I367" s="6">
        <v>-1.4175699781431184E-2</v>
      </c>
      <c r="J367" s="6">
        <v>-0.10047817457543481</v>
      </c>
      <c r="K367" s="6">
        <v>-0.17107503045856121</v>
      </c>
      <c r="L367" s="6">
        <v>0.19488410496902625</v>
      </c>
      <c r="M367" s="2">
        <v>358</v>
      </c>
      <c r="N367" s="7">
        <f t="shared" si="60"/>
        <v>1.7169156420878975E-2</v>
      </c>
      <c r="O367" s="7">
        <f t="shared" si="62"/>
        <v>3.9703188170717982E-2</v>
      </c>
      <c r="P367" s="7">
        <f t="shared" si="63"/>
        <v>3.7364348911470599E-2</v>
      </c>
      <c r="Q367" s="7">
        <f t="shared" si="64"/>
        <v>2.3151971145300848E-3</v>
      </c>
      <c r="R367" s="7">
        <f t="shared" si="65"/>
        <v>0.10058202454127793</v>
      </c>
      <c r="S367" s="7">
        <f t="shared" si="66"/>
        <v>7.1969499808063331E-2</v>
      </c>
      <c r="T367" s="7">
        <f t="shared" si="67"/>
        <v>4.0824300218568817E-2</v>
      </c>
      <c r="U367" s="7">
        <f t="shared" si="68"/>
        <v>-2.1478174575434814E-2</v>
      </c>
      <c r="V367" s="7">
        <f t="shared" si="69"/>
        <v>-8.60750304585612E-2</v>
      </c>
      <c r="W367" s="7">
        <f t="shared" si="70"/>
        <v>0.22988410496902625</v>
      </c>
      <c r="X367" s="2">
        <v>358</v>
      </c>
      <c r="Y367" s="6">
        <f t="shared" si="61"/>
        <v>-6.0695164142728165E-2</v>
      </c>
    </row>
    <row r="368" spans="2:25">
      <c r="B368" s="2">
        <v>359</v>
      </c>
      <c r="C368" s="6">
        <v>-7.649156688855005E-4</v>
      </c>
      <c r="D368" s="6">
        <v>8.8545849422004413E-3</v>
      </c>
      <c r="E368" s="6">
        <v>8.2667164884041196E-3</v>
      </c>
      <c r="F368" s="6">
        <v>2.3448878439821828E-2</v>
      </c>
      <c r="G368" s="6">
        <v>4.6192126840940567E-3</v>
      </c>
      <c r="H368" s="6">
        <v>1.295043230509501E-2</v>
      </c>
      <c r="I368" s="6">
        <v>3.4368238964863962E-2</v>
      </c>
      <c r="J368" s="6">
        <v>0.21810117298202616</v>
      </c>
      <c r="K368" s="6">
        <v>0.24176673211294841</v>
      </c>
      <c r="L368" s="6">
        <v>0.50797485446983315</v>
      </c>
      <c r="M368" s="2">
        <v>359</v>
      </c>
      <c r="N368" s="7">
        <f t="shared" si="60"/>
        <v>2.32350843311145E-2</v>
      </c>
      <c r="O368" s="7">
        <f t="shared" si="62"/>
        <v>4.0854584942200442E-2</v>
      </c>
      <c r="P368" s="7">
        <f t="shared" si="63"/>
        <v>4.426671648840412E-2</v>
      </c>
      <c r="Q368" s="7">
        <f t="shared" si="64"/>
        <v>6.4448878439821819E-2</v>
      </c>
      <c r="R368" s="7">
        <f t="shared" si="65"/>
        <v>4.3619212684094057E-2</v>
      </c>
      <c r="S368" s="7">
        <f t="shared" si="66"/>
        <v>5.7950432305095008E-2</v>
      </c>
      <c r="T368" s="7">
        <f t="shared" si="67"/>
        <v>8.9368238964863955E-2</v>
      </c>
      <c r="U368" s="7">
        <f t="shared" si="68"/>
        <v>0.29710117298202615</v>
      </c>
      <c r="V368" s="7">
        <f t="shared" si="69"/>
        <v>0.32676673211294843</v>
      </c>
      <c r="W368" s="7">
        <f t="shared" si="70"/>
        <v>0.54297485446983318</v>
      </c>
      <c r="X368" s="2">
        <v>359</v>
      </c>
      <c r="Y368" s="6">
        <f t="shared" si="61"/>
        <v>0.27928703388480702</v>
      </c>
    </row>
    <row r="369" spans="2:25">
      <c r="B369" s="2">
        <v>360</v>
      </c>
      <c r="C369" s="6">
        <v>2.7815503111220177E-3</v>
      </c>
      <c r="D369" s="6">
        <v>7.3750996719162548E-3</v>
      </c>
      <c r="E369" s="6">
        <v>4.7949300315624672E-3</v>
      </c>
      <c r="F369" s="6">
        <v>-1.6545732959735368E-4</v>
      </c>
      <c r="G369" s="6">
        <v>3.6021120466480788E-3</v>
      </c>
      <c r="H369" s="6">
        <v>4.7970706198862609E-3</v>
      </c>
      <c r="I369" s="6">
        <v>2.086188711278969E-3</v>
      </c>
      <c r="J369" s="6">
        <v>-3.5861277229204597E-2</v>
      </c>
      <c r="K369" s="6">
        <v>-5.0899059427576873E-2</v>
      </c>
      <c r="L369" s="6">
        <v>-3.7140820446270803E-2</v>
      </c>
      <c r="M369" s="2">
        <v>360</v>
      </c>
      <c r="N369" s="7">
        <f t="shared" si="60"/>
        <v>2.6781550311122018E-2</v>
      </c>
      <c r="O369" s="7">
        <f t="shared" si="62"/>
        <v>3.9375099671916255E-2</v>
      </c>
      <c r="P369" s="7">
        <f t="shared" si="63"/>
        <v>4.0794930031562468E-2</v>
      </c>
      <c r="Q369" s="7">
        <f t="shared" si="64"/>
        <v>4.0834542670402638E-2</v>
      </c>
      <c r="R369" s="7">
        <f t="shared" si="65"/>
        <v>4.2602112046648079E-2</v>
      </c>
      <c r="S369" s="7">
        <f t="shared" si="66"/>
        <v>4.9797070619886259E-2</v>
      </c>
      <c r="T369" s="7">
        <f t="shared" si="67"/>
        <v>5.7086188711278969E-2</v>
      </c>
      <c r="U369" s="7">
        <f t="shared" si="68"/>
        <v>4.3138722770795404E-2</v>
      </c>
      <c r="V369" s="7">
        <f t="shared" si="69"/>
        <v>3.4100940572423133E-2</v>
      </c>
      <c r="W369" s="7">
        <f t="shared" si="70"/>
        <v>-2.1408204462707997E-3</v>
      </c>
      <c r="X369" s="2">
        <v>360</v>
      </c>
      <c r="Y369" s="6">
        <f t="shared" si="61"/>
        <v>3.8697990454427435E-2</v>
      </c>
    </row>
    <row r="370" spans="2:25">
      <c r="B370" s="2">
        <v>361</v>
      </c>
      <c r="C370" s="6">
        <v>3.5003477818468035E-3</v>
      </c>
      <c r="D370" s="6">
        <v>1.8189587339190919E-2</v>
      </c>
      <c r="E370" s="6">
        <v>1.7246944534470138E-2</v>
      </c>
      <c r="F370" s="6">
        <v>-1.7111353708065238E-2</v>
      </c>
      <c r="G370" s="6">
        <v>8.136598524627249E-2</v>
      </c>
      <c r="H370" s="6">
        <v>4.2419417793796592E-2</v>
      </c>
      <c r="I370" s="6">
        <v>-2.4734360074799455E-2</v>
      </c>
      <c r="J370" s="6">
        <v>-0.20880467457703009</v>
      </c>
      <c r="K370" s="6">
        <v>-0.18498007871623456</v>
      </c>
      <c r="L370" s="6">
        <v>0.13212355118855418</v>
      </c>
      <c r="M370" s="2">
        <v>361</v>
      </c>
      <c r="N370" s="7">
        <f t="shared" si="60"/>
        <v>2.7500347781846804E-2</v>
      </c>
      <c r="O370" s="7">
        <f t="shared" si="62"/>
        <v>5.0189587339190919E-2</v>
      </c>
      <c r="P370" s="7">
        <f t="shared" si="63"/>
        <v>5.3246944534470139E-2</v>
      </c>
      <c r="Q370" s="7">
        <f t="shared" si="64"/>
        <v>2.3888646291934757E-2</v>
      </c>
      <c r="R370" s="7">
        <f t="shared" si="65"/>
        <v>0.12036598524627248</v>
      </c>
      <c r="S370" s="7">
        <f t="shared" si="66"/>
        <v>8.7419417793796583E-2</v>
      </c>
      <c r="T370" s="7">
        <f t="shared" si="67"/>
        <v>3.0265639925200545E-2</v>
      </c>
      <c r="U370" s="7">
        <f t="shared" si="68"/>
        <v>-0.1298046745770301</v>
      </c>
      <c r="V370" s="7">
        <f t="shared" si="69"/>
        <v>-9.9980078716234558E-2</v>
      </c>
      <c r="W370" s="7">
        <f t="shared" si="70"/>
        <v>0.16712355118855418</v>
      </c>
      <c r="X370" s="2">
        <v>361</v>
      </c>
      <c r="Y370" s="6">
        <f t="shared" si="61"/>
        <v>-7.3930934854660027E-2</v>
      </c>
    </row>
    <row r="371" spans="2:25">
      <c r="B371" s="2">
        <v>362</v>
      </c>
      <c r="C371" s="6">
        <v>8.7639573514728536E-4</v>
      </c>
      <c r="D371" s="6">
        <v>-1.1094033350935659E-2</v>
      </c>
      <c r="E371" s="6">
        <v>-9.5262860648174623E-3</v>
      </c>
      <c r="F371" s="6">
        <v>5.3557157606717622E-3</v>
      </c>
      <c r="G371" s="6">
        <v>-1.4830990789633555E-2</v>
      </c>
      <c r="H371" s="6">
        <v>-1.1150603743171734E-2</v>
      </c>
      <c r="I371" s="6">
        <v>2.0694198852837409E-2</v>
      </c>
      <c r="J371" s="6">
        <v>-4.3249382312269463E-2</v>
      </c>
      <c r="K371" s="6">
        <v>-6.0902968981115663E-3</v>
      </c>
      <c r="L371" s="6">
        <v>0.25753063048361874</v>
      </c>
      <c r="M371" s="2">
        <v>362</v>
      </c>
      <c r="N371" s="7">
        <f t="shared" si="60"/>
        <v>2.4876395735147286E-2</v>
      </c>
      <c r="O371" s="7">
        <f t="shared" si="62"/>
        <v>2.0905966649064342E-2</v>
      </c>
      <c r="P371" s="7">
        <f t="shared" si="63"/>
        <v>2.6473713935182542E-2</v>
      </c>
      <c r="Q371" s="7">
        <f t="shared" si="64"/>
        <v>4.6355715760671753E-2</v>
      </c>
      <c r="R371" s="7">
        <f t="shared" si="65"/>
        <v>2.4169009210366445E-2</v>
      </c>
      <c r="S371" s="7">
        <f t="shared" si="66"/>
        <v>3.3849396256828264E-2</v>
      </c>
      <c r="T371" s="7">
        <f t="shared" si="67"/>
        <v>7.5694198852837402E-2</v>
      </c>
      <c r="U371" s="7">
        <f t="shared" si="68"/>
        <v>3.5750617687730538E-2</v>
      </c>
      <c r="V371" s="7">
        <f t="shared" si="69"/>
        <v>7.890970310188844E-2</v>
      </c>
      <c r="W371" s="7">
        <f t="shared" si="70"/>
        <v>0.29253063048361871</v>
      </c>
      <c r="X371" s="2">
        <v>362</v>
      </c>
      <c r="Y371" s="6">
        <f t="shared" si="61"/>
        <v>7.8266602589610268E-2</v>
      </c>
    </row>
    <row r="372" spans="2:25">
      <c r="B372" s="2">
        <v>363</v>
      </c>
      <c r="C372" s="6">
        <v>-4.6768662193089824E-3</v>
      </c>
      <c r="D372" s="6">
        <v>-1.5455085687010303E-2</v>
      </c>
      <c r="E372" s="6">
        <v>-1.1142709189393123E-2</v>
      </c>
      <c r="F372" s="6">
        <v>2.1056153445976254E-2</v>
      </c>
      <c r="G372" s="6">
        <v>-4.623773461373358E-2</v>
      </c>
      <c r="H372" s="6">
        <v>-1.7985468584200089E-2</v>
      </c>
      <c r="I372" s="6">
        <v>5.1317775216953465E-2</v>
      </c>
      <c r="J372" s="6">
        <v>0.68106546395733325</v>
      </c>
      <c r="K372" s="6">
        <v>0.58625188541280049</v>
      </c>
      <c r="L372" s="6">
        <v>-2.2635260960915435E-2</v>
      </c>
      <c r="M372" s="2">
        <v>363</v>
      </c>
      <c r="N372" s="7">
        <f t="shared" si="60"/>
        <v>1.9323133780691018E-2</v>
      </c>
      <c r="O372" s="7">
        <f t="shared" si="62"/>
        <v>1.6544914312989698E-2</v>
      </c>
      <c r="P372" s="7">
        <f t="shared" si="63"/>
        <v>2.4857290810606881E-2</v>
      </c>
      <c r="Q372" s="7">
        <f t="shared" si="64"/>
        <v>6.2056153445976245E-2</v>
      </c>
      <c r="R372" s="7">
        <f t="shared" si="65"/>
        <v>-7.2377346137335805E-3</v>
      </c>
      <c r="S372" s="7">
        <f t="shared" si="66"/>
        <v>2.701453141579991E-2</v>
      </c>
      <c r="T372" s="7">
        <f t="shared" si="67"/>
        <v>0.10631777521695346</v>
      </c>
      <c r="U372" s="7">
        <f t="shared" si="68"/>
        <v>0.76006546395733321</v>
      </c>
      <c r="V372" s="7">
        <f t="shared" si="69"/>
        <v>0.67125188541280045</v>
      </c>
      <c r="W372" s="7">
        <f t="shared" si="70"/>
        <v>1.2364739039084569E-2</v>
      </c>
      <c r="X372" s="2">
        <v>363</v>
      </c>
      <c r="Y372" s="6">
        <f t="shared" si="61"/>
        <v>0.55826506385484065</v>
      </c>
    </row>
    <row r="373" spans="2:25">
      <c r="B373" s="2">
        <v>364</v>
      </c>
      <c r="C373" s="6">
        <v>-2.8288834532200977E-3</v>
      </c>
      <c r="D373" s="6">
        <v>4.1968104010935009E-3</v>
      </c>
      <c r="E373" s="6">
        <v>5.430700515323645E-3</v>
      </c>
      <c r="F373" s="6">
        <v>1.4070675642345796E-2</v>
      </c>
      <c r="G373" s="6">
        <v>2.1390625312495151E-2</v>
      </c>
      <c r="H373" s="6">
        <v>2.1088813387610088E-2</v>
      </c>
      <c r="I373" s="6">
        <v>4.9958890998517247E-2</v>
      </c>
      <c r="J373" s="6">
        <v>0.12302375006130187</v>
      </c>
      <c r="K373" s="6">
        <v>0.16461609082950268</v>
      </c>
      <c r="L373" s="6">
        <v>-0.12393722220464935</v>
      </c>
      <c r="M373" s="2">
        <v>364</v>
      </c>
      <c r="N373" s="7">
        <f t="shared" si="60"/>
        <v>2.1171116546779903E-2</v>
      </c>
      <c r="O373" s="7">
        <f t="shared" si="62"/>
        <v>3.6196810401093502E-2</v>
      </c>
      <c r="P373" s="7">
        <f t="shared" si="63"/>
        <v>4.1430700515323646E-2</v>
      </c>
      <c r="Q373" s="7">
        <f t="shared" si="64"/>
        <v>5.5070675642345787E-2</v>
      </c>
      <c r="R373" s="7">
        <f t="shared" si="65"/>
        <v>6.0390625312495151E-2</v>
      </c>
      <c r="S373" s="7">
        <f t="shared" si="66"/>
        <v>6.6088813387610079E-2</v>
      </c>
      <c r="T373" s="7">
        <f t="shared" si="67"/>
        <v>0.10495889099851724</v>
      </c>
      <c r="U373" s="7">
        <f t="shared" si="68"/>
        <v>0.20202375006130185</v>
      </c>
      <c r="V373" s="7">
        <f t="shared" si="69"/>
        <v>0.2496160908295027</v>
      </c>
      <c r="W373" s="7">
        <f t="shared" si="70"/>
        <v>-8.8937222204649349E-2</v>
      </c>
      <c r="X373" s="2">
        <v>364</v>
      </c>
      <c r="Y373" s="6">
        <f t="shared" si="61"/>
        <v>0.22068465133311516</v>
      </c>
    </row>
    <row r="374" spans="2:25">
      <c r="B374" s="2">
        <v>365</v>
      </c>
      <c r="C374" s="6">
        <v>-5.8488552619305953E-3</v>
      </c>
      <c r="D374" s="6">
        <v>1.8639117781423381E-3</v>
      </c>
      <c r="E374" s="6">
        <v>-4.499254762132459E-3</v>
      </c>
      <c r="F374" s="6">
        <v>-5.2257644151660204E-2</v>
      </c>
      <c r="G374" s="6">
        <v>2.2025314017833045E-2</v>
      </c>
      <c r="H374" s="6">
        <v>9.6070276713657241E-3</v>
      </c>
      <c r="I374" s="6">
        <v>-7.3456839407185837E-2</v>
      </c>
      <c r="J374" s="6">
        <v>-0.18725734204733865</v>
      </c>
      <c r="K374" s="6">
        <v>-0.19531755292465491</v>
      </c>
      <c r="L374" s="6">
        <v>4.873424739976058E-2</v>
      </c>
      <c r="M374" s="2">
        <v>365</v>
      </c>
      <c r="N374" s="7">
        <f t="shared" si="60"/>
        <v>1.8151144738069405E-2</v>
      </c>
      <c r="O374" s="7">
        <f t="shared" si="62"/>
        <v>3.3863911778142339E-2</v>
      </c>
      <c r="P374" s="7">
        <f t="shared" si="63"/>
        <v>3.1500745237867542E-2</v>
      </c>
      <c r="Q374" s="7">
        <f t="shared" si="64"/>
        <v>-1.1257644151660209E-2</v>
      </c>
      <c r="R374" s="7">
        <f t="shared" si="65"/>
        <v>6.1025314017833045E-2</v>
      </c>
      <c r="S374" s="7">
        <f t="shared" si="66"/>
        <v>5.4607027671365722E-2</v>
      </c>
      <c r="T374" s="7">
        <f t="shared" si="67"/>
        <v>-1.8456839407185836E-2</v>
      </c>
      <c r="U374" s="7">
        <f t="shared" si="68"/>
        <v>-0.10825734204733865</v>
      </c>
      <c r="V374" s="7">
        <f t="shared" si="69"/>
        <v>-0.11031755292465491</v>
      </c>
      <c r="W374" s="7">
        <f t="shared" si="70"/>
        <v>8.3734247399760584E-2</v>
      </c>
      <c r="X374" s="2">
        <v>365</v>
      </c>
      <c r="Y374" s="6">
        <f t="shared" si="61"/>
        <v>-9.1945410304620459E-2</v>
      </c>
    </row>
    <row r="375" spans="2:25">
      <c r="B375" s="2">
        <v>366</v>
      </c>
      <c r="C375" s="6">
        <v>-4.7226682069067202E-3</v>
      </c>
      <c r="D375" s="6">
        <v>2.4292364406327607E-2</v>
      </c>
      <c r="E375" s="6">
        <v>1.1270557018072076E-2</v>
      </c>
      <c r="F375" s="6">
        <v>-4.8781938021077415E-2</v>
      </c>
      <c r="G375" s="6">
        <v>4.6031328720346668E-2</v>
      </c>
      <c r="H375" s="6">
        <v>9.7839411872528356E-3</v>
      </c>
      <c r="I375" s="6">
        <v>-8.0612391501026281E-2</v>
      </c>
      <c r="J375" s="6">
        <v>-0.28927526036004303</v>
      </c>
      <c r="K375" s="6">
        <v>-0.32341830854752862</v>
      </c>
      <c r="L375" s="6">
        <v>-0.27819395660899843</v>
      </c>
      <c r="M375" s="2">
        <v>366</v>
      </c>
      <c r="N375" s="7">
        <f t="shared" si="60"/>
        <v>1.927733179309328E-2</v>
      </c>
      <c r="O375" s="7">
        <f t="shared" si="62"/>
        <v>5.6292364406327608E-2</v>
      </c>
      <c r="P375" s="7">
        <f t="shared" si="63"/>
        <v>4.7270557018072076E-2</v>
      </c>
      <c r="Q375" s="7">
        <f t="shared" si="64"/>
        <v>-7.7819380210774197E-3</v>
      </c>
      <c r="R375" s="7">
        <f t="shared" si="65"/>
        <v>8.5031328720346661E-2</v>
      </c>
      <c r="S375" s="7">
        <f t="shared" si="66"/>
        <v>5.4783941187252834E-2</v>
      </c>
      <c r="T375" s="7">
        <f t="shared" si="67"/>
        <v>-2.5612391501026281E-2</v>
      </c>
      <c r="U375" s="7">
        <f t="shared" si="68"/>
        <v>-0.21027526036004301</v>
      </c>
      <c r="V375" s="7">
        <f t="shared" si="69"/>
        <v>-0.2384183085475286</v>
      </c>
      <c r="W375" s="7">
        <f t="shared" si="70"/>
        <v>-0.24319395660899842</v>
      </c>
      <c r="X375" s="2">
        <v>366</v>
      </c>
      <c r="Y375" s="6">
        <f t="shared" si="61"/>
        <v>-0.19585712525512841</v>
      </c>
    </row>
    <row r="376" spans="2:25">
      <c r="B376" s="2">
        <v>367</v>
      </c>
      <c r="C376" s="6">
        <v>3.7181971159759644E-3</v>
      </c>
      <c r="D376" s="6">
        <v>1.9387127179673572E-2</v>
      </c>
      <c r="E376" s="6">
        <v>1.6919570327093531E-2</v>
      </c>
      <c r="F376" s="6">
        <v>3.6837619700569008E-2</v>
      </c>
      <c r="G376" s="6">
        <v>4.1804811475977935E-2</v>
      </c>
      <c r="H376" s="6">
        <v>3.0677173217569846E-2</v>
      </c>
      <c r="I376" s="6">
        <v>6.7963013188924948E-2</v>
      </c>
      <c r="J376" s="6">
        <v>0.17835089060999801</v>
      </c>
      <c r="K376" s="6">
        <v>0.23442423017056679</v>
      </c>
      <c r="L376" s="6">
        <v>9.0164803324723611E-2</v>
      </c>
      <c r="M376" s="2">
        <v>367</v>
      </c>
      <c r="N376" s="7">
        <f t="shared" si="60"/>
        <v>2.7718197115975965E-2</v>
      </c>
      <c r="O376" s="7">
        <f t="shared" si="62"/>
        <v>5.1387127179673572E-2</v>
      </c>
      <c r="P376" s="7">
        <f t="shared" si="63"/>
        <v>5.2919570327093532E-2</v>
      </c>
      <c r="Q376" s="7">
        <f t="shared" si="64"/>
        <v>7.7837619700569002E-2</v>
      </c>
      <c r="R376" s="7">
        <f t="shared" si="65"/>
        <v>8.0804811475977928E-2</v>
      </c>
      <c r="S376" s="7">
        <f t="shared" si="66"/>
        <v>7.5677173217569838E-2</v>
      </c>
      <c r="T376" s="7">
        <f t="shared" si="67"/>
        <v>0.12296301318892494</v>
      </c>
      <c r="U376" s="7">
        <f t="shared" si="68"/>
        <v>0.257350890609998</v>
      </c>
      <c r="V376" s="7">
        <f t="shared" si="69"/>
        <v>0.31942423017056681</v>
      </c>
      <c r="W376" s="7">
        <f t="shared" si="70"/>
        <v>0.12516480332472363</v>
      </c>
      <c r="X376" s="2">
        <v>367</v>
      </c>
      <c r="Y376" s="6">
        <f t="shared" si="61"/>
        <v>0.28013198732497979</v>
      </c>
    </row>
    <row r="377" spans="2:25">
      <c r="B377" s="2">
        <v>368</v>
      </c>
      <c r="C377" s="6">
        <v>2.0368290955716933E-4</v>
      </c>
      <c r="D377" s="6">
        <v>-6.6224827191023461E-4</v>
      </c>
      <c r="E377" s="6">
        <v>-4.6390387989307218E-3</v>
      </c>
      <c r="F377" s="6">
        <v>9.0417307895615286E-3</v>
      </c>
      <c r="G377" s="6">
        <v>-5.4710221355716779E-2</v>
      </c>
      <c r="H377" s="6">
        <v>-3.7274541306445315E-2</v>
      </c>
      <c r="I377" s="6">
        <v>-8.1559345212005807E-2</v>
      </c>
      <c r="J377" s="6">
        <v>-0.21016997214417185</v>
      </c>
      <c r="K377" s="6">
        <v>-0.20983911061962801</v>
      </c>
      <c r="L377" s="6">
        <v>1.5741234308402977E-2</v>
      </c>
      <c r="M377" s="2">
        <v>368</v>
      </c>
      <c r="N377" s="7">
        <f t="shared" si="60"/>
        <v>2.420368290955717E-2</v>
      </c>
      <c r="O377" s="7">
        <f t="shared" si="62"/>
        <v>3.1337751728089766E-2</v>
      </c>
      <c r="P377" s="7">
        <f t="shared" si="63"/>
        <v>3.1360961201069279E-2</v>
      </c>
      <c r="Q377" s="7">
        <f t="shared" si="64"/>
        <v>5.004173078956152E-2</v>
      </c>
      <c r="R377" s="7">
        <f t="shared" si="65"/>
        <v>-1.5710221355716779E-2</v>
      </c>
      <c r="S377" s="7">
        <f t="shared" si="66"/>
        <v>7.7254586935546835E-3</v>
      </c>
      <c r="T377" s="7">
        <f t="shared" si="67"/>
        <v>-2.6559345212005807E-2</v>
      </c>
      <c r="U377" s="7">
        <f t="shared" si="68"/>
        <v>-0.13116997214417186</v>
      </c>
      <c r="V377" s="7">
        <f t="shared" si="69"/>
        <v>-0.124839110619628</v>
      </c>
      <c r="W377" s="7">
        <f t="shared" si="70"/>
        <v>5.074123430840298E-2</v>
      </c>
      <c r="X377" s="2">
        <v>368</v>
      </c>
      <c r="Y377" s="6">
        <f t="shared" si="61"/>
        <v>-0.10518315765777043</v>
      </c>
    </row>
    <row r="378" spans="2:25">
      <c r="B378" s="2">
        <v>369</v>
      </c>
      <c r="C378" s="6">
        <v>1.2372183635306136E-3</v>
      </c>
      <c r="D378" s="6">
        <v>-8.0512664395259587E-3</v>
      </c>
      <c r="E378" s="6">
        <v>-6.9616995995610935E-3</v>
      </c>
      <c r="F378" s="6">
        <v>-8.4072372047612996E-3</v>
      </c>
      <c r="G378" s="6">
        <v>-1.3190364249292749E-2</v>
      </c>
      <c r="H378" s="6">
        <v>-1.1226332317402506E-2</v>
      </c>
      <c r="I378" s="6">
        <v>-2.0084337697281129E-2</v>
      </c>
      <c r="J378" s="6">
        <v>0.13708477401910038</v>
      </c>
      <c r="K378" s="6">
        <v>0.1376720892725245</v>
      </c>
      <c r="L378" s="6">
        <v>-0.17272006088141473</v>
      </c>
      <c r="M378" s="2">
        <v>369</v>
      </c>
      <c r="N378" s="7">
        <f t="shared" si="60"/>
        <v>2.5237218363530614E-2</v>
      </c>
      <c r="O378" s="7">
        <f t="shared" si="62"/>
        <v>2.3948733560474042E-2</v>
      </c>
      <c r="P378" s="7">
        <f t="shared" si="63"/>
        <v>2.9038300400438911E-2</v>
      </c>
      <c r="Q378" s="7">
        <f t="shared" si="64"/>
        <v>3.2592762795238692E-2</v>
      </c>
      <c r="R378" s="7">
        <f t="shared" si="65"/>
        <v>2.5809635750707251E-2</v>
      </c>
      <c r="S378" s="7">
        <f t="shared" si="66"/>
        <v>3.3773667682597493E-2</v>
      </c>
      <c r="T378" s="7">
        <f t="shared" si="67"/>
        <v>3.4915662302718871E-2</v>
      </c>
      <c r="U378" s="7">
        <f t="shared" si="68"/>
        <v>0.21608477401910037</v>
      </c>
      <c r="V378" s="7">
        <f t="shared" si="69"/>
        <v>0.22267208927252452</v>
      </c>
      <c r="W378" s="7">
        <f t="shared" si="70"/>
        <v>-0.13772006088141472</v>
      </c>
      <c r="X378" s="2">
        <v>369</v>
      </c>
      <c r="Y378" s="6">
        <f t="shared" si="61"/>
        <v>0.18512080403662501</v>
      </c>
    </row>
    <row r="379" spans="2:25">
      <c r="B379" s="2">
        <v>370</v>
      </c>
      <c r="C379" s="6">
        <v>4.271571421986399E-3</v>
      </c>
      <c r="D379" s="6">
        <v>1.0389970275257968E-2</v>
      </c>
      <c r="E379" s="6">
        <v>9.3314745735434031E-3</v>
      </c>
      <c r="F379" s="6">
        <v>6.7896129608257284E-3</v>
      </c>
      <c r="G379" s="6">
        <v>5.5034535003599241E-2</v>
      </c>
      <c r="H379" s="6">
        <v>3.4430588264075572E-2</v>
      </c>
      <c r="I379" s="6">
        <v>2.7111562306848636E-2</v>
      </c>
      <c r="J379" s="6">
        <v>4.9073842757798608E-2</v>
      </c>
      <c r="K379" s="6">
        <v>7.4389254025591725E-2</v>
      </c>
      <c r="L379" s="6">
        <v>0.18057867193908655</v>
      </c>
      <c r="M379" s="2">
        <v>370</v>
      </c>
      <c r="N379" s="7">
        <f t="shared" si="60"/>
        <v>2.8271571421986399E-2</v>
      </c>
      <c r="O379" s="7">
        <f t="shared" si="62"/>
        <v>4.2389970275257968E-2</v>
      </c>
      <c r="P379" s="7">
        <f t="shared" si="63"/>
        <v>4.5331474573543404E-2</v>
      </c>
      <c r="Q379" s="7">
        <f t="shared" si="64"/>
        <v>4.778961296082572E-2</v>
      </c>
      <c r="R379" s="7">
        <f t="shared" si="65"/>
        <v>9.4034535003599234E-2</v>
      </c>
      <c r="S379" s="7">
        <f t="shared" si="66"/>
        <v>7.9430588264075563E-2</v>
      </c>
      <c r="T379" s="7">
        <f t="shared" si="67"/>
        <v>8.2111562306848629E-2</v>
      </c>
      <c r="U379" s="7">
        <f t="shared" si="68"/>
        <v>0.12807384275779859</v>
      </c>
      <c r="V379" s="7">
        <f t="shared" si="69"/>
        <v>0.15938925402559173</v>
      </c>
      <c r="W379" s="7">
        <f t="shared" si="70"/>
        <v>0.21557867193908656</v>
      </c>
      <c r="X379" s="2">
        <v>370</v>
      </c>
      <c r="Y379" s="6">
        <f t="shared" si="61"/>
        <v>0.14393371604892893</v>
      </c>
    </row>
    <row r="380" spans="2:25">
      <c r="B380" s="2">
        <v>371</v>
      </c>
      <c r="C380" s="6">
        <v>5.3348064263811917E-4</v>
      </c>
      <c r="D380" s="6">
        <v>9.7119936997234896E-3</v>
      </c>
      <c r="E380" s="6">
        <v>-8.1717369816363544E-5</v>
      </c>
      <c r="F380" s="6">
        <v>-3.7624909725789885E-2</v>
      </c>
      <c r="G380" s="6">
        <v>-1.0028262308948696E-2</v>
      </c>
      <c r="H380" s="6">
        <v>-1.8212590858521623E-2</v>
      </c>
      <c r="I380" s="6">
        <v>-7.4414186569837226E-2</v>
      </c>
      <c r="J380" s="6">
        <v>-0.23435796059942879</v>
      </c>
      <c r="K380" s="6">
        <v>-0.2527171025817303</v>
      </c>
      <c r="L380" s="6">
        <v>-0.28489366697192947</v>
      </c>
      <c r="M380" s="2">
        <v>371</v>
      </c>
      <c r="N380" s="7">
        <f t="shared" si="60"/>
        <v>2.453348064263812E-2</v>
      </c>
      <c r="O380" s="7">
        <f t="shared" si="62"/>
        <v>4.171199369972349E-2</v>
      </c>
      <c r="P380" s="7">
        <f t="shared" si="63"/>
        <v>3.5918282630183637E-2</v>
      </c>
      <c r="Q380" s="7">
        <f t="shared" si="64"/>
        <v>3.3750902742101102E-3</v>
      </c>
      <c r="R380" s="7">
        <f t="shared" si="65"/>
        <v>2.8971737691051304E-2</v>
      </c>
      <c r="S380" s="7">
        <f t="shared" si="66"/>
        <v>2.6787409141478376E-2</v>
      </c>
      <c r="T380" s="7">
        <f t="shared" si="67"/>
        <v>-1.9414186569837226E-2</v>
      </c>
      <c r="U380" s="7">
        <f t="shared" si="68"/>
        <v>-0.1553579605994288</v>
      </c>
      <c r="V380" s="7">
        <f t="shared" si="69"/>
        <v>-0.16771710258173028</v>
      </c>
      <c r="W380" s="7">
        <f t="shared" si="70"/>
        <v>-0.24989366697192947</v>
      </c>
      <c r="X380" s="2">
        <v>371</v>
      </c>
      <c r="Y380" s="6">
        <f t="shared" si="61"/>
        <v>-0.13805651946779679</v>
      </c>
    </row>
    <row r="381" spans="2:25">
      <c r="B381" s="2">
        <v>372</v>
      </c>
      <c r="C381" s="6">
        <v>-7.9152472705836668E-4</v>
      </c>
      <c r="D381" s="6">
        <v>-7.0124046753098773E-3</v>
      </c>
      <c r="E381" s="6">
        <v>-6.9627742937474028E-3</v>
      </c>
      <c r="F381" s="6">
        <v>1.7276292382394063E-2</v>
      </c>
      <c r="G381" s="6">
        <v>-2.8358571195963175E-2</v>
      </c>
      <c r="H381" s="6">
        <v>-2.319497044994618E-2</v>
      </c>
      <c r="I381" s="6">
        <v>-1.9413670012684237E-2</v>
      </c>
      <c r="J381" s="6">
        <v>0.16466166604273472</v>
      </c>
      <c r="K381" s="6">
        <v>0.19708470501554931</v>
      </c>
      <c r="L381" s="6">
        <v>9.2268110824669528E-2</v>
      </c>
      <c r="M381" s="2">
        <v>372</v>
      </c>
      <c r="N381" s="7">
        <f t="shared" si="60"/>
        <v>2.3208475272941634E-2</v>
      </c>
      <c r="O381" s="7">
        <f t="shared" si="62"/>
        <v>2.4987595324690123E-2</v>
      </c>
      <c r="P381" s="7">
        <f t="shared" si="63"/>
        <v>2.9037225706252601E-2</v>
      </c>
      <c r="Q381" s="7">
        <f t="shared" si="64"/>
        <v>5.8276292382394054E-2</v>
      </c>
      <c r="R381" s="7">
        <f t="shared" si="65"/>
        <v>1.0641428804036825E-2</v>
      </c>
      <c r="S381" s="7">
        <f t="shared" si="66"/>
        <v>2.1805029550053819E-2</v>
      </c>
      <c r="T381" s="7">
        <f t="shared" si="67"/>
        <v>3.5586329987315764E-2</v>
      </c>
      <c r="U381" s="7">
        <f t="shared" si="68"/>
        <v>0.2436616660427347</v>
      </c>
      <c r="V381" s="7">
        <f t="shared" si="69"/>
        <v>0.28208470501554933</v>
      </c>
      <c r="W381" s="7">
        <f t="shared" si="70"/>
        <v>0.12726811082466954</v>
      </c>
      <c r="X381" s="2">
        <v>372</v>
      </c>
      <c r="Y381" s="6">
        <f t="shared" si="61"/>
        <v>0.23278503017170105</v>
      </c>
    </row>
    <row r="382" spans="2:25">
      <c r="B382" s="2">
        <v>373</v>
      </c>
      <c r="C382" s="6">
        <v>-3.2946079904928802E-3</v>
      </c>
      <c r="D382" s="6">
        <v>-3.3835917330250903E-3</v>
      </c>
      <c r="E382" s="6">
        <v>2.2473342460378049E-5</v>
      </c>
      <c r="F382" s="6">
        <v>-1.0544068884575618E-3</v>
      </c>
      <c r="G382" s="6">
        <v>2.3295621189871843E-2</v>
      </c>
      <c r="H382" s="6">
        <v>1.3887216762019587E-2</v>
      </c>
      <c r="I382" s="6">
        <v>4.5296338931219648E-2</v>
      </c>
      <c r="J382" s="6">
        <v>3.5585477866651366E-2</v>
      </c>
      <c r="K382" s="6">
        <v>1.8133614451275828E-2</v>
      </c>
      <c r="L382" s="6">
        <v>0.18944958356215374</v>
      </c>
      <c r="M382" s="2">
        <v>373</v>
      </c>
      <c r="N382" s="7">
        <f t="shared" si="60"/>
        <v>2.070539200950712E-2</v>
      </c>
      <c r="O382" s="7">
        <f t="shared" si="62"/>
        <v>2.861640826697491E-2</v>
      </c>
      <c r="P382" s="7">
        <f t="shared" si="63"/>
        <v>3.6022473342460379E-2</v>
      </c>
      <c r="Q382" s="7">
        <f t="shared" si="64"/>
        <v>3.994559311154243E-2</v>
      </c>
      <c r="R382" s="7">
        <f t="shared" si="65"/>
        <v>6.2295621189871843E-2</v>
      </c>
      <c r="S382" s="7">
        <f t="shared" si="66"/>
        <v>5.8887216762019585E-2</v>
      </c>
      <c r="T382" s="7">
        <f t="shared" si="67"/>
        <v>0.10029633893121964</v>
      </c>
      <c r="U382" s="7">
        <f t="shared" si="68"/>
        <v>0.11458547786665137</v>
      </c>
      <c r="V382" s="7">
        <f t="shared" si="69"/>
        <v>0.10313361445127583</v>
      </c>
      <c r="W382" s="7">
        <f t="shared" si="70"/>
        <v>0.22444958356215375</v>
      </c>
      <c r="X382" s="2">
        <v>373</v>
      </c>
      <c r="Y382" s="6">
        <f t="shared" si="61"/>
        <v>0.10256615979448326</v>
      </c>
    </row>
    <row r="383" spans="2:25">
      <c r="B383" s="2">
        <v>374</v>
      </c>
      <c r="C383" s="6">
        <v>1.7525776335694868E-3</v>
      </c>
      <c r="D383" s="6">
        <v>-9.0109445948382411E-3</v>
      </c>
      <c r="E383" s="6">
        <v>-7.8726215019501548E-3</v>
      </c>
      <c r="F383" s="6">
        <v>-1.9287589719766931E-2</v>
      </c>
      <c r="G383" s="6">
        <v>-1.0434569373757516E-2</v>
      </c>
      <c r="H383" s="6">
        <v>-1.3486229498370479E-2</v>
      </c>
      <c r="I383" s="6">
        <v>-6.2327558042925557E-2</v>
      </c>
      <c r="J383" s="6">
        <v>-0.11255394359857049</v>
      </c>
      <c r="K383" s="6">
        <v>-7.0031144411987531E-2</v>
      </c>
      <c r="L383" s="6">
        <v>0.10365560030831784</v>
      </c>
      <c r="M383" s="2">
        <v>374</v>
      </c>
      <c r="N383" s="7">
        <f t="shared" si="60"/>
        <v>2.5752577633569487E-2</v>
      </c>
      <c r="O383" s="7">
        <f t="shared" si="62"/>
        <v>2.298905540516176E-2</v>
      </c>
      <c r="P383" s="7">
        <f t="shared" si="63"/>
        <v>2.8127378498049849E-2</v>
      </c>
      <c r="Q383" s="7">
        <f t="shared" si="64"/>
        <v>2.1712410280233064E-2</v>
      </c>
      <c r="R383" s="7">
        <f t="shared" si="65"/>
        <v>2.8565430626242484E-2</v>
      </c>
      <c r="S383" s="7">
        <f t="shared" si="66"/>
        <v>3.1513770501629519E-2</v>
      </c>
      <c r="T383" s="7">
        <f t="shared" si="67"/>
        <v>-7.3275580429255568E-3</v>
      </c>
      <c r="U383" s="7">
        <f t="shared" si="68"/>
        <v>-3.3553943598570488E-2</v>
      </c>
      <c r="V383" s="7">
        <f t="shared" si="69"/>
        <v>1.4968855588012475E-2</v>
      </c>
      <c r="W383" s="7">
        <f t="shared" si="70"/>
        <v>0.13865560030831786</v>
      </c>
      <c r="X383" s="2">
        <v>374</v>
      </c>
      <c r="Y383" s="6">
        <f t="shared" si="61"/>
        <v>1.0509572829437482E-2</v>
      </c>
    </row>
    <row r="384" spans="2:25">
      <c r="B384" s="2">
        <v>375</v>
      </c>
      <c r="C384" s="6">
        <v>-8.21275508251431E-3</v>
      </c>
      <c r="D384" s="6">
        <v>-4.1434350963180239E-3</v>
      </c>
      <c r="E384" s="6">
        <v>3.5666596739339536E-3</v>
      </c>
      <c r="F384" s="6">
        <v>3.0129180099299466E-2</v>
      </c>
      <c r="G384" s="6">
        <v>7.6267836763803679E-2</v>
      </c>
      <c r="H384" s="6">
        <v>4.9792637873826644E-2</v>
      </c>
      <c r="I384" s="6">
        <v>0.14851408705465585</v>
      </c>
      <c r="J384" s="6">
        <v>1.9212870309686353E-2</v>
      </c>
      <c r="K384" s="6">
        <v>5.6577429361553536E-2</v>
      </c>
      <c r="L384" s="6">
        <v>0.29874229372437672</v>
      </c>
      <c r="M384" s="2">
        <v>375</v>
      </c>
      <c r="N384" s="7">
        <f t="shared" si="60"/>
        <v>1.578724491748569E-2</v>
      </c>
      <c r="O384" s="7">
        <f t="shared" si="62"/>
        <v>2.7856564903681977E-2</v>
      </c>
      <c r="P384" s="7">
        <f t="shared" si="63"/>
        <v>3.9566659673933954E-2</v>
      </c>
      <c r="Q384" s="7">
        <f t="shared" si="64"/>
        <v>7.1129180099299458E-2</v>
      </c>
      <c r="R384" s="7">
        <f t="shared" si="65"/>
        <v>0.11526783676380367</v>
      </c>
      <c r="S384" s="7">
        <f t="shared" si="66"/>
        <v>9.4792637873826635E-2</v>
      </c>
      <c r="T384" s="7">
        <f t="shared" si="67"/>
        <v>0.20351408705465585</v>
      </c>
      <c r="U384" s="7">
        <f t="shared" si="68"/>
        <v>9.8212870309686354E-2</v>
      </c>
      <c r="V384" s="7">
        <f t="shared" si="69"/>
        <v>0.14157742936155354</v>
      </c>
      <c r="W384" s="7">
        <f t="shared" si="70"/>
        <v>0.33374229372437669</v>
      </c>
      <c r="X384" s="2">
        <v>375</v>
      </c>
      <c r="Y384" s="6">
        <f t="shared" si="61"/>
        <v>0.15396476180677751</v>
      </c>
    </row>
    <row r="385" spans="2:25">
      <c r="B385" s="2">
        <v>376</v>
      </c>
      <c r="C385" s="6">
        <v>-5.4851977138951277E-3</v>
      </c>
      <c r="D385" s="6">
        <v>-2.1923772485427914E-2</v>
      </c>
      <c r="E385" s="6">
        <v>-8.773727005510084E-3</v>
      </c>
      <c r="F385" s="6">
        <v>-1.3533967877270649E-2</v>
      </c>
      <c r="G385" s="6">
        <v>-2.1964488723427808E-2</v>
      </c>
      <c r="H385" s="6">
        <v>-9.2499769701791038E-3</v>
      </c>
      <c r="I385" s="6">
        <v>-1.0975878583235898E-3</v>
      </c>
      <c r="J385" s="6">
        <v>-2.181134977826546E-2</v>
      </c>
      <c r="K385" s="6">
        <v>-1.4851903587225643E-2</v>
      </c>
      <c r="L385" s="6">
        <v>-0.17157590802710859</v>
      </c>
      <c r="M385" s="2">
        <v>376</v>
      </c>
      <c r="N385" s="7">
        <f t="shared" si="60"/>
        <v>1.8514802286104873E-2</v>
      </c>
      <c r="O385" s="7">
        <f t="shared" si="62"/>
        <v>1.0076227514572086E-2</v>
      </c>
      <c r="P385" s="7">
        <f t="shared" si="63"/>
        <v>2.722627299448992E-2</v>
      </c>
      <c r="Q385" s="7">
        <f t="shared" si="64"/>
        <v>2.7466032122729345E-2</v>
      </c>
      <c r="R385" s="7">
        <f t="shared" si="65"/>
        <v>1.7035511276572192E-2</v>
      </c>
      <c r="S385" s="7">
        <f t="shared" si="66"/>
        <v>3.5750023029820895E-2</v>
      </c>
      <c r="T385" s="7">
        <f t="shared" si="67"/>
        <v>5.390241214167641E-2</v>
      </c>
      <c r="U385" s="7">
        <f t="shared" si="68"/>
        <v>5.7188650221734541E-2</v>
      </c>
      <c r="V385" s="7">
        <f t="shared" si="69"/>
        <v>7.0148096412774363E-2</v>
      </c>
      <c r="W385" s="7">
        <f t="shared" si="70"/>
        <v>-0.13657590802710859</v>
      </c>
      <c r="X385" s="2">
        <v>376</v>
      </c>
      <c r="Y385" s="6">
        <f t="shared" si="61"/>
        <v>6.6898959799091259E-2</v>
      </c>
    </row>
    <row r="386" spans="2:25">
      <c r="B386" s="2">
        <v>377</v>
      </c>
      <c r="C386" s="6">
        <v>7.7804757987896891E-3</v>
      </c>
      <c r="D386" s="6">
        <v>2.5963162659791442E-2</v>
      </c>
      <c r="E386" s="6">
        <v>2.1046365233497639E-2</v>
      </c>
      <c r="F386" s="6">
        <v>6.4845811983914953E-2</v>
      </c>
      <c r="G386" s="6">
        <v>5.3548017183568289E-2</v>
      </c>
      <c r="H386" s="6">
        <v>2.437470249992895E-2</v>
      </c>
      <c r="I386" s="6">
        <v>0.13343827555262322</v>
      </c>
      <c r="J386" s="6">
        <v>0.12166002165758896</v>
      </c>
      <c r="K386" s="6">
        <v>0.28871752455699351</v>
      </c>
      <c r="L386" s="6">
        <v>0.24154578225170847</v>
      </c>
      <c r="M386" s="2">
        <v>377</v>
      </c>
      <c r="N386" s="7">
        <f t="shared" si="60"/>
        <v>3.178047579878969E-2</v>
      </c>
      <c r="O386" s="7">
        <f t="shared" si="62"/>
        <v>5.7963162659791442E-2</v>
      </c>
      <c r="P386" s="7">
        <f t="shared" si="63"/>
        <v>5.704636523349764E-2</v>
      </c>
      <c r="Q386" s="7">
        <f t="shared" si="64"/>
        <v>0.10584581198391495</v>
      </c>
      <c r="R386" s="7">
        <f t="shared" si="65"/>
        <v>9.2548017183568282E-2</v>
      </c>
      <c r="S386" s="7">
        <f t="shared" si="66"/>
        <v>6.9374702499928942E-2</v>
      </c>
      <c r="T386" s="7">
        <f t="shared" si="67"/>
        <v>0.18843827555262321</v>
      </c>
      <c r="U386" s="7">
        <f t="shared" si="68"/>
        <v>0.20066002165758895</v>
      </c>
      <c r="V386" s="7">
        <f t="shared" si="69"/>
        <v>0.37371752455699353</v>
      </c>
      <c r="W386" s="7">
        <f t="shared" si="70"/>
        <v>0.27654578225170845</v>
      </c>
      <c r="X386" s="2">
        <v>377</v>
      </c>
      <c r="Y386" s="6">
        <f t="shared" si="61"/>
        <v>0.33666167559864763</v>
      </c>
    </row>
    <row r="387" spans="2:25">
      <c r="B387" s="2">
        <v>378</v>
      </c>
      <c r="C387" s="6">
        <v>-1.1921400900818252E-4</v>
      </c>
      <c r="D387" s="6">
        <v>-7.5234335764570587E-3</v>
      </c>
      <c r="E387" s="6">
        <v>-4.0584552265946865E-3</v>
      </c>
      <c r="F387" s="6">
        <v>2.0150271649250238E-2</v>
      </c>
      <c r="G387" s="6">
        <v>-5.0205812371563394E-2</v>
      </c>
      <c r="H387" s="6">
        <v>-3.034497125952957E-2</v>
      </c>
      <c r="I387" s="6">
        <v>2.8952354868294949E-2</v>
      </c>
      <c r="J387" s="6">
        <v>0.25174713202832133</v>
      </c>
      <c r="K387" s="6">
        <v>0.24213389103739003</v>
      </c>
      <c r="L387" s="6">
        <v>-0.24186138740952573</v>
      </c>
      <c r="M387" s="2">
        <v>378</v>
      </c>
      <c r="N387" s="7">
        <f t="shared" si="60"/>
        <v>2.3880785990991818E-2</v>
      </c>
      <c r="O387" s="7">
        <f t="shared" si="62"/>
        <v>2.4476566423542942E-2</v>
      </c>
      <c r="P387" s="7">
        <f t="shared" si="63"/>
        <v>3.1941544773405314E-2</v>
      </c>
      <c r="Q387" s="7">
        <f t="shared" si="64"/>
        <v>6.1150271649250229E-2</v>
      </c>
      <c r="R387" s="7">
        <f t="shared" si="65"/>
        <v>-1.1205812371563394E-2</v>
      </c>
      <c r="S387" s="7">
        <f t="shared" si="66"/>
        <v>1.4655028740470429E-2</v>
      </c>
      <c r="T387" s="7">
        <f t="shared" si="67"/>
        <v>8.3952354868294943E-2</v>
      </c>
      <c r="U387" s="7">
        <f t="shared" si="68"/>
        <v>0.33074713202832134</v>
      </c>
      <c r="V387" s="7">
        <f t="shared" si="69"/>
        <v>0.32713389103739005</v>
      </c>
      <c r="W387" s="7">
        <f t="shared" si="70"/>
        <v>-0.20686138740952573</v>
      </c>
      <c r="X387" s="2">
        <v>378</v>
      </c>
      <c r="Y387" s="6">
        <f t="shared" si="61"/>
        <v>0.2784975841809727</v>
      </c>
    </row>
    <row r="388" spans="2:25">
      <c r="B388" s="2">
        <v>379</v>
      </c>
      <c r="C388" s="6">
        <v>-3.8246494627613078E-3</v>
      </c>
      <c r="D388" s="6">
        <v>-1.1759406048309912E-3</v>
      </c>
      <c r="E388" s="6">
        <v>-9.3421586572876511E-4</v>
      </c>
      <c r="F388" s="6">
        <v>2.7632669961809332E-3</v>
      </c>
      <c r="G388" s="6">
        <v>-9.1344896456167779E-4</v>
      </c>
      <c r="H388" s="6">
        <v>9.9220959045657683E-3</v>
      </c>
      <c r="I388" s="6">
        <v>3.0071425804681806E-2</v>
      </c>
      <c r="J388" s="6">
        <v>0.10715159803088328</v>
      </c>
      <c r="K388" s="6">
        <v>9.0935007976588281E-2</v>
      </c>
      <c r="L388" s="6">
        <v>8.9681269418871584E-3</v>
      </c>
      <c r="M388" s="2">
        <v>379</v>
      </c>
      <c r="N388" s="7">
        <f t="shared" si="60"/>
        <v>2.0175350537238693E-2</v>
      </c>
      <c r="O388" s="7">
        <f t="shared" si="62"/>
        <v>3.082405939516901E-2</v>
      </c>
      <c r="P388" s="7">
        <f t="shared" si="63"/>
        <v>3.5065784134271236E-2</v>
      </c>
      <c r="Q388" s="7">
        <f t="shared" si="64"/>
        <v>4.3763266996180925E-2</v>
      </c>
      <c r="R388" s="7">
        <f t="shared" si="65"/>
        <v>3.8086551035438322E-2</v>
      </c>
      <c r="S388" s="7">
        <f t="shared" si="66"/>
        <v>5.4922095904565767E-2</v>
      </c>
      <c r="T388" s="7">
        <f t="shared" si="67"/>
        <v>8.5071425804681799E-2</v>
      </c>
      <c r="U388" s="7">
        <f t="shared" si="68"/>
        <v>0.18615159803088327</v>
      </c>
      <c r="V388" s="7">
        <f t="shared" si="69"/>
        <v>0.17593500797658829</v>
      </c>
      <c r="W388" s="7">
        <f t="shared" si="70"/>
        <v>4.3968126941887162E-2</v>
      </c>
      <c r="X388" s="2">
        <v>379</v>
      </c>
      <c r="Y388" s="6">
        <f t="shared" si="61"/>
        <v>0.15776229192266236</v>
      </c>
    </row>
    <row r="389" spans="2:25">
      <c r="B389" s="2">
        <v>380</v>
      </c>
      <c r="C389" s="6">
        <v>-5.7816860911522813E-3</v>
      </c>
      <c r="D389" s="6">
        <v>4.1501946129272743E-3</v>
      </c>
      <c r="E389" s="6">
        <v>7.1742375164843449E-3</v>
      </c>
      <c r="F389" s="6">
        <v>5.2187874763909875E-2</v>
      </c>
      <c r="G389" s="6">
        <v>-4.989699447379467E-3</v>
      </c>
      <c r="H389" s="6">
        <v>5.3333625990492003E-3</v>
      </c>
      <c r="I389" s="6">
        <v>0.11139363991439544</v>
      </c>
      <c r="J389" s="6">
        <v>0.39488707892874508</v>
      </c>
      <c r="K389" s="6">
        <v>0.48067851694739994</v>
      </c>
      <c r="L389" s="6">
        <v>2.8459557465896637E-2</v>
      </c>
      <c r="M389" s="2">
        <v>380</v>
      </c>
      <c r="N389" s="7">
        <f t="shared" si="60"/>
        <v>1.8218313908847719E-2</v>
      </c>
      <c r="O389" s="7">
        <f t="shared" si="62"/>
        <v>3.6150194612927275E-2</v>
      </c>
      <c r="P389" s="7">
        <f t="shared" si="63"/>
        <v>4.3174237516484346E-2</v>
      </c>
      <c r="Q389" s="7">
        <f t="shared" si="64"/>
        <v>9.318787476390987E-2</v>
      </c>
      <c r="R389" s="7">
        <f t="shared" si="65"/>
        <v>3.4010300552620533E-2</v>
      </c>
      <c r="S389" s="7">
        <f t="shared" si="66"/>
        <v>5.0333362599049199E-2</v>
      </c>
      <c r="T389" s="7">
        <f t="shared" si="67"/>
        <v>0.16639363991439543</v>
      </c>
      <c r="U389" s="7">
        <f t="shared" si="68"/>
        <v>0.4738870789287451</v>
      </c>
      <c r="V389" s="7">
        <f t="shared" si="69"/>
        <v>0.5656785169473999</v>
      </c>
      <c r="W389" s="7">
        <f t="shared" si="70"/>
        <v>6.345955746589664E-2</v>
      </c>
      <c r="X389" s="2">
        <v>380</v>
      </c>
      <c r="Y389" s="6">
        <f t="shared" si="61"/>
        <v>0.48582154228775842</v>
      </c>
    </row>
    <row r="390" spans="2:25">
      <c r="B390" s="2">
        <v>381</v>
      </c>
      <c r="C390" s="6">
        <v>-1.2141686615853228E-3</v>
      </c>
      <c r="D390" s="6">
        <v>6.0858774516688446E-3</v>
      </c>
      <c r="E390" s="6">
        <v>5.9247468688457712E-3</v>
      </c>
      <c r="F390" s="6">
        <v>8.4420096003433899E-3</v>
      </c>
      <c r="G390" s="6">
        <v>1.9114395647075413E-2</v>
      </c>
      <c r="H390" s="6">
        <v>1.483997656677432E-2</v>
      </c>
      <c r="I390" s="6">
        <v>6.3026097849542162E-2</v>
      </c>
      <c r="J390" s="6">
        <v>0.21583469633857846</v>
      </c>
      <c r="K390" s="6">
        <v>0.24315656603326241</v>
      </c>
      <c r="L390" s="6">
        <v>-0.23992708222672382</v>
      </c>
      <c r="M390" s="2">
        <v>381</v>
      </c>
      <c r="N390" s="7">
        <f t="shared" si="60"/>
        <v>2.2785831338414678E-2</v>
      </c>
      <c r="O390" s="7">
        <f t="shared" si="62"/>
        <v>3.8085877451668845E-2</v>
      </c>
      <c r="P390" s="7">
        <f t="shared" si="63"/>
        <v>4.1924746868845772E-2</v>
      </c>
      <c r="Q390" s="7">
        <f t="shared" si="64"/>
        <v>4.9442009600343381E-2</v>
      </c>
      <c r="R390" s="7">
        <f t="shared" si="65"/>
        <v>5.8114395647075413E-2</v>
      </c>
      <c r="S390" s="7">
        <f t="shared" si="66"/>
        <v>5.9839976566774318E-2</v>
      </c>
      <c r="T390" s="7">
        <f t="shared" si="67"/>
        <v>0.11802609784954216</v>
      </c>
      <c r="U390" s="7">
        <f t="shared" si="68"/>
        <v>0.29483469633857845</v>
      </c>
      <c r="V390" s="7">
        <f t="shared" si="69"/>
        <v>0.32815656603326243</v>
      </c>
      <c r="W390" s="7">
        <f t="shared" si="70"/>
        <v>-0.20492708222672382</v>
      </c>
      <c r="X390" s="2">
        <v>381</v>
      </c>
      <c r="Y390" s="6">
        <f t="shared" si="61"/>
        <v>0.28613047292542165</v>
      </c>
    </row>
    <row r="391" spans="2:25">
      <c r="B391" s="2">
        <v>382</v>
      </c>
      <c r="C391" s="6">
        <v>-5.0288745826307032E-3</v>
      </c>
      <c r="D391" s="6">
        <v>-8.6092373428507257E-3</v>
      </c>
      <c r="E391" s="6">
        <v>-8.380751107929834E-3</v>
      </c>
      <c r="F391" s="6">
        <v>2.5785077828482637E-2</v>
      </c>
      <c r="G391" s="6">
        <v>-3.6543634237341957E-2</v>
      </c>
      <c r="H391" s="6">
        <v>-2.4285669477488288E-2</v>
      </c>
      <c r="I391" s="6">
        <v>3.655067571097359E-2</v>
      </c>
      <c r="J391" s="6">
        <v>-4.6962452757663697E-3</v>
      </c>
      <c r="K391" s="6">
        <v>4.4448152525541143E-2</v>
      </c>
      <c r="L391" s="6">
        <v>4.0484072581481081E-2</v>
      </c>
      <c r="M391" s="2">
        <v>382</v>
      </c>
      <c r="N391" s="7">
        <f t="shared" si="60"/>
        <v>1.8971125417369297E-2</v>
      </c>
      <c r="O391" s="7">
        <f t="shared" si="62"/>
        <v>2.3390762657149275E-2</v>
      </c>
      <c r="P391" s="7">
        <f t="shared" si="63"/>
        <v>2.761924889207017E-2</v>
      </c>
      <c r="Q391" s="7">
        <f t="shared" si="64"/>
        <v>6.6785077828482628E-2</v>
      </c>
      <c r="R391" s="7">
        <f t="shared" si="65"/>
        <v>2.4563657626580429E-3</v>
      </c>
      <c r="S391" s="7">
        <f t="shared" si="66"/>
        <v>2.0714330522511711E-2</v>
      </c>
      <c r="T391" s="7">
        <f t="shared" si="67"/>
        <v>9.1550675710973584E-2</v>
      </c>
      <c r="U391" s="7">
        <f t="shared" si="68"/>
        <v>7.4303754724233631E-2</v>
      </c>
      <c r="V391" s="7">
        <f t="shared" si="69"/>
        <v>0.12944815252554115</v>
      </c>
      <c r="W391" s="7">
        <f t="shared" si="70"/>
        <v>7.5484072581481085E-2</v>
      </c>
      <c r="X391" s="2">
        <v>382</v>
      </c>
      <c r="Y391" s="6">
        <f t="shared" si="61"/>
        <v>0.12186865757129835</v>
      </c>
    </row>
    <row r="392" spans="2:25">
      <c r="B392" s="2">
        <v>383</v>
      </c>
      <c r="C392" s="6">
        <v>-1.0581172748071882E-4</v>
      </c>
      <c r="D392" s="6">
        <v>3.2526042417169859E-3</v>
      </c>
      <c r="E392" s="6">
        <v>4.3653424547352611E-3</v>
      </c>
      <c r="F392" s="6">
        <v>1.4318723746915261E-2</v>
      </c>
      <c r="G392" s="6">
        <v>-2.1127323640166423E-3</v>
      </c>
      <c r="H392" s="6">
        <v>2.4417028752838285E-3</v>
      </c>
      <c r="I392" s="6">
        <v>3.1105872494281983E-2</v>
      </c>
      <c r="J392" s="6">
        <v>1.4332267876139088E-2</v>
      </c>
      <c r="K392" s="6">
        <v>3.0371206980959201E-2</v>
      </c>
      <c r="L392" s="6">
        <v>-0.12626825792382029</v>
      </c>
      <c r="M392" s="2">
        <v>383</v>
      </c>
      <c r="N392" s="7">
        <f t="shared" si="60"/>
        <v>2.3894188272519282E-2</v>
      </c>
      <c r="O392" s="7">
        <f t="shared" si="62"/>
        <v>3.5252604241716987E-2</v>
      </c>
      <c r="P392" s="7">
        <f t="shared" si="63"/>
        <v>4.0365342454735262E-2</v>
      </c>
      <c r="Q392" s="7">
        <f t="shared" si="64"/>
        <v>5.5318723746915252E-2</v>
      </c>
      <c r="R392" s="7">
        <f t="shared" si="65"/>
        <v>3.6887267635983358E-2</v>
      </c>
      <c r="S392" s="7">
        <f t="shared" si="66"/>
        <v>4.7441702875283827E-2</v>
      </c>
      <c r="T392" s="7">
        <f t="shared" si="67"/>
        <v>8.6105872494281976E-2</v>
      </c>
      <c r="U392" s="7">
        <f t="shared" si="68"/>
        <v>9.3332267876139088E-2</v>
      </c>
      <c r="V392" s="7">
        <f t="shared" si="69"/>
        <v>0.11537120698095921</v>
      </c>
      <c r="W392" s="7">
        <f t="shared" si="70"/>
        <v>-9.126825792382029E-2</v>
      </c>
      <c r="X392" s="2">
        <v>383</v>
      </c>
      <c r="Y392" s="6">
        <f t="shared" si="61"/>
        <v>0.10951814046790849</v>
      </c>
    </row>
    <row r="393" spans="2:25">
      <c r="B393" s="2">
        <v>384</v>
      </c>
      <c r="C393" s="6">
        <v>5.7321725871015833E-4</v>
      </c>
      <c r="D393" s="6">
        <v>9.9861872851979144E-3</v>
      </c>
      <c r="E393" s="6">
        <v>1.7255548406733451E-2</v>
      </c>
      <c r="F393" s="6">
        <v>-3.7031073534791153E-2</v>
      </c>
      <c r="G393" s="6">
        <v>5.1032796008092088E-2</v>
      </c>
      <c r="H393" s="6">
        <v>3.9693221452656573E-2</v>
      </c>
      <c r="I393" s="6">
        <v>-2.1960778208948484E-2</v>
      </c>
      <c r="J393" s="6">
        <v>-0.19431942299191471</v>
      </c>
      <c r="K393" s="6">
        <v>-0.20120177052976884</v>
      </c>
      <c r="L393" s="6">
        <v>0.10460724626468527</v>
      </c>
      <c r="M393" s="2">
        <v>384</v>
      </c>
      <c r="N393" s="7">
        <f t="shared" si="60"/>
        <v>2.4573217258710159E-2</v>
      </c>
      <c r="O393" s="7">
        <f t="shared" si="62"/>
        <v>4.1986187285197915E-2</v>
      </c>
      <c r="P393" s="7">
        <f t="shared" si="63"/>
        <v>5.3255548406733452E-2</v>
      </c>
      <c r="Q393" s="7">
        <f t="shared" si="64"/>
        <v>3.9689264652088413E-3</v>
      </c>
      <c r="R393" s="7">
        <f t="shared" si="65"/>
        <v>9.0032796008092081E-2</v>
      </c>
      <c r="S393" s="7">
        <f t="shared" si="66"/>
        <v>8.4693221452656564E-2</v>
      </c>
      <c r="T393" s="7">
        <f t="shared" si="67"/>
        <v>3.3039221791051517E-2</v>
      </c>
      <c r="U393" s="7">
        <f t="shared" si="68"/>
        <v>-0.11531942299191471</v>
      </c>
      <c r="V393" s="7">
        <f t="shared" si="69"/>
        <v>-0.11620177052976884</v>
      </c>
      <c r="W393" s="7">
        <f t="shared" si="70"/>
        <v>0.13960724626468529</v>
      </c>
      <c r="X393" s="2">
        <v>384</v>
      </c>
      <c r="Y393" s="6">
        <f t="shared" si="61"/>
        <v>-8.6353571920192329E-2</v>
      </c>
    </row>
    <row r="394" spans="2:25">
      <c r="B394" s="2">
        <v>385</v>
      </c>
      <c r="C394" s="6">
        <v>-2.2190150141269335E-3</v>
      </c>
      <c r="D394" s="6">
        <v>-1.4927989470424993E-2</v>
      </c>
      <c r="E394" s="6">
        <v>-1.2151805235874596E-2</v>
      </c>
      <c r="F394" s="6">
        <v>-1.4247437148997646E-2</v>
      </c>
      <c r="G394" s="6">
        <v>-4.7995019208124975E-2</v>
      </c>
      <c r="H394" s="6">
        <v>-2.8530882671515108E-2</v>
      </c>
      <c r="I394" s="6">
        <v>-4.1044204256019623E-2</v>
      </c>
      <c r="J394" s="6">
        <v>8.4421088364136782E-2</v>
      </c>
      <c r="K394" s="6">
        <v>0.12137224542881044</v>
      </c>
      <c r="L394" s="6">
        <v>-3.0489019638990797E-2</v>
      </c>
      <c r="M394" s="2">
        <v>385</v>
      </c>
      <c r="N394" s="7">
        <f t="shared" ref="N394:N457" si="71">C394+N$2</f>
        <v>2.1780984985873067E-2</v>
      </c>
      <c r="O394" s="7">
        <f t="shared" si="62"/>
        <v>1.7072010529575007E-2</v>
      </c>
      <c r="P394" s="7">
        <f t="shared" si="63"/>
        <v>2.3848194764125408E-2</v>
      </c>
      <c r="Q394" s="7">
        <f t="shared" si="64"/>
        <v>2.6752562851002349E-2</v>
      </c>
      <c r="R394" s="7">
        <f t="shared" si="65"/>
        <v>-8.9950192081249755E-3</v>
      </c>
      <c r="S394" s="7">
        <f t="shared" si="66"/>
        <v>1.646911732848489E-2</v>
      </c>
      <c r="T394" s="7">
        <f t="shared" si="67"/>
        <v>1.3955795743980377E-2</v>
      </c>
      <c r="U394" s="7">
        <f t="shared" si="68"/>
        <v>0.16342108836413677</v>
      </c>
      <c r="V394" s="7">
        <f t="shared" si="69"/>
        <v>0.20637224542881044</v>
      </c>
      <c r="W394" s="7">
        <f t="shared" si="70"/>
        <v>4.5109803610092064E-3</v>
      </c>
      <c r="X394" s="2">
        <v>385</v>
      </c>
      <c r="Y394" s="6">
        <f t="shared" ref="Y394:Y457" si="72">SUMPRODUCT(opt_wts,N394:W394)</f>
        <v>0.16788895555651334</v>
      </c>
    </row>
    <row r="395" spans="2:25">
      <c r="B395" s="2">
        <v>386</v>
      </c>
      <c r="C395" s="6">
        <v>-3.9013083899116716E-3</v>
      </c>
      <c r="D395" s="6">
        <v>1.4198818547268191E-2</v>
      </c>
      <c r="E395" s="6">
        <v>1.0150533761285125E-2</v>
      </c>
      <c r="F395" s="6">
        <v>2.1710065938806231E-2</v>
      </c>
      <c r="G395" s="6">
        <v>5.3047741915992722E-2</v>
      </c>
      <c r="H395" s="6">
        <v>3.8841167021887717E-2</v>
      </c>
      <c r="I395" s="6">
        <v>6.9837840784836014E-2</v>
      </c>
      <c r="J395" s="6">
        <v>-7.9055682286256673E-2</v>
      </c>
      <c r="K395" s="6">
        <v>-4.6821852223092972E-2</v>
      </c>
      <c r="L395" s="6">
        <v>-5.5727310471872002E-2</v>
      </c>
      <c r="M395" s="2">
        <v>386</v>
      </c>
      <c r="N395" s="7">
        <f t="shared" si="71"/>
        <v>2.0098691610088329E-2</v>
      </c>
      <c r="O395" s="7">
        <f t="shared" ref="O395:O458" si="73">D395+O$2</f>
        <v>4.6198818547268192E-2</v>
      </c>
      <c r="P395" s="7">
        <f t="shared" ref="P395:P458" si="74">E395+P$2</f>
        <v>4.6150533761285126E-2</v>
      </c>
      <c r="Q395" s="7">
        <f t="shared" ref="Q395:Q458" si="75">F395+Q$2</f>
        <v>6.2710065938806223E-2</v>
      </c>
      <c r="R395" s="7">
        <f t="shared" ref="R395:R458" si="76">G395+R$2</f>
        <v>9.2047741915992715E-2</v>
      </c>
      <c r="S395" s="7">
        <f t="shared" ref="S395:S458" si="77">H395+S$2</f>
        <v>8.3841167021887708E-2</v>
      </c>
      <c r="T395" s="7">
        <f t="shared" ref="T395:T458" si="78">I395+T$2</f>
        <v>0.12483784078483601</v>
      </c>
      <c r="U395" s="7">
        <f t="shared" ref="U395:U458" si="79">J395+U$2</f>
        <v>-5.5682286256672486E-5</v>
      </c>
      <c r="V395" s="7">
        <f t="shared" ref="V395:V458" si="80">K395+V$2</f>
        <v>3.8178147776907034E-2</v>
      </c>
      <c r="W395" s="7">
        <f t="shared" ref="W395:W458" si="81">L395+W$2</f>
        <v>-2.0727310471871999E-2</v>
      </c>
      <c r="X395" s="2">
        <v>386</v>
      </c>
      <c r="Y395" s="6">
        <f t="shared" si="72"/>
        <v>5.5510086933995159E-2</v>
      </c>
    </row>
    <row r="396" spans="2:25">
      <c r="B396" s="2">
        <v>387</v>
      </c>
      <c r="C396" s="6">
        <v>6.0798655656034498E-3</v>
      </c>
      <c r="D396" s="6">
        <v>-1.7721879285674119E-3</v>
      </c>
      <c r="E396" s="6">
        <v>-8.5067593789282352E-3</v>
      </c>
      <c r="F396" s="6">
        <v>-9.6409200370211855E-3</v>
      </c>
      <c r="G396" s="6">
        <v>-1.9841498198284832E-2</v>
      </c>
      <c r="H396" s="6">
        <v>-1.3133421583199807E-2</v>
      </c>
      <c r="I396" s="6">
        <v>-5.8664210878115686E-2</v>
      </c>
      <c r="J396" s="6">
        <v>-7.0134327786188305E-2</v>
      </c>
      <c r="K396" s="6">
        <v>-7.3641129469682695E-2</v>
      </c>
      <c r="L396" s="6">
        <v>-6.7498986219270016E-2</v>
      </c>
      <c r="M396" s="2">
        <v>387</v>
      </c>
      <c r="N396" s="7">
        <f t="shared" si="71"/>
        <v>3.007986556560345E-2</v>
      </c>
      <c r="O396" s="7">
        <f t="shared" si="73"/>
        <v>3.0227812071432589E-2</v>
      </c>
      <c r="P396" s="7">
        <f t="shared" si="74"/>
        <v>2.7493240621071769E-2</v>
      </c>
      <c r="Q396" s="7">
        <f t="shared" si="75"/>
        <v>3.1359079962978806E-2</v>
      </c>
      <c r="R396" s="7">
        <f t="shared" si="76"/>
        <v>1.9158501801715168E-2</v>
      </c>
      <c r="S396" s="7">
        <f t="shared" si="77"/>
        <v>3.1866578416800191E-2</v>
      </c>
      <c r="T396" s="7">
        <f t="shared" si="78"/>
        <v>-3.6642108781156854E-3</v>
      </c>
      <c r="U396" s="7">
        <f t="shared" si="79"/>
        <v>8.8656722138116956E-3</v>
      </c>
      <c r="V396" s="7">
        <f t="shared" si="80"/>
        <v>1.1358870530317311E-2</v>
      </c>
      <c r="W396" s="7">
        <f t="shared" si="81"/>
        <v>-3.2498986219270012E-2</v>
      </c>
      <c r="X396" s="2">
        <v>387</v>
      </c>
      <c r="Y396" s="6">
        <f t="shared" si="72"/>
        <v>8.3542542324843375E-3</v>
      </c>
    </row>
    <row r="397" spans="2:25">
      <c r="B397" s="2">
        <v>388</v>
      </c>
      <c r="C397" s="6">
        <v>-3.0685052402331867E-3</v>
      </c>
      <c r="D397" s="6">
        <v>1.4575380421740183E-2</v>
      </c>
      <c r="E397" s="6">
        <v>7.9621469847029509E-3</v>
      </c>
      <c r="F397" s="6">
        <v>-3.6855543083738861E-3</v>
      </c>
      <c r="G397" s="6">
        <v>5.4009822619838901E-2</v>
      </c>
      <c r="H397" s="6">
        <v>3.5357205079701685E-2</v>
      </c>
      <c r="I397" s="6">
        <v>1.4975516681818957E-2</v>
      </c>
      <c r="J397" s="6">
        <v>-0.11548601569647152</v>
      </c>
      <c r="K397" s="6">
        <v>-0.14237602469116306</v>
      </c>
      <c r="L397" s="6">
        <v>-1.0219081770238975E-3</v>
      </c>
      <c r="M397" s="2">
        <v>388</v>
      </c>
      <c r="N397" s="7">
        <f t="shared" si="71"/>
        <v>2.0931494759766814E-2</v>
      </c>
      <c r="O397" s="7">
        <f t="shared" si="73"/>
        <v>4.6575380421740184E-2</v>
      </c>
      <c r="P397" s="7">
        <f t="shared" si="74"/>
        <v>4.3962146984702952E-2</v>
      </c>
      <c r="Q397" s="7">
        <f t="shared" si="75"/>
        <v>3.7314445691626105E-2</v>
      </c>
      <c r="R397" s="7">
        <f t="shared" si="76"/>
        <v>9.3009822619838894E-2</v>
      </c>
      <c r="S397" s="7">
        <f t="shared" si="77"/>
        <v>8.0357205079701677E-2</v>
      </c>
      <c r="T397" s="7">
        <f t="shared" si="78"/>
        <v>6.997551668181895E-2</v>
      </c>
      <c r="U397" s="7">
        <f t="shared" si="79"/>
        <v>-3.6486015696471516E-2</v>
      </c>
      <c r="V397" s="7">
        <f t="shared" si="80"/>
        <v>-5.7376024691163055E-2</v>
      </c>
      <c r="W397" s="7">
        <f t="shared" si="81"/>
        <v>3.3978091822976106E-2</v>
      </c>
      <c r="X397" s="2">
        <v>388</v>
      </c>
      <c r="Y397" s="6">
        <f t="shared" si="72"/>
        <v>-3.1905716106191369E-2</v>
      </c>
    </row>
    <row r="398" spans="2:25">
      <c r="B398" s="2">
        <v>389</v>
      </c>
      <c r="C398" s="6">
        <v>-1.8160904590493882E-4</v>
      </c>
      <c r="D398" s="6">
        <v>5.412516611211185E-3</v>
      </c>
      <c r="E398" s="6">
        <v>5.3848333128202093E-3</v>
      </c>
      <c r="F398" s="6">
        <v>-3.0389890744791613E-3</v>
      </c>
      <c r="G398" s="6">
        <v>4.045408857671863E-2</v>
      </c>
      <c r="H398" s="6">
        <v>2.6767901843049495E-2</v>
      </c>
      <c r="I398" s="6">
        <v>1.6662001656243652E-2</v>
      </c>
      <c r="J398" s="6">
        <v>-2.0446787528847182E-2</v>
      </c>
      <c r="K398" s="6">
        <v>-3.7568703928268818E-2</v>
      </c>
      <c r="L398" s="6">
        <v>0.139433900460112</v>
      </c>
      <c r="M398" s="2">
        <v>389</v>
      </c>
      <c r="N398" s="7">
        <f t="shared" si="71"/>
        <v>2.3818390954095062E-2</v>
      </c>
      <c r="O398" s="7">
        <f t="shared" si="73"/>
        <v>3.7412516611211186E-2</v>
      </c>
      <c r="P398" s="7">
        <f t="shared" si="74"/>
        <v>4.138483331282021E-2</v>
      </c>
      <c r="Q398" s="7">
        <f t="shared" si="75"/>
        <v>3.796101092552083E-2</v>
      </c>
      <c r="R398" s="7">
        <f t="shared" si="76"/>
        <v>7.9454088576718623E-2</v>
      </c>
      <c r="S398" s="7">
        <f t="shared" si="77"/>
        <v>7.1767901843049486E-2</v>
      </c>
      <c r="T398" s="7">
        <f t="shared" si="78"/>
        <v>7.1662001656243646E-2</v>
      </c>
      <c r="U398" s="7">
        <f t="shared" si="79"/>
        <v>5.8553212471152818E-2</v>
      </c>
      <c r="V398" s="7">
        <f t="shared" si="80"/>
        <v>4.7431296071731188E-2</v>
      </c>
      <c r="W398" s="7">
        <f t="shared" si="81"/>
        <v>0.17443390046011201</v>
      </c>
      <c r="X398" s="2">
        <v>389</v>
      </c>
      <c r="Y398" s="6">
        <f t="shared" si="72"/>
        <v>5.2277437507838906E-2</v>
      </c>
    </row>
    <row r="399" spans="2:25">
      <c r="B399" s="2">
        <v>390</v>
      </c>
      <c r="C399" s="6">
        <v>1.4951760218729696E-3</v>
      </c>
      <c r="D399" s="6">
        <v>6.2160781764278444E-3</v>
      </c>
      <c r="E399" s="6">
        <v>8.683147200333103E-3</v>
      </c>
      <c r="F399" s="6">
        <v>1.5933143167499084E-2</v>
      </c>
      <c r="G399" s="6">
        <v>-2.3096336243604063E-2</v>
      </c>
      <c r="H399" s="6">
        <v>1.0959243559697726E-3</v>
      </c>
      <c r="I399" s="6">
        <v>-4.7674474115843024E-3</v>
      </c>
      <c r="J399" s="6">
        <v>-0.12966749600307501</v>
      </c>
      <c r="K399" s="6">
        <v>-0.13999046093308265</v>
      </c>
      <c r="L399" s="6">
        <v>-4.2103757555665686E-2</v>
      </c>
      <c r="M399" s="2">
        <v>390</v>
      </c>
      <c r="N399" s="7">
        <f t="shared" si="71"/>
        <v>2.549517602187297E-2</v>
      </c>
      <c r="O399" s="7">
        <f t="shared" si="73"/>
        <v>3.8216078176427845E-2</v>
      </c>
      <c r="P399" s="7">
        <f t="shared" si="74"/>
        <v>4.4683147200333104E-2</v>
      </c>
      <c r="Q399" s="7">
        <f t="shared" si="75"/>
        <v>5.6933143167499076E-2</v>
      </c>
      <c r="R399" s="7">
        <f t="shared" si="76"/>
        <v>1.5903663756395937E-2</v>
      </c>
      <c r="S399" s="7">
        <f t="shared" si="77"/>
        <v>4.6095924355969771E-2</v>
      </c>
      <c r="T399" s="7">
        <f t="shared" si="78"/>
        <v>5.0232552588415698E-2</v>
      </c>
      <c r="U399" s="7">
        <f t="shared" si="79"/>
        <v>-5.0667496003075005E-2</v>
      </c>
      <c r="V399" s="7">
        <f t="shared" si="80"/>
        <v>-5.4990460933082644E-2</v>
      </c>
      <c r="W399" s="7">
        <f t="shared" si="81"/>
        <v>-7.1037575556656823E-3</v>
      </c>
      <c r="X399" s="2">
        <v>390</v>
      </c>
      <c r="Y399" s="6">
        <f t="shared" si="72"/>
        <v>-3.3945858006152699E-2</v>
      </c>
    </row>
    <row r="400" spans="2:25">
      <c r="B400" s="2">
        <v>391</v>
      </c>
      <c r="C400" s="6">
        <v>2.3763281716170162E-3</v>
      </c>
      <c r="D400" s="6">
        <v>-6.4305587334251707E-3</v>
      </c>
      <c r="E400" s="6">
        <v>-7.5504300606005596E-3</v>
      </c>
      <c r="F400" s="6">
        <v>-1.2521047973072266E-2</v>
      </c>
      <c r="G400" s="6">
        <v>-3.3838187226152824E-2</v>
      </c>
      <c r="H400" s="6">
        <v>-2.2125653639618222E-2</v>
      </c>
      <c r="I400" s="6">
        <v>-5.1581115461071025E-2</v>
      </c>
      <c r="J400" s="6">
        <v>-6.9372707306464249E-2</v>
      </c>
      <c r="K400" s="6">
        <v>-2.8602146434418149E-2</v>
      </c>
      <c r="L400" s="6">
        <v>-0.13053391493175087</v>
      </c>
      <c r="M400" s="2">
        <v>391</v>
      </c>
      <c r="N400" s="7">
        <f t="shared" si="71"/>
        <v>2.6376328171617017E-2</v>
      </c>
      <c r="O400" s="7">
        <f t="shared" si="73"/>
        <v>2.556944126657483E-2</v>
      </c>
      <c r="P400" s="7">
        <f t="shared" si="74"/>
        <v>2.8449569939399445E-2</v>
      </c>
      <c r="Q400" s="7">
        <f t="shared" si="75"/>
        <v>2.8478952026927729E-2</v>
      </c>
      <c r="R400" s="7">
        <f t="shared" si="76"/>
        <v>5.1618127738471756E-3</v>
      </c>
      <c r="S400" s="7">
        <f t="shared" si="77"/>
        <v>2.2874346360381777E-2</v>
      </c>
      <c r="T400" s="7">
        <f t="shared" si="78"/>
        <v>3.4188845389289749E-3</v>
      </c>
      <c r="U400" s="7">
        <f t="shared" si="79"/>
        <v>9.6272926935357522E-3</v>
      </c>
      <c r="V400" s="7">
        <f t="shared" si="80"/>
        <v>5.6397853565581857E-2</v>
      </c>
      <c r="W400" s="7">
        <f t="shared" si="81"/>
        <v>-9.5533914931750868E-2</v>
      </c>
      <c r="X400" s="2">
        <v>391</v>
      </c>
      <c r="Y400" s="6">
        <f t="shared" si="72"/>
        <v>4.5802059776168066E-2</v>
      </c>
    </row>
    <row r="401" spans="2:25">
      <c r="B401" s="2">
        <v>392</v>
      </c>
      <c r="C401" s="6">
        <v>1.2838725761784887E-2</v>
      </c>
      <c r="D401" s="6">
        <v>-1.8322442655968468E-3</v>
      </c>
      <c r="E401" s="6">
        <v>-1.8970027957080741E-3</v>
      </c>
      <c r="F401" s="6">
        <v>3.9657562995411323E-3</v>
      </c>
      <c r="G401" s="6">
        <v>-5.6271046459904314E-2</v>
      </c>
      <c r="H401" s="6">
        <v>-2.5812954970260212E-2</v>
      </c>
      <c r="I401" s="6">
        <v>-4.8086073139568253E-2</v>
      </c>
      <c r="J401" s="6">
        <v>0.12901528075573768</v>
      </c>
      <c r="K401" s="6">
        <v>0.16753182092896646</v>
      </c>
      <c r="L401" s="6">
        <v>-3.2358652399377005E-2</v>
      </c>
      <c r="M401" s="2">
        <v>392</v>
      </c>
      <c r="N401" s="7">
        <f t="shared" si="71"/>
        <v>3.6838725761784888E-2</v>
      </c>
      <c r="O401" s="7">
        <f t="shared" si="73"/>
        <v>3.0167755734403154E-2</v>
      </c>
      <c r="P401" s="7">
        <f t="shared" si="74"/>
        <v>3.4102997204291927E-2</v>
      </c>
      <c r="Q401" s="7">
        <f t="shared" si="75"/>
        <v>4.4965756299541124E-2</v>
      </c>
      <c r="R401" s="7">
        <f t="shared" si="76"/>
        <v>-1.7271046459904314E-2</v>
      </c>
      <c r="S401" s="7">
        <f t="shared" si="77"/>
        <v>1.9187045029739787E-2</v>
      </c>
      <c r="T401" s="7">
        <f t="shared" si="78"/>
        <v>6.9139268604317475E-3</v>
      </c>
      <c r="U401" s="7">
        <f t="shared" si="79"/>
        <v>0.20801528075573766</v>
      </c>
      <c r="V401" s="7">
        <f t="shared" si="80"/>
        <v>0.25253182092896648</v>
      </c>
      <c r="W401" s="7">
        <f t="shared" si="81"/>
        <v>2.641347600622998E-3</v>
      </c>
      <c r="X401" s="2">
        <v>392</v>
      </c>
      <c r="Y401" s="6">
        <f t="shared" si="72"/>
        <v>0.20340824214920761</v>
      </c>
    </row>
    <row r="402" spans="2:25">
      <c r="B402" s="2">
        <v>393</v>
      </c>
      <c r="C402" s="6">
        <v>-4.4776876403286522E-3</v>
      </c>
      <c r="D402" s="6">
        <v>-1.7800224838465814E-2</v>
      </c>
      <c r="E402" s="6">
        <v>-2.0765684368398912E-2</v>
      </c>
      <c r="F402" s="6">
        <v>-2.5319187033040338E-2</v>
      </c>
      <c r="G402" s="6">
        <v>-6.7512259731221519E-3</v>
      </c>
      <c r="H402" s="6">
        <v>-1.8836413207882714E-2</v>
      </c>
      <c r="I402" s="6">
        <v>-5.3961399767692098E-2</v>
      </c>
      <c r="J402" s="6">
        <v>0.17513414914859918</v>
      </c>
      <c r="K402" s="6">
        <v>0.11776590957129175</v>
      </c>
      <c r="L402" s="6">
        <v>-1.2016361343344314E-2</v>
      </c>
      <c r="M402" s="2">
        <v>393</v>
      </c>
      <c r="N402" s="7">
        <f t="shared" si="71"/>
        <v>1.9522312359671348E-2</v>
      </c>
      <c r="O402" s="7">
        <f t="shared" si="73"/>
        <v>1.4199775161534187E-2</v>
      </c>
      <c r="P402" s="7">
        <f t="shared" si="74"/>
        <v>1.5234315631601093E-2</v>
      </c>
      <c r="Q402" s="7">
        <f t="shared" si="75"/>
        <v>1.5680812966959657E-2</v>
      </c>
      <c r="R402" s="7">
        <f t="shared" si="76"/>
        <v>3.2248774026877848E-2</v>
      </c>
      <c r="S402" s="7">
        <f t="shared" si="77"/>
        <v>2.6163586792117284E-2</v>
      </c>
      <c r="T402" s="7">
        <f t="shared" si="78"/>
        <v>1.0386002323079027E-3</v>
      </c>
      <c r="U402" s="7">
        <f t="shared" si="79"/>
        <v>0.25413414914859916</v>
      </c>
      <c r="V402" s="7">
        <f t="shared" si="80"/>
        <v>0.20276590957129176</v>
      </c>
      <c r="W402" s="7">
        <f t="shared" si="81"/>
        <v>2.2983638656655689E-2</v>
      </c>
      <c r="X402" s="2">
        <v>393</v>
      </c>
      <c r="Y402" s="6">
        <f t="shared" si="72"/>
        <v>0.16242044771068945</v>
      </c>
    </row>
    <row r="403" spans="2:25">
      <c r="B403" s="2">
        <v>394</v>
      </c>
      <c r="C403" s="6">
        <v>-5.9111268484865129E-3</v>
      </c>
      <c r="D403" s="6">
        <v>-1.113313618596494E-2</v>
      </c>
      <c r="E403" s="6">
        <v>-1.2397914419841321E-2</v>
      </c>
      <c r="F403" s="6">
        <v>-1.6806813648867179E-3</v>
      </c>
      <c r="G403" s="6">
        <v>-1.0307580564110394E-2</v>
      </c>
      <c r="H403" s="6">
        <v>-1.0854914002174594E-2</v>
      </c>
      <c r="I403" s="6">
        <v>3.0415259281567963E-2</v>
      </c>
      <c r="J403" s="6">
        <v>0.11856572036858706</v>
      </c>
      <c r="K403" s="6">
        <v>0.1407148210376068</v>
      </c>
      <c r="L403" s="6">
        <v>3.7065837397664517E-2</v>
      </c>
      <c r="M403" s="2">
        <v>394</v>
      </c>
      <c r="N403" s="7">
        <f t="shared" si="71"/>
        <v>1.8088873151513488E-2</v>
      </c>
      <c r="O403" s="7">
        <f t="shared" si="73"/>
        <v>2.0866863814035061E-2</v>
      </c>
      <c r="P403" s="7">
        <f t="shared" si="74"/>
        <v>2.3602085580158683E-2</v>
      </c>
      <c r="Q403" s="7">
        <f t="shared" si="75"/>
        <v>3.9319318635113273E-2</v>
      </c>
      <c r="R403" s="7">
        <f t="shared" si="76"/>
        <v>2.8692419435889606E-2</v>
      </c>
      <c r="S403" s="7">
        <f t="shared" si="77"/>
        <v>3.4145085997825404E-2</v>
      </c>
      <c r="T403" s="7">
        <f t="shared" si="78"/>
        <v>8.5415259281567957E-2</v>
      </c>
      <c r="U403" s="7">
        <f t="shared" si="79"/>
        <v>0.19756572036858705</v>
      </c>
      <c r="V403" s="7">
        <f t="shared" si="80"/>
        <v>0.22571482103760682</v>
      </c>
      <c r="W403" s="7">
        <f t="shared" si="81"/>
        <v>7.206583739766452E-2</v>
      </c>
      <c r="X403" s="2">
        <v>394</v>
      </c>
      <c r="Y403" s="6">
        <f t="shared" si="72"/>
        <v>0.19765490906901573</v>
      </c>
    </row>
    <row r="404" spans="2:25">
      <c r="B404" s="2">
        <v>395</v>
      </c>
      <c r="C404" s="6">
        <v>-4.6072087051495444E-3</v>
      </c>
      <c r="D404" s="6">
        <v>-9.3292285116909762E-3</v>
      </c>
      <c r="E404" s="6">
        <v>-4.8463119709906514E-3</v>
      </c>
      <c r="F404" s="6">
        <v>1.9563414118636633E-2</v>
      </c>
      <c r="G404" s="6">
        <v>-2.6085503965332033E-2</v>
      </c>
      <c r="H404" s="6">
        <v>-1.0260333361295455E-2</v>
      </c>
      <c r="I404" s="6">
        <v>3.3587983459240633E-2</v>
      </c>
      <c r="J404" s="6">
        <v>0.2152107216620556</v>
      </c>
      <c r="K404" s="6">
        <v>0.2136058761596431</v>
      </c>
      <c r="L404" s="6">
        <v>1.7473846821221689E-3</v>
      </c>
      <c r="M404" s="2">
        <v>395</v>
      </c>
      <c r="N404" s="7">
        <f t="shared" si="71"/>
        <v>1.9392791294850456E-2</v>
      </c>
      <c r="O404" s="7">
        <f t="shared" si="73"/>
        <v>2.2670771488309024E-2</v>
      </c>
      <c r="P404" s="7">
        <f t="shared" si="74"/>
        <v>3.1153688029009353E-2</v>
      </c>
      <c r="Q404" s="7">
        <f t="shared" si="75"/>
        <v>6.0563414118636624E-2</v>
      </c>
      <c r="R404" s="7">
        <f t="shared" si="76"/>
        <v>1.2914496034667967E-2</v>
      </c>
      <c r="S404" s="7">
        <f t="shared" si="77"/>
        <v>3.4739666638704543E-2</v>
      </c>
      <c r="T404" s="7">
        <f t="shared" si="78"/>
        <v>8.8587983459240627E-2</v>
      </c>
      <c r="U404" s="7">
        <f t="shared" si="79"/>
        <v>0.29421072166205559</v>
      </c>
      <c r="V404" s="7">
        <f t="shared" si="80"/>
        <v>0.29860587615964312</v>
      </c>
      <c r="W404" s="7">
        <f t="shared" si="81"/>
        <v>3.6747384682122172E-2</v>
      </c>
      <c r="X404" s="2">
        <v>395</v>
      </c>
      <c r="Y404" s="6">
        <f t="shared" si="72"/>
        <v>0.25660229801721129</v>
      </c>
    </row>
    <row r="405" spans="2:25">
      <c r="B405" s="2">
        <v>396</v>
      </c>
      <c r="C405" s="6">
        <v>-1.3791387912086769E-3</v>
      </c>
      <c r="D405" s="6">
        <v>-4.4434324204289249E-3</v>
      </c>
      <c r="E405" s="6">
        <v>-1.6696088772082777E-3</v>
      </c>
      <c r="F405" s="6">
        <v>1.0019275176235496E-2</v>
      </c>
      <c r="G405" s="6">
        <v>-2.423359398230239E-2</v>
      </c>
      <c r="H405" s="6">
        <v>-4.1365082401435063E-3</v>
      </c>
      <c r="I405" s="6">
        <v>7.0311043526479766E-3</v>
      </c>
      <c r="J405" s="6">
        <v>0.19324588046879179</v>
      </c>
      <c r="K405" s="6">
        <v>0.1682752447113427</v>
      </c>
      <c r="L405" s="6">
        <v>-0.4110910381890312</v>
      </c>
      <c r="M405" s="2">
        <v>396</v>
      </c>
      <c r="N405" s="7">
        <f t="shared" si="71"/>
        <v>2.2620861208791324E-2</v>
      </c>
      <c r="O405" s="7">
        <f t="shared" si="73"/>
        <v>2.7556567579571076E-2</v>
      </c>
      <c r="P405" s="7">
        <f t="shared" si="74"/>
        <v>3.4330391122791723E-2</v>
      </c>
      <c r="Q405" s="7">
        <f t="shared" si="75"/>
        <v>5.1019275176235487E-2</v>
      </c>
      <c r="R405" s="7">
        <f t="shared" si="76"/>
        <v>1.476640601769761E-2</v>
      </c>
      <c r="S405" s="7">
        <f t="shared" si="77"/>
        <v>4.0863491759856492E-2</v>
      </c>
      <c r="T405" s="7">
        <f t="shared" si="78"/>
        <v>6.2031104352647977E-2</v>
      </c>
      <c r="U405" s="7">
        <f t="shared" si="79"/>
        <v>0.27224588046879178</v>
      </c>
      <c r="V405" s="7">
        <f t="shared" si="80"/>
        <v>0.25327524471134272</v>
      </c>
      <c r="W405" s="7">
        <f t="shared" si="81"/>
        <v>-0.37609103818903122</v>
      </c>
      <c r="X405" s="2">
        <v>396</v>
      </c>
      <c r="Y405" s="6">
        <f t="shared" si="72"/>
        <v>0.21502641691860697</v>
      </c>
    </row>
    <row r="406" spans="2:25">
      <c r="B406" s="2">
        <v>397</v>
      </c>
      <c r="C406" s="6">
        <v>-2.0504584339852347E-3</v>
      </c>
      <c r="D406" s="6">
        <v>-6.2697843581046991E-3</v>
      </c>
      <c r="E406" s="6">
        <v>-6.313181361184677E-3</v>
      </c>
      <c r="F406" s="6">
        <v>-9.6677179125462497E-3</v>
      </c>
      <c r="G406" s="6">
        <v>-2.9683761552248153E-2</v>
      </c>
      <c r="H406" s="6">
        <v>-2.3961651076487574E-2</v>
      </c>
      <c r="I406" s="6">
        <v>-4.3632145400344879E-2</v>
      </c>
      <c r="J406" s="6">
        <v>0.18229686811737847</v>
      </c>
      <c r="K406" s="6">
        <v>0.12308847559100868</v>
      </c>
      <c r="L406" s="6">
        <v>-0.20670482405062224</v>
      </c>
      <c r="M406" s="2">
        <v>397</v>
      </c>
      <c r="N406" s="7">
        <f t="shared" si="71"/>
        <v>2.1949541566014766E-2</v>
      </c>
      <c r="O406" s="7">
        <f t="shared" si="73"/>
        <v>2.5730215641895302E-2</v>
      </c>
      <c r="P406" s="7">
        <f t="shared" si="74"/>
        <v>2.9686818638815327E-2</v>
      </c>
      <c r="Q406" s="7">
        <f t="shared" si="75"/>
        <v>3.1332282087453742E-2</v>
      </c>
      <c r="R406" s="7">
        <f t="shared" si="76"/>
        <v>9.316238447751847E-3</v>
      </c>
      <c r="S406" s="7">
        <f t="shared" si="77"/>
        <v>2.1038348923512425E-2</v>
      </c>
      <c r="T406" s="7">
        <f t="shared" si="78"/>
        <v>1.1367854599655121E-2</v>
      </c>
      <c r="U406" s="7">
        <f t="shared" si="79"/>
        <v>0.26129686811737846</v>
      </c>
      <c r="V406" s="7">
        <f t="shared" si="80"/>
        <v>0.20808847559100868</v>
      </c>
      <c r="W406" s="7">
        <f t="shared" si="81"/>
        <v>-0.17170482405062223</v>
      </c>
      <c r="X406" s="2">
        <v>397</v>
      </c>
      <c r="Y406" s="6">
        <f t="shared" si="72"/>
        <v>0.16874435144592295</v>
      </c>
    </row>
    <row r="407" spans="2:25">
      <c r="B407" s="2">
        <v>398</v>
      </c>
      <c r="C407" s="6">
        <v>5.4686333859216077E-3</v>
      </c>
      <c r="D407" s="6">
        <v>1.2466185088716289E-2</v>
      </c>
      <c r="E407" s="6">
        <v>1.1379909386951843E-2</v>
      </c>
      <c r="F407" s="6">
        <v>1.793294024641293E-2</v>
      </c>
      <c r="G407" s="6">
        <v>5.0545265566270162E-2</v>
      </c>
      <c r="H407" s="6">
        <v>3.1351434849156971E-2</v>
      </c>
      <c r="I407" s="6">
        <v>6.2596900550278556E-2</v>
      </c>
      <c r="J407" s="6">
        <v>1.5048385736240927E-2</v>
      </c>
      <c r="K407" s="6">
        <v>4.306353615237303E-2</v>
      </c>
      <c r="L407" s="6">
        <v>3.7523565454203281E-2</v>
      </c>
      <c r="M407" s="2">
        <v>398</v>
      </c>
      <c r="N407" s="7">
        <f t="shared" si="71"/>
        <v>2.9468633385921608E-2</v>
      </c>
      <c r="O407" s="7">
        <f t="shared" si="73"/>
        <v>4.446618508871629E-2</v>
      </c>
      <c r="P407" s="7">
        <f t="shared" si="74"/>
        <v>4.7379909386951843E-2</v>
      </c>
      <c r="Q407" s="7">
        <f t="shared" si="75"/>
        <v>5.8932940246412921E-2</v>
      </c>
      <c r="R407" s="7">
        <f t="shared" si="76"/>
        <v>8.9545265566270155E-2</v>
      </c>
      <c r="S407" s="7">
        <f t="shared" si="77"/>
        <v>7.6351434849156963E-2</v>
      </c>
      <c r="T407" s="7">
        <f t="shared" si="78"/>
        <v>0.11759690055027855</v>
      </c>
      <c r="U407" s="7">
        <f t="shared" si="79"/>
        <v>9.4048385736240928E-2</v>
      </c>
      <c r="V407" s="7">
        <f t="shared" si="80"/>
        <v>0.12806353615237304</v>
      </c>
      <c r="W407" s="7">
        <f t="shared" si="81"/>
        <v>7.2523565454203284E-2</v>
      </c>
      <c r="X407" s="2">
        <v>398</v>
      </c>
      <c r="Y407" s="6">
        <f t="shared" si="72"/>
        <v>0.12597020955640628</v>
      </c>
    </row>
    <row r="408" spans="2:25">
      <c r="B408" s="2">
        <v>399</v>
      </c>
      <c r="C408" s="6">
        <v>-7.5401314734157218E-3</v>
      </c>
      <c r="D408" s="6">
        <v>-6.2302350638480525E-3</v>
      </c>
      <c r="E408" s="6">
        <v>-1.7509340840939185E-3</v>
      </c>
      <c r="F408" s="6">
        <v>4.7315621401032543E-2</v>
      </c>
      <c r="G408" s="6">
        <v>3.051501207337784E-3</v>
      </c>
      <c r="H408" s="6">
        <v>5.5104698664895577E-3</v>
      </c>
      <c r="I408" s="6">
        <v>0.12260958128316457</v>
      </c>
      <c r="J408" s="6">
        <v>0.21269678567286923</v>
      </c>
      <c r="K408" s="6">
        <v>0.21975009631334652</v>
      </c>
      <c r="L408" s="6">
        <v>0.15958447593760444</v>
      </c>
      <c r="M408" s="2">
        <v>399</v>
      </c>
      <c r="N408" s="7">
        <f t="shared" si="71"/>
        <v>1.6459868526584279E-2</v>
      </c>
      <c r="O408" s="7">
        <f t="shared" si="73"/>
        <v>2.5769764936151948E-2</v>
      </c>
      <c r="P408" s="7">
        <f t="shared" si="74"/>
        <v>3.4249065915906082E-2</v>
      </c>
      <c r="Q408" s="7">
        <f t="shared" si="75"/>
        <v>8.8315621401032537E-2</v>
      </c>
      <c r="R408" s="7">
        <f t="shared" si="76"/>
        <v>4.2051501207337784E-2</v>
      </c>
      <c r="S408" s="7">
        <f t="shared" si="77"/>
        <v>5.0510469866489556E-2</v>
      </c>
      <c r="T408" s="7">
        <f t="shared" si="78"/>
        <v>0.17760958128316456</v>
      </c>
      <c r="U408" s="7">
        <f t="shared" si="79"/>
        <v>0.29169678567286922</v>
      </c>
      <c r="V408" s="7">
        <f t="shared" si="80"/>
        <v>0.30475009631334654</v>
      </c>
      <c r="W408" s="7">
        <f t="shared" si="81"/>
        <v>0.19458447593760445</v>
      </c>
      <c r="X408" s="2">
        <v>399</v>
      </c>
      <c r="Y408" s="6">
        <f t="shared" si="72"/>
        <v>0.27932199410081843</v>
      </c>
    </row>
    <row r="409" spans="2:25">
      <c r="B409" s="2">
        <v>400</v>
      </c>
      <c r="C409" s="6">
        <v>6.3077972268375873E-3</v>
      </c>
      <c r="D409" s="6">
        <v>-2.7925115067017822E-2</v>
      </c>
      <c r="E409" s="6">
        <v>-2.1468203010840996E-2</v>
      </c>
      <c r="F409" s="6">
        <v>-1.4910436254676886E-2</v>
      </c>
      <c r="G409" s="6">
        <v>-9.118517042887718E-2</v>
      </c>
      <c r="H409" s="6">
        <v>-5.2626048894447393E-2</v>
      </c>
      <c r="I409" s="6">
        <v>-3.3900736595520731E-2</v>
      </c>
      <c r="J409" s="6">
        <v>0.25114998676609535</v>
      </c>
      <c r="K409" s="6">
        <v>0.25898024280912857</v>
      </c>
      <c r="L409" s="6">
        <v>-0.2115301250407759</v>
      </c>
      <c r="M409" s="2">
        <v>400</v>
      </c>
      <c r="N409" s="7">
        <f t="shared" si="71"/>
        <v>3.0307797226837588E-2</v>
      </c>
      <c r="O409" s="7">
        <f t="shared" si="73"/>
        <v>4.0748849329821785E-3</v>
      </c>
      <c r="P409" s="7">
        <f t="shared" si="74"/>
        <v>1.4531796989159008E-2</v>
      </c>
      <c r="Q409" s="7">
        <f t="shared" si="75"/>
        <v>2.6089563745323108E-2</v>
      </c>
      <c r="R409" s="7">
        <f t="shared" si="76"/>
        <v>-5.218517042887718E-2</v>
      </c>
      <c r="S409" s="7">
        <f t="shared" si="77"/>
        <v>-7.6260488944473945E-3</v>
      </c>
      <c r="T409" s="7">
        <f t="shared" si="78"/>
        <v>2.109926340447927E-2</v>
      </c>
      <c r="U409" s="7">
        <f t="shared" si="79"/>
        <v>0.33014998676609536</v>
      </c>
      <c r="V409" s="7">
        <f t="shared" si="80"/>
        <v>0.34398024280912859</v>
      </c>
      <c r="W409" s="7">
        <f t="shared" si="81"/>
        <v>-0.17653012504077589</v>
      </c>
      <c r="X409" s="2">
        <v>400</v>
      </c>
      <c r="Y409" s="6">
        <f t="shared" si="72"/>
        <v>0.27940404702637561</v>
      </c>
    </row>
    <row r="410" spans="2:25">
      <c r="B410" s="2">
        <v>401</v>
      </c>
      <c r="C410" s="6">
        <v>-2.3984360320864692E-3</v>
      </c>
      <c r="D410" s="6">
        <v>1.6392500592068274E-2</v>
      </c>
      <c r="E410" s="6">
        <v>1.8265730987856072E-2</v>
      </c>
      <c r="F410" s="6">
        <v>2.9389634903763815E-2</v>
      </c>
      <c r="G410" s="6">
        <v>8.5832475118242671E-2</v>
      </c>
      <c r="H410" s="6">
        <v>5.9087736997401379E-2</v>
      </c>
      <c r="I410" s="6">
        <v>0.13374482282382816</v>
      </c>
      <c r="J410" s="6">
        <v>-0.1198643043954187</v>
      </c>
      <c r="K410" s="6">
        <v>-6.9297400869457557E-2</v>
      </c>
      <c r="L410" s="6">
        <v>9.6825350632558552E-2</v>
      </c>
      <c r="M410" s="2">
        <v>401</v>
      </c>
      <c r="N410" s="7">
        <f t="shared" si="71"/>
        <v>2.1601563967913531E-2</v>
      </c>
      <c r="O410" s="7">
        <f t="shared" si="73"/>
        <v>4.8392500592068274E-2</v>
      </c>
      <c r="P410" s="7">
        <f t="shared" si="74"/>
        <v>5.4265730987856073E-2</v>
      </c>
      <c r="Q410" s="7">
        <f t="shared" si="75"/>
        <v>7.0389634903763806E-2</v>
      </c>
      <c r="R410" s="7">
        <f t="shared" si="76"/>
        <v>0.12483247511824266</v>
      </c>
      <c r="S410" s="7">
        <f t="shared" si="77"/>
        <v>0.10408773699740137</v>
      </c>
      <c r="T410" s="7">
        <f t="shared" si="78"/>
        <v>0.18874482282382815</v>
      </c>
      <c r="U410" s="7">
        <f t="shared" si="79"/>
        <v>-4.0864304395418702E-2</v>
      </c>
      <c r="V410" s="7">
        <f t="shared" si="80"/>
        <v>1.5702599130542449E-2</v>
      </c>
      <c r="W410" s="7">
        <f t="shared" si="81"/>
        <v>0.13182535063255857</v>
      </c>
      <c r="X410" s="2">
        <v>401</v>
      </c>
      <c r="Y410" s="6">
        <f t="shared" si="72"/>
        <v>5.0311044708540635E-2</v>
      </c>
    </row>
    <row r="411" spans="2:25">
      <c r="B411" s="2">
        <v>402</v>
      </c>
      <c r="C411" s="6">
        <v>-7.9927547542516728E-3</v>
      </c>
      <c r="D411" s="6">
        <v>-5.1082750596588705E-3</v>
      </c>
      <c r="E411" s="6">
        <v>-2.8249810745907648E-3</v>
      </c>
      <c r="F411" s="6">
        <v>-9.117815948910115E-3</v>
      </c>
      <c r="G411" s="6">
        <v>2.3344068176379032E-2</v>
      </c>
      <c r="H411" s="6">
        <v>1.2674343635374612E-2</v>
      </c>
      <c r="I411" s="6">
        <v>-6.2617257938059057E-3</v>
      </c>
      <c r="J411" s="6">
        <v>-0.11102135413280731</v>
      </c>
      <c r="K411" s="6">
        <v>-0.18118434981469356</v>
      </c>
      <c r="L411" s="6">
        <v>-0.10990283556553453</v>
      </c>
      <c r="M411" s="2">
        <v>402</v>
      </c>
      <c r="N411" s="7">
        <f t="shared" si="71"/>
        <v>1.6007245245748328E-2</v>
      </c>
      <c r="O411" s="7">
        <f t="shared" si="73"/>
        <v>2.689172494034113E-2</v>
      </c>
      <c r="P411" s="7">
        <f t="shared" si="74"/>
        <v>3.3175018925409236E-2</v>
      </c>
      <c r="Q411" s="7">
        <f t="shared" si="75"/>
        <v>3.1882184051089876E-2</v>
      </c>
      <c r="R411" s="7">
        <f t="shared" si="76"/>
        <v>6.2344068176379032E-2</v>
      </c>
      <c r="S411" s="7">
        <f t="shared" si="77"/>
        <v>5.767434363537461E-2</v>
      </c>
      <c r="T411" s="7">
        <f t="shared" si="78"/>
        <v>4.8738274206194095E-2</v>
      </c>
      <c r="U411" s="7">
        <f t="shared" si="79"/>
        <v>-3.2021354132807309E-2</v>
      </c>
      <c r="V411" s="7">
        <f t="shared" si="80"/>
        <v>-9.6184349814693551E-2</v>
      </c>
      <c r="W411" s="7">
        <f t="shared" si="81"/>
        <v>-7.4902835565534523E-2</v>
      </c>
      <c r="X411" s="2">
        <v>402</v>
      </c>
      <c r="Y411" s="6">
        <f t="shared" si="72"/>
        <v>-6.7199824795052696E-2</v>
      </c>
    </row>
    <row r="412" spans="2:25">
      <c r="B412" s="2">
        <v>403</v>
      </c>
      <c r="C412" s="6">
        <v>-4.2666546212840814E-3</v>
      </c>
      <c r="D412" s="6">
        <v>-2.8218428228291986E-3</v>
      </c>
      <c r="E412" s="6">
        <v>-4.9936600509802691E-3</v>
      </c>
      <c r="F412" s="6">
        <v>-6.0021361288938556E-3</v>
      </c>
      <c r="G412" s="6">
        <v>-1.0093554962182547E-2</v>
      </c>
      <c r="H412" s="6">
        <v>-7.8722156102424903E-3</v>
      </c>
      <c r="I412" s="6">
        <v>-5.12728397889195E-2</v>
      </c>
      <c r="J412" s="6">
        <v>-0.13176531972808123</v>
      </c>
      <c r="K412" s="6">
        <v>-0.14832932235438356</v>
      </c>
      <c r="L412" s="6">
        <v>0.24266294956529683</v>
      </c>
      <c r="M412" s="2">
        <v>403</v>
      </c>
      <c r="N412" s="7">
        <f t="shared" si="71"/>
        <v>1.9733345378715919E-2</v>
      </c>
      <c r="O412" s="7">
        <f t="shared" si="73"/>
        <v>2.9178157177170802E-2</v>
      </c>
      <c r="P412" s="7">
        <f t="shared" si="74"/>
        <v>3.1006339949019735E-2</v>
      </c>
      <c r="Q412" s="7">
        <f t="shared" si="75"/>
        <v>3.4997863871106136E-2</v>
      </c>
      <c r="R412" s="7">
        <f t="shared" si="76"/>
        <v>2.8906445037817453E-2</v>
      </c>
      <c r="S412" s="7">
        <f t="shared" si="77"/>
        <v>3.7127784389757508E-2</v>
      </c>
      <c r="T412" s="7">
        <f t="shared" si="78"/>
        <v>3.7271602110805005E-3</v>
      </c>
      <c r="U412" s="7">
        <f t="shared" si="79"/>
        <v>-5.2765319728081225E-2</v>
      </c>
      <c r="V412" s="7">
        <f t="shared" si="80"/>
        <v>-6.3329322354383558E-2</v>
      </c>
      <c r="W412" s="7">
        <f t="shared" si="81"/>
        <v>0.2776629495652968</v>
      </c>
      <c r="X412" s="2">
        <v>403</v>
      </c>
      <c r="Y412" s="6">
        <f t="shared" si="72"/>
        <v>-4.9918025825524986E-2</v>
      </c>
    </row>
    <row r="413" spans="2:25">
      <c r="B413" s="2">
        <v>404</v>
      </c>
      <c r="C413" s="6">
        <v>3.0237224346315386E-3</v>
      </c>
      <c r="D413" s="6">
        <v>-1.3200556421268245E-3</v>
      </c>
      <c r="E413" s="6">
        <v>4.1656182014882699E-3</v>
      </c>
      <c r="F413" s="6">
        <v>1.9695103584373239E-2</v>
      </c>
      <c r="G413" s="6">
        <v>4.1022202497881036E-2</v>
      </c>
      <c r="H413" s="6">
        <v>2.6710736209415602E-2</v>
      </c>
      <c r="I413" s="6">
        <v>0.11803977603320004</v>
      </c>
      <c r="J413" s="6">
        <v>0.16305368696168279</v>
      </c>
      <c r="K413" s="6">
        <v>0.22114615792090642</v>
      </c>
      <c r="L413" s="6">
        <v>0.25665638332183299</v>
      </c>
      <c r="M413" s="2">
        <v>404</v>
      </c>
      <c r="N413" s="7">
        <f t="shared" si="71"/>
        <v>2.7023722434631539E-2</v>
      </c>
      <c r="O413" s="7">
        <f t="shared" si="73"/>
        <v>3.0679944357873176E-2</v>
      </c>
      <c r="P413" s="7">
        <f t="shared" si="74"/>
        <v>4.0165618201488271E-2</v>
      </c>
      <c r="Q413" s="7">
        <f t="shared" si="75"/>
        <v>6.0695103584373231E-2</v>
      </c>
      <c r="R413" s="7">
        <f t="shared" si="76"/>
        <v>8.0022202497881029E-2</v>
      </c>
      <c r="S413" s="7">
        <f t="shared" si="77"/>
        <v>7.1710736209415593E-2</v>
      </c>
      <c r="T413" s="7">
        <f t="shared" si="78"/>
        <v>0.17303977603320003</v>
      </c>
      <c r="U413" s="7">
        <f t="shared" si="79"/>
        <v>0.24205368696168278</v>
      </c>
      <c r="V413" s="7">
        <f t="shared" si="80"/>
        <v>0.30614615792090644</v>
      </c>
      <c r="W413" s="7">
        <f t="shared" si="81"/>
        <v>0.29165638332183297</v>
      </c>
      <c r="X413" s="2">
        <v>404</v>
      </c>
      <c r="Y413" s="6">
        <f t="shared" si="72"/>
        <v>0.2795248823165743</v>
      </c>
    </row>
    <row r="414" spans="2:25">
      <c r="B414" s="2">
        <v>405</v>
      </c>
      <c r="C414" s="6">
        <v>8.9391542934889184E-4</v>
      </c>
      <c r="D414" s="6">
        <v>-2.2846197104995955E-2</v>
      </c>
      <c r="E414" s="6">
        <v>-2.1029590491929467E-2</v>
      </c>
      <c r="F414" s="6">
        <v>-2.2188250366821451E-2</v>
      </c>
      <c r="G414" s="6">
        <v>-6.1583381952293834E-2</v>
      </c>
      <c r="H414" s="6">
        <v>-4.1527882003044643E-2</v>
      </c>
      <c r="I414" s="6">
        <v>-6.6725384633558704E-2</v>
      </c>
      <c r="J414" s="6">
        <v>8.8559551453216062E-2</v>
      </c>
      <c r="K414" s="6">
        <v>0.10976212407671972</v>
      </c>
      <c r="L414" s="6">
        <v>-8.6056861347111255E-2</v>
      </c>
      <c r="M414" s="2">
        <v>405</v>
      </c>
      <c r="N414" s="7">
        <f t="shared" si="71"/>
        <v>2.4893915429348892E-2</v>
      </c>
      <c r="O414" s="7">
        <f t="shared" si="73"/>
        <v>9.1538028950040456E-3</v>
      </c>
      <c r="P414" s="7">
        <f t="shared" si="74"/>
        <v>1.4970409508070538E-2</v>
      </c>
      <c r="Q414" s="7">
        <f t="shared" si="75"/>
        <v>1.8811749633178543E-2</v>
      </c>
      <c r="R414" s="7">
        <f t="shared" si="76"/>
        <v>-2.2583381952293834E-2</v>
      </c>
      <c r="S414" s="7">
        <f t="shared" si="77"/>
        <v>3.4721179969553553E-3</v>
      </c>
      <c r="T414" s="7">
        <f t="shared" si="78"/>
        <v>-1.1725384633558704E-2</v>
      </c>
      <c r="U414" s="7">
        <f t="shared" si="79"/>
        <v>0.16755955145321605</v>
      </c>
      <c r="V414" s="7">
        <f t="shared" si="80"/>
        <v>0.19476212407671972</v>
      </c>
      <c r="W414" s="7">
        <f t="shared" si="81"/>
        <v>-5.1056861347111251E-2</v>
      </c>
      <c r="X414" s="2">
        <v>405</v>
      </c>
      <c r="Y414" s="6">
        <f t="shared" si="72"/>
        <v>0.15346462228500932</v>
      </c>
    </row>
    <row r="415" spans="2:25">
      <c r="B415" s="2">
        <v>406</v>
      </c>
      <c r="C415" s="6">
        <v>-4.3360410609726008E-5</v>
      </c>
      <c r="D415" s="6">
        <v>-5.7863746598371679E-5</v>
      </c>
      <c r="E415" s="6">
        <v>1.613025660643537E-4</v>
      </c>
      <c r="F415" s="6">
        <v>1.7415078180056751E-2</v>
      </c>
      <c r="G415" s="6">
        <v>2.0055159194341435E-2</v>
      </c>
      <c r="H415" s="6">
        <v>1.1946842234003378E-2</v>
      </c>
      <c r="I415" s="6">
        <v>7.9663061771462096E-2</v>
      </c>
      <c r="J415" s="6">
        <v>0.21744110270937014</v>
      </c>
      <c r="K415" s="6">
        <v>0.15391623243874708</v>
      </c>
      <c r="L415" s="6">
        <v>-8.7205348358513055E-2</v>
      </c>
      <c r="M415" s="2">
        <v>406</v>
      </c>
      <c r="N415" s="7">
        <f t="shared" si="71"/>
        <v>2.3956639589390274E-2</v>
      </c>
      <c r="O415" s="7">
        <f t="shared" si="73"/>
        <v>3.1942136253401629E-2</v>
      </c>
      <c r="P415" s="7">
        <f t="shared" si="74"/>
        <v>3.6161302566064354E-2</v>
      </c>
      <c r="Q415" s="7">
        <f t="shared" si="75"/>
        <v>5.8415078180056743E-2</v>
      </c>
      <c r="R415" s="7">
        <f t="shared" si="76"/>
        <v>5.9055159194341435E-2</v>
      </c>
      <c r="S415" s="7">
        <f t="shared" si="77"/>
        <v>5.6946842234003377E-2</v>
      </c>
      <c r="T415" s="7">
        <f t="shared" si="78"/>
        <v>0.13466306177146209</v>
      </c>
      <c r="U415" s="7">
        <f t="shared" si="79"/>
        <v>0.29644110270937013</v>
      </c>
      <c r="V415" s="7">
        <f t="shared" si="80"/>
        <v>0.2389162324387471</v>
      </c>
      <c r="W415" s="7">
        <f t="shared" si="81"/>
        <v>-5.2205348358513051E-2</v>
      </c>
      <c r="X415" s="2">
        <v>406</v>
      </c>
      <c r="Y415" s="6">
        <f t="shared" si="72"/>
        <v>0.21806559890702559</v>
      </c>
    </row>
    <row r="416" spans="2:25">
      <c r="B416" s="2">
        <v>407</v>
      </c>
      <c r="C416" s="6">
        <v>-6.5527159003841082E-3</v>
      </c>
      <c r="D416" s="6">
        <v>7.3970715513270308E-3</v>
      </c>
      <c r="E416" s="6">
        <v>1.4105913521761011E-2</v>
      </c>
      <c r="F416" s="6">
        <v>3.7526063277525702E-3</v>
      </c>
      <c r="G416" s="6">
        <v>1.648778224583182E-2</v>
      </c>
      <c r="H416" s="6">
        <v>3.1072649785438493E-2</v>
      </c>
      <c r="I416" s="6">
        <v>1.1202492964248356E-2</v>
      </c>
      <c r="J416" s="6">
        <v>-0.17229330693696029</v>
      </c>
      <c r="K416" s="6">
        <v>-0.15549623785527333</v>
      </c>
      <c r="L416" s="6">
        <v>-4.2458984154723753E-2</v>
      </c>
      <c r="M416" s="2">
        <v>407</v>
      </c>
      <c r="N416" s="7">
        <f t="shared" si="71"/>
        <v>1.7447284099615892E-2</v>
      </c>
      <c r="O416" s="7">
        <f t="shared" si="73"/>
        <v>3.9397071551327031E-2</v>
      </c>
      <c r="P416" s="7">
        <f t="shared" si="74"/>
        <v>5.0105913521761011E-2</v>
      </c>
      <c r="Q416" s="7">
        <f t="shared" si="75"/>
        <v>4.4752606327752562E-2</v>
      </c>
      <c r="R416" s="7">
        <f t="shared" si="76"/>
        <v>5.548778224583182E-2</v>
      </c>
      <c r="S416" s="7">
        <f t="shared" si="77"/>
        <v>7.6072649785438484E-2</v>
      </c>
      <c r="T416" s="7">
        <f t="shared" si="78"/>
        <v>6.620249296424835E-2</v>
      </c>
      <c r="U416" s="7">
        <f t="shared" si="79"/>
        <v>-9.3293306936960294E-2</v>
      </c>
      <c r="V416" s="7">
        <f t="shared" si="80"/>
        <v>-7.0496237855273328E-2</v>
      </c>
      <c r="W416" s="7">
        <f t="shared" si="81"/>
        <v>-7.4589841547237495E-3</v>
      </c>
      <c r="X416" s="2">
        <v>407</v>
      </c>
      <c r="Y416" s="6">
        <f t="shared" si="72"/>
        <v>-4.3156491397934954E-2</v>
      </c>
    </row>
    <row r="417" spans="2:25">
      <c r="B417" s="2">
        <v>408</v>
      </c>
      <c r="C417" s="6">
        <v>-1.7355576610686083E-3</v>
      </c>
      <c r="D417" s="6">
        <v>7.2730474507841231E-3</v>
      </c>
      <c r="E417" s="6">
        <v>2.1499286742986019E-3</v>
      </c>
      <c r="F417" s="6">
        <v>4.385345647740433E-3</v>
      </c>
      <c r="G417" s="6">
        <v>1.7820250262174722E-2</v>
      </c>
      <c r="H417" s="6">
        <v>6.3116209778421514E-3</v>
      </c>
      <c r="I417" s="6">
        <v>-9.2763842342561409E-3</v>
      </c>
      <c r="J417" s="6">
        <v>9.4708929414611093E-2</v>
      </c>
      <c r="K417" s="6">
        <v>9.714301577401431E-2</v>
      </c>
      <c r="L417" s="6">
        <v>6.2860272333676484E-2</v>
      </c>
      <c r="M417" s="2">
        <v>408</v>
      </c>
      <c r="N417" s="7">
        <f t="shared" si="71"/>
        <v>2.2264442338931392E-2</v>
      </c>
      <c r="O417" s="7">
        <f t="shared" si="73"/>
        <v>3.9273047450784124E-2</v>
      </c>
      <c r="P417" s="7">
        <f t="shared" si="74"/>
        <v>3.8149928674298603E-2</v>
      </c>
      <c r="Q417" s="7">
        <f t="shared" si="75"/>
        <v>4.5385345647740424E-2</v>
      </c>
      <c r="R417" s="7">
        <f t="shared" si="76"/>
        <v>5.6820250262174722E-2</v>
      </c>
      <c r="S417" s="7">
        <f t="shared" si="77"/>
        <v>5.131162097784215E-2</v>
      </c>
      <c r="T417" s="7">
        <f t="shared" si="78"/>
        <v>4.5723615765743859E-2</v>
      </c>
      <c r="U417" s="7">
        <f t="shared" si="79"/>
        <v>0.17370892941461108</v>
      </c>
      <c r="V417" s="7">
        <f t="shared" si="80"/>
        <v>0.18214301577401432</v>
      </c>
      <c r="W417" s="7">
        <f t="shared" si="81"/>
        <v>9.7860272333676487E-2</v>
      </c>
      <c r="X417" s="2">
        <v>408</v>
      </c>
      <c r="Y417" s="6">
        <f t="shared" si="72"/>
        <v>0.15485913597795789</v>
      </c>
    </row>
    <row r="418" spans="2:25">
      <c r="B418" s="2">
        <v>409</v>
      </c>
      <c r="C418" s="6">
        <v>1.3607910280593952E-3</v>
      </c>
      <c r="D418" s="6">
        <v>1.1147147779511382E-2</v>
      </c>
      <c r="E418" s="6">
        <v>7.0323908944148368E-3</v>
      </c>
      <c r="F418" s="6">
        <v>-2.3334097304103709E-2</v>
      </c>
      <c r="G418" s="6">
        <v>5.8056091602291651E-2</v>
      </c>
      <c r="H418" s="6">
        <v>2.0815083022703566E-2</v>
      </c>
      <c r="I418" s="6">
        <v>-3.8447351285627485E-2</v>
      </c>
      <c r="J418" s="6">
        <v>-2.3148132188482523E-2</v>
      </c>
      <c r="K418" s="6">
        <v>1.8789276561854834E-3</v>
      </c>
      <c r="L418" s="6">
        <v>0.2289322272238235</v>
      </c>
      <c r="M418" s="2">
        <v>409</v>
      </c>
      <c r="N418" s="7">
        <f t="shared" si="71"/>
        <v>2.5360791028059396E-2</v>
      </c>
      <c r="O418" s="7">
        <f t="shared" si="73"/>
        <v>4.3147147779511383E-2</v>
      </c>
      <c r="P418" s="7">
        <f t="shared" si="74"/>
        <v>4.3032390894414838E-2</v>
      </c>
      <c r="Q418" s="7">
        <f t="shared" si="75"/>
        <v>1.7665902695896286E-2</v>
      </c>
      <c r="R418" s="7">
        <f t="shared" si="76"/>
        <v>9.7056091602291644E-2</v>
      </c>
      <c r="S418" s="7">
        <f t="shared" si="77"/>
        <v>6.5815083022703558E-2</v>
      </c>
      <c r="T418" s="7">
        <f t="shared" si="78"/>
        <v>1.6552648714372516E-2</v>
      </c>
      <c r="U418" s="7">
        <f t="shared" si="79"/>
        <v>5.5851867811517478E-2</v>
      </c>
      <c r="V418" s="7">
        <f t="shared" si="80"/>
        <v>8.687892765618549E-2</v>
      </c>
      <c r="W418" s="7">
        <f t="shared" si="81"/>
        <v>0.26393222722382348</v>
      </c>
      <c r="X418" s="2">
        <v>409</v>
      </c>
      <c r="Y418" s="6">
        <f t="shared" si="72"/>
        <v>7.2813671942518518E-2</v>
      </c>
    </row>
    <row r="419" spans="2:25">
      <c r="B419" s="2">
        <v>410</v>
      </c>
      <c r="C419" s="6">
        <v>9.8604405814846988E-3</v>
      </c>
      <c r="D419" s="6">
        <v>-4.3105701100473598E-3</v>
      </c>
      <c r="E419" s="6">
        <v>-1.883933562012146E-3</v>
      </c>
      <c r="F419" s="6">
        <v>-8.290274052549975E-3</v>
      </c>
      <c r="G419" s="6">
        <v>-3.4061101097782029E-2</v>
      </c>
      <c r="H419" s="6">
        <v>-1.2281297308715251E-2</v>
      </c>
      <c r="I419" s="6">
        <v>-4.9190281809158964E-2</v>
      </c>
      <c r="J419" s="6">
        <v>2.7721634556910263E-2</v>
      </c>
      <c r="K419" s="6">
        <v>3.3861555490098075E-2</v>
      </c>
      <c r="L419" s="6">
        <v>0.20411633353733732</v>
      </c>
      <c r="M419" s="2">
        <v>410</v>
      </c>
      <c r="N419" s="7">
        <f t="shared" si="71"/>
        <v>3.3860440581484699E-2</v>
      </c>
      <c r="O419" s="7">
        <f t="shared" si="73"/>
        <v>2.7689429889952641E-2</v>
      </c>
      <c r="P419" s="7">
        <f t="shared" si="74"/>
        <v>3.4116066437987855E-2</v>
      </c>
      <c r="Q419" s="7">
        <f t="shared" si="75"/>
        <v>3.2709725947450016E-2</v>
      </c>
      <c r="R419" s="7">
        <f t="shared" si="76"/>
        <v>4.9388989022179711E-3</v>
      </c>
      <c r="S419" s="7">
        <f t="shared" si="77"/>
        <v>3.2718702691284747E-2</v>
      </c>
      <c r="T419" s="7">
        <f t="shared" si="78"/>
        <v>5.8097181908410359E-3</v>
      </c>
      <c r="U419" s="7">
        <f t="shared" si="79"/>
        <v>0.10672163455691026</v>
      </c>
      <c r="V419" s="7">
        <f t="shared" si="80"/>
        <v>0.11886155549009808</v>
      </c>
      <c r="W419" s="7">
        <f t="shared" si="81"/>
        <v>0.23911633353733733</v>
      </c>
      <c r="X419" s="2">
        <v>410</v>
      </c>
      <c r="Y419" s="6">
        <f t="shared" si="72"/>
        <v>9.6251188057586728E-2</v>
      </c>
    </row>
    <row r="420" spans="2:25">
      <c r="B420" s="2">
        <v>411</v>
      </c>
      <c r="C420" s="6">
        <v>-2.946827735351619E-3</v>
      </c>
      <c r="D420" s="6">
        <v>1.7884365483403358E-3</v>
      </c>
      <c r="E420" s="6">
        <v>-7.4520421213513516E-5</v>
      </c>
      <c r="F420" s="6">
        <v>8.3171896090642773E-3</v>
      </c>
      <c r="G420" s="6">
        <v>1.6348966292053083E-2</v>
      </c>
      <c r="H420" s="6">
        <v>7.7311849192140333E-3</v>
      </c>
      <c r="I420" s="6">
        <v>4.3066406552305314E-2</v>
      </c>
      <c r="J420" s="6">
        <v>4.1121049579062846E-2</v>
      </c>
      <c r="K420" s="6">
        <v>8.0856504212660121E-2</v>
      </c>
      <c r="L420" s="6">
        <v>0.15095251750155586</v>
      </c>
      <c r="M420" s="2">
        <v>411</v>
      </c>
      <c r="N420" s="7">
        <f t="shared" si="71"/>
        <v>2.1053172264648382E-2</v>
      </c>
      <c r="O420" s="7">
        <f t="shared" si="73"/>
        <v>3.3788436548340336E-2</v>
      </c>
      <c r="P420" s="7">
        <f t="shared" si="74"/>
        <v>3.5925479578786487E-2</v>
      </c>
      <c r="Q420" s="7">
        <f t="shared" si="75"/>
        <v>4.9317189609064269E-2</v>
      </c>
      <c r="R420" s="7">
        <f t="shared" si="76"/>
        <v>5.5348966292053083E-2</v>
      </c>
      <c r="S420" s="7">
        <f t="shared" si="77"/>
        <v>5.2731184919214032E-2</v>
      </c>
      <c r="T420" s="7">
        <f t="shared" si="78"/>
        <v>9.8066406552305307E-2</v>
      </c>
      <c r="U420" s="7">
        <f t="shared" si="79"/>
        <v>0.12012104957906285</v>
      </c>
      <c r="V420" s="7">
        <f t="shared" si="80"/>
        <v>0.16585650421266013</v>
      </c>
      <c r="W420" s="7">
        <f t="shared" si="81"/>
        <v>0.18595251750155586</v>
      </c>
      <c r="X420" s="2">
        <v>411</v>
      </c>
      <c r="Y420" s="6">
        <f t="shared" si="72"/>
        <v>0.15229848511869093</v>
      </c>
    </row>
    <row r="421" spans="2:25">
      <c r="B421" s="2">
        <v>412</v>
      </c>
      <c r="C421" s="6">
        <v>9.8577371808104136E-4</v>
      </c>
      <c r="D421" s="6">
        <v>6.6573474848286712E-3</v>
      </c>
      <c r="E421" s="6">
        <v>-1.3629263737239758E-4</v>
      </c>
      <c r="F421" s="6">
        <v>1.427649322372818E-2</v>
      </c>
      <c r="G421" s="6">
        <v>2.1961913295233351E-2</v>
      </c>
      <c r="H421" s="6">
        <v>6.3268339758087294E-4</v>
      </c>
      <c r="I421" s="6">
        <v>1.9362724690719868E-2</v>
      </c>
      <c r="J421" s="6">
        <v>1.1725547236095785E-2</v>
      </c>
      <c r="K421" s="6">
        <v>-6.1520401386711429E-2</v>
      </c>
      <c r="L421" s="6">
        <v>-2.2521485427861185E-2</v>
      </c>
      <c r="M421" s="2">
        <v>412</v>
      </c>
      <c r="N421" s="7">
        <f t="shared" si="71"/>
        <v>2.4985773718081042E-2</v>
      </c>
      <c r="O421" s="7">
        <f t="shared" si="73"/>
        <v>3.8657347484828672E-2</v>
      </c>
      <c r="P421" s="7">
        <f t="shared" si="74"/>
        <v>3.5863707362627603E-2</v>
      </c>
      <c r="Q421" s="7">
        <f t="shared" si="75"/>
        <v>5.5276493223728171E-2</v>
      </c>
      <c r="R421" s="7">
        <f t="shared" si="76"/>
        <v>6.0961913295233351E-2</v>
      </c>
      <c r="S421" s="7">
        <f t="shared" si="77"/>
        <v>4.5632683397580871E-2</v>
      </c>
      <c r="T421" s="7">
        <f t="shared" si="78"/>
        <v>7.4362724690719861E-2</v>
      </c>
      <c r="U421" s="7">
        <f t="shared" si="79"/>
        <v>9.0725547236095785E-2</v>
      </c>
      <c r="V421" s="7">
        <f t="shared" si="80"/>
        <v>2.3479598613288577E-2</v>
      </c>
      <c r="W421" s="7">
        <f t="shared" si="81"/>
        <v>1.2478514572138819E-2</v>
      </c>
      <c r="X421" s="2">
        <v>412</v>
      </c>
      <c r="Y421" s="6">
        <f t="shared" si="72"/>
        <v>3.3656224159682814E-2</v>
      </c>
    </row>
    <row r="422" spans="2:25">
      <c r="B422" s="2">
        <v>413</v>
      </c>
      <c r="C422" s="6">
        <v>1.0825777633988044E-2</v>
      </c>
      <c r="D422" s="6">
        <v>1.0443317849987005E-3</v>
      </c>
      <c r="E422" s="6">
        <v>6.0498456197391644E-3</v>
      </c>
      <c r="F422" s="6">
        <v>2.5733566378547099E-2</v>
      </c>
      <c r="G422" s="6">
        <v>-1.8800771891349863E-2</v>
      </c>
      <c r="H422" s="6">
        <v>-1.6716444490489507E-4</v>
      </c>
      <c r="I422" s="6">
        <v>1.7261474970194368E-2</v>
      </c>
      <c r="J422" s="6">
        <v>0.25799522007689157</v>
      </c>
      <c r="K422" s="6">
        <v>0.37924112596454784</v>
      </c>
      <c r="L422" s="6">
        <v>0.61244607217761382</v>
      </c>
      <c r="M422" s="2">
        <v>413</v>
      </c>
      <c r="N422" s="7">
        <f t="shared" si="71"/>
        <v>3.4825777633988045E-2</v>
      </c>
      <c r="O422" s="7">
        <f t="shared" si="73"/>
        <v>3.3044331784998701E-2</v>
      </c>
      <c r="P422" s="7">
        <f t="shared" si="74"/>
        <v>4.2049845619739165E-2</v>
      </c>
      <c r="Q422" s="7">
        <f t="shared" si="75"/>
        <v>6.6733566378547091E-2</v>
      </c>
      <c r="R422" s="7">
        <f t="shared" si="76"/>
        <v>2.0199228108650137E-2</v>
      </c>
      <c r="S422" s="7">
        <f t="shared" si="77"/>
        <v>4.4832835555095103E-2</v>
      </c>
      <c r="T422" s="7">
        <f t="shared" si="78"/>
        <v>7.2261474970194362E-2</v>
      </c>
      <c r="U422" s="7">
        <f t="shared" si="79"/>
        <v>0.33699522007689159</v>
      </c>
      <c r="V422" s="7">
        <f t="shared" si="80"/>
        <v>0.46424112596454786</v>
      </c>
      <c r="W422" s="7">
        <f t="shared" si="81"/>
        <v>0.64744607217761385</v>
      </c>
      <c r="X422" s="2">
        <v>413</v>
      </c>
      <c r="Y422" s="6">
        <f t="shared" si="72"/>
        <v>0.38584519609284479</v>
      </c>
    </row>
    <row r="423" spans="2:25">
      <c r="B423" s="2">
        <v>414</v>
      </c>
      <c r="C423" s="6">
        <v>3.2949196562951158E-3</v>
      </c>
      <c r="D423" s="6">
        <v>1.3295797511472543E-2</v>
      </c>
      <c r="E423" s="6">
        <v>1.3966674176303668E-2</v>
      </c>
      <c r="F423" s="6">
        <v>4.1850060232195979E-2</v>
      </c>
      <c r="G423" s="6">
        <v>8.1139868621919367E-2</v>
      </c>
      <c r="H423" s="6">
        <v>4.2566154146189188E-2</v>
      </c>
      <c r="I423" s="6">
        <v>0.16697542191188253</v>
      </c>
      <c r="J423" s="6">
        <v>0.20246113750351927</v>
      </c>
      <c r="K423" s="6">
        <v>0.27749577707932938</v>
      </c>
      <c r="L423" s="6">
        <v>3.2628672524632155E-2</v>
      </c>
      <c r="M423" s="2">
        <v>414</v>
      </c>
      <c r="N423" s="7">
        <f t="shared" si="71"/>
        <v>2.7294919656295116E-2</v>
      </c>
      <c r="O423" s="7">
        <f t="shared" si="73"/>
        <v>4.5295797511472544E-2</v>
      </c>
      <c r="P423" s="7">
        <f t="shared" si="74"/>
        <v>4.9966674176303669E-2</v>
      </c>
      <c r="Q423" s="7">
        <f t="shared" si="75"/>
        <v>8.2850060232195974E-2</v>
      </c>
      <c r="R423" s="7">
        <f t="shared" si="76"/>
        <v>0.12013986862191936</v>
      </c>
      <c r="S423" s="7">
        <f t="shared" si="77"/>
        <v>8.7566154146189179E-2</v>
      </c>
      <c r="T423" s="7">
        <f t="shared" si="78"/>
        <v>0.22197542191188252</v>
      </c>
      <c r="U423" s="7">
        <f t="shared" si="79"/>
        <v>0.28146113750351925</v>
      </c>
      <c r="V423" s="7">
        <f t="shared" si="80"/>
        <v>0.3624957770793294</v>
      </c>
      <c r="W423" s="7">
        <f t="shared" si="81"/>
        <v>6.7628672524632158E-2</v>
      </c>
      <c r="X423" s="2">
        <v>414</v>
      </c>
      <c r="Y423" s="6">
        <f t="shared" si="72"/>
        <v>0.33439170703732851</v>
      </c>
    </row>
    <row r="424" spans="2:25">
      <c r="B424" s="2">
        <v>415</v>
      </c>
      <c r="C424" s="6">
        <v>-1.1133988098146336E-4</v>
      </c>
      <c r="D424" s="6">
        <v>-8.445532012089238E-3</v>
      </c>
      <c r="E424" s="6">
        <v>-4.7230770727889997E-3</v>
      </c>
      <c r="F424" s="6">
        <v>-4.1090776442647935E-3</v>
      </c>
      <c r="G424" s="6">
        <v>-2.3554677034566693E-2</v>
      </c>
      <c r="H424" s="6">
        <v>-8.1798338491432879E-3</v>
      </c>
      <c r="I424" s="6">
        <v>-1.5860411178787337E-2</v>
      </c>
      <c r="J424" s="6">
        <v>8.7797604120820189E-2</v>
      </c>
      <c r="K424" s="6">
        <v>7.4885336663929061E-2</v>
      </c>
      <c r="L424" s="6">
        <v>6.3763456107869113E-2</v>
      </c>
      <c r="M424" s="2">
        <v>415</v>
      </c>
      <c r="N424" s="7">
        <f t="shared" si="71"/>
        <v>2.3888660119018537E-2</v>
      </c>
      <c r="O424" s="7">
        <f t="shared" si="73"/>
        <v>2.3554467987910763E-2</v>
      </c>
      <c r="P424" s="7">
        <f t="shared" si="74"/>
        <v>3.1276922927211001E-2</v>
      </c>
      <c r="Q424" s="7">
        <f t="shared" si="75"/>
        <v>3.6890922355735198E-2</v>
      </c>
      <c r="R424" s="7">
        <f t="shared" si="76"/>
        <v>1.5445322965433307E-2</v>
      </c>
      <c r="S424" s="7">
        <f t="shared" si="77"/>
        <v>3.682016615085671E-2</v>
      </c>
      <c r="T424" s="7">
        <f t="shared" si="78"/>
        <v>3.9139588821212663E-2</v>
      </c>
      <c r="U424" s="7">
        <f t="shared" si="79"/>
        <v>0.16679760412082018</v>
      </c>
      <c r="V424" s="7">
        <f t="shared" si="80"/>
        <v>0.15988533666392907</v>
      </c>
      <c r="W424" s="7">
        <f t="shared" si="81"/>
        <v>9.8763456107869116E-2</v>
      </c>
      <c r="X424" s="2">
        <v>415</v>
      </c>
      <c r="Y424" s="6">
        <f t="shared" si="72"/>
        <v>0.13573618727142864</v>
      </c>
    </row>
    <row r="425" spans="2:25">
      <c r="B425" s="2">
        <v>416</v>
      </c>
      <c r="C425" s="6">
        <v>-3.1752282519558403E-3</v>
      </c>
      <c r="D425" s="6">
        <v>-2.2902661128122864E-3</v>
      </c>
      <c r="E425" s="6">
        <v>-4.1370577762519893E-3</v>
      </c>
      <c r="F425" s="6">
        <v>-1.6486180838793628E-3</v>
      </c>
      <c r="G425" s="6">
        <v>2.8094457737279491E-2</v>
      </c>
      <c r="H425" s="6">
        <v>1.1733359973352835E-2</v>
      </c>
      <c r="I425" s="6">
        <v>1.070297070168913E-2</v>
      </c>
      <c r="J425" s="6">
        <v>-0.1554638279829352</v>
      </c>
      <c r="K425" s="6">
        <v>-0.1233115673340389</v>
      </c>
      <c r="L425" s="6">
        <v>0.42359643602811198</v>
      </c>
      <c r="M425" s="2">
        <v>416</v>
      </c>
      <c r="N425" s="7">
        <f t="shared" si="71"/>
        <v>2.082477174804416E-2</v>
      </c>
      <c r="O425" s="7">
        <f t="shared" si="73"/>
        <v>2.9709733887187714E-2</v>
      </c>
      <c r="P425" s="7">
        <f t="shared" si="74"/>
        <v>3.1862942223748011E-2</v>
      </c>
      <c r="Q425" s="7">
        <f t="shared" si="75"/>
        <v>3.9351381916120629E-2</v>
      </c>
      <c r="R425" s="7">
        <f t="shared" si="76"/>
        <v>6.7094457737279484E-2</v>
      </c>
      <c r="S425" s="7">
        <f t="shared" si="77"/>
        <v>5.6733359973352833E-2</v>
      </c>
      <c r="T425" s="7">
        <f t="shared" si="78"/>
        <v>6.5702970701689123E-2</v>
      </c>
      <c r="U425" s="7">
        <f t="shared" si="79"/>
        <v>-7.6463827982935204E-2</v>
      </c>
      <c r="V425" s="7">
        <f t="shared" si="80"/>
        <v>-3.8311567334038898E-2</v>
      </c>
      <c r="W425" s="7">
        <f t="shared" si="81"/>
        <v>0.45859643602811195</v>
      </c>
      <c r="X425" s="2">
        <v>416</v>
      </c>
      <c r="Y425" s="6">
        <f t="shared" si="72"/>
        <v>-1.7508659435271051E-2</v>
      </c>
    </row>
    <row r="426" spans="2:25">
      <c r="B426" s="2">
        <v>417</v>
      </c>
      <c r="C426" s="6">
        <v>-3.9323168798035407E-4</v>
      </c>
      <c r="D426" s="6">
        <v>9.3490929425428942E-3</v>
      </c>
      <c r="E426" s="6">
        <v>6.8630489363573251E-3</v>
      </c>
      <c r="F426" s="6">
        <v>2.2611065715369003E-2</v>
      </c>
      <c r="G426" s="6">
        <v>-1.908187203047261E-2</v>
      </c>
      <c r="H426" s="6">
        <v>-1.3138221759379017E-2</v>
      </c>
      <c r="I426" s="6">
        <v>1.2881964656746958E-2</v>
      </c>
      <c r="J426" s="6">
        <v>-6.8566796537195634E-2</v>
      </c>
      <c r="K426" s="6">
        <v>-5.432001046033029E-2</v>
      </c>
      <c r="L426" s="6">
        <v>0.14966690157373203</v>
      </c>
      <c r="M426" s="2">
        <v>417</v>
      </c>
      <c r="N426" s="7">
        <f t="shared" si="71"/>
        <v>2.3606768312019646E-2</v>
      </c>
      <c r="O426" s="7">
        <f t="shared" si="73"/>
        <v>4.1349092942542895E-2</v>
      </c>
      <c r="P426" s="7">
        <f t="shared" si="74"/>
        <v>4.2863048936357326E-2</v>
      </c>
      <c r="Q426" s="7">
        <f t="shared" si="75"/>
        <v>6.3611065715368995E-2</v>
      </c>
      <c r="R426" s="7">
        <f t="shared" si="76"/>
        <v>1.991812796952739E-2</v>
      </c>
      <c r="S426" s="7">
        <f t="shared" si="77"/>
        <v>3.1861778240620982E-2</v>
      </c>
      <c r="T426" s="7">
        <f t="shared" si="78"/>
        <v>6.7881964656746951E-2</v>
      </c>
      <c r="U426" s="7">
        <f t="shared" si="79"/>
        <v>1.0433203462804366E-2</v>
      </c>
      <c r="V426" s="7">
        <f t="shared" si="80"/>
        <v>3.0679989539669716E-2</v>
      </c>
      <c r="W426" s="7">
        <f t="shared" si="81"/>
        <v>0.18466690157373203</v>
      </c>
      <c r="X426" s="2">
        <v>417</v>
      </c>
      <c r="Y426" s="6">
        <f t="shared" si="72"/>
        <v>3.8120384865271813E-2</v>
      </c>
    </row>
    <row r="427" spans="2:25">
      <c r="B427" s="2">
        <v>418</v>
      </c>
      <c r="C427" s="6">
        <v>4.2948033610873196E-3</v>
      </c>
      <c r="D427" s="6">
        <v>-2.3589602053684253E-2</v>
      </c>
      <c r="E427" s="6">
        <v>-2.5573886831283959E-2</v>
      </c>
      <c r="F427" s="6">
        <v>-2.3593039602135626E-2</v>
      </c>
      <c r="G427" s="6">
        <v>-7.7180503667100706E-2</v>
      </c>
      <c r="H427" s="6">
        <v>-5.3507627464780168E-2</v>
      </c>
      <c r="I427" s="6">
        <v>-0.1017080200527809</v>
      </c>
      <c r="J427" s="6">
        <v>-9.0622159732566349E-2</v>
      </c>
      <c r="K427" s="6">
        <v>-6.2435372511004048E-2</v>
      </c>
      <c r="L427" s="6">
        <v>-0.13005186835837784</v>
      </c>
      <c r="M427" s="2">
        <v>418</v>
      </c>
      <c r="N427" s="7">
        <f t="shared" si="71"/>
        <v>2.829480336108732E-2</v>
      </c>
      <c r="O427" s="7">
        <f t="shared" si="73"/>
        <v>8.410397946315748E-3</v>
      </c>
      <c r="P427" s="7">
        <f t="shared" si="74"/>
        <v>1.0426113168716045E-2</v>
      </c>
      <c r="Q427" s="7">
        <f t="shared" si="75"/>
        <v>1.7406960397864369E-2</v>
      </c>
      <c r="R427" s="7">
        <f t="shared" si="76"/>
        <v>-3.8180503667100706E-2</v>
      </c>
      <c r="S427" s="7">
        <f t="shared" si="77"/>
        <v>-8.5076274647801695E-3</v>
      </c>
      <c r="T427" s="7">
        <f t="shared" si="78"/>
        <v>-4.6708020052780901E-2</v>
      </c>
      <c r="U427" s="7">
        <f t="shared" si="79"/>
        <v>-1.1622159732566348E-2</v>
      </c>
      <c r="V427" s="7">
        <f t="shared" si="80"/>
        <v>2.2564627488995959E-2</v>
      </c>
      <c r="W427" s="7">
        <f t="shared" si="81"/>
        <v>-9.5051868358377839E-2</v>
      </c>
      <c r="X427" s="2">
        <v>418</v>
      </c>
      <c r="Y427" s="6">
        <f t="shared" si="72"/>
        <v>8.7100977732679549E-3</v>
      </c>
    </row>
    <row r="428" spans="2:25">
      <c r="B428" s="2">
        <v>419</v>
      </c>
      <c r="C428" s="6">
        <v>5.179528261426071E-3</v>
      </c>
      <c r="D428" s="6">
        <v>3.0480510272824127E-2</v>
      </c>
      <c r="E428" s="6">
        <v>2.1785068824195248E-2</v>
      </c>
      <c r="F428" s="6">
        <v>-2.7424028479744757E-2</v>
      </c>
      <c r="G428" s="6">
        <v>5.1201107073047383E-2</v>
      </c>
      <c r="H428" s="6">
        <v>3.0431117958963298E-2</v>
      </c>
      <c r="I428" s="6">
        <v>-3.6912518843024489E-2</v>
      </c>
      <c r="J428" s="6">
        <v>-0.13906400434612973</v>
      </c>
      <c r="K428" s="6">
        <v>-0.19279237549686112</v>
      </c>
      <c r="L428" s="6">
        <v>0.15039458576873105</v>
      </c>
      <c r="M428" s="2">
        <v>419</v>
      </c>
      <c r="N428" s="7">
        <f t="shared" si="71"/>
        <v>2.9179528261426071E-2</v>
      </c>
      <c r="O428" s="7">
        <f t="shared" si="73"/>
        <v>6.2480510272824127E-2</v>
      </c>
      <c r="P428" s="7">
        <f t="shared" si="74"/>
        <v>5.7785068824195249E-2</v>
      </c>
      <c r="Q428" s="7">
        <f t="shared" si="75"/>
        <v>1.3575971520255237E-2</v>
      </c>
      <c r="R428" s="7">
        <f t="shared" si="76"/>
        <v>9.0201107073047376E-2</v>
      </c>
      <c r="S428" s="7">
        <f t="shared" si="77"/>
        <v>7.543111795896329E-2</v>
      </c>
      <c r="T428" s="7">
        <f t="shared" si="78"/>
        <v>1.8087481156975511E-2</v>
      </c>
      <c r="U428" s="7">
        <f t="shared" si="79"/>
        <v>-6.0064004346129726E-2</v>
      </c>
      <c r="V428" s="7">
        <f t="shared" si="80"/>
        <v>-0.10779237549686112</v>
      </c>
      <c r="W428" s="7">
        <f t="shared" si="81"/>
        <v>0.18539458576873105</v>
      </c>
      <c r="X428" s="2">
        <v>419</v>
      </c>
      <c r="Y428" s="6">
        <f t="shared" si="72"/>
        <v>-8.2616404087048484E-2</v>
      </c>
    </row>
    <row r="429" spans="2:25">
      <c r="B429" s="2">
        <v>420</v>
      </c>
      <c r="C429" s="6">
        <v>-1.1849760144354779E-3</v>
      </c>
      <c r="D429" s="6">
        <v>6.6314530127405541E-3</v>
      </c>
      <c r="E429" s="6">
        <v>4.5025533717027617E-3</v>
      </c>
      <c r="F429" s="6">
        <v>9.89778867521399E-3</v>
      </c>
      <c r="G429" s="6">
        <v>8.1355432710782397E-2</v>
      </c>
      <c r="H429" s="6">
        <v>3.9982476666511051E-2</v>
      </c>
      <c r="I429" s="6">
        <v>0.10850363490877013</v>
      </c>
      <c r="J429" s="6">
        <v>0.10044560397128313</v>
      </c>
      <c r="K429" s="6">
        <v>0.10886818827649726</v>
      </c>
      <c r="L429" s="6">
        <v>-0.15887302434630907</v>
      </c>
      <c r="M429" s="2">
        <v>420</v>
      </c>
      <c r="N429" s="7">
        <f t="shared" si="71"/>
        <v>2.2815023985564523E-2</v>
      </c>
      <c r="O429" s="7">
        <f t="shared" si="73"/>
        <v>3.8631453012740555E-2</v>
      </c>
      <c r="P429" s="7">
        <f t="shared" si="74"/>
        <v>4.0502553371702762E-2</v>
      </c>
      <c r="Q429" s="7">
        <f t="shared" si="75"/>
        <v>5.0897788675213981E-2</v>
      </c>
      <c r="R429" s="7">
        <f t="shared" si="76"/>
        <v>0.12035543271078239</v>
      </c>
      <c r="S429" s="7">
        <f t="shared" si="77"/>
        <v>8.4982476666511042E-2</v>
      </c>
      <c r="T429" s="7">
        <f t="shared" si="78"/>
        <v>0.16350363490877012</v>
      </c>
      <c r="U429" s="7">
        <f t="shared" si="79"/>
        <v>0.17944560397128312</v>
      </c>
      <c r="V429" s="7">
        <f t="shared" si="80"/>
        <v>0.19386818827649727</v>
      </c>
      <c r="W429" s="7">
        <f t="shared" si="81"/>
        <v>-0.12387302434630906</v>
      </c>
      <c r="X429" s="2">
        <v>420</v>
      </c>
      <c r="Y429" s="6">
        <f t="shared" si="72"/>
        <v>0.18779527833233722</v>
      </c>
    </row>
    <row r="430" spans="2:25">
      <c r="B430" s="2">
        <v>421</v>
      </c>
      <c r="C430" s="6">
        <v>-1.0545151153794827E-3</v>
      </c>
      <c r="D430" s="6">
        <v>-3.2656176862801797E-2</v>
      </c>
      <c r="E430" s="6">
        <v>-3.1682538043582939E-2</v>
      </c>
      <c r="F430" s="6">
        <v>-3.0115144466536927E-2</v>
      </c>
      <c r="G430" s="6">
        <v>-6.9052687371062613E-2</v>
      </c>
      <c r="H430" s="6">
        <v>-5.183889969501216E-2</v>
      </c>
      <c r="I430" s="6">
        <v>-8.0412671455583951E-2</v>
      </c>
      <c r="J430" s="6">
        <v>-8.8328770070654733E-2</v>
      </c>
      <c r="K430" s="6">
        <v>-7.3855306755895675E-2</v>
      </c>
      <c r="L430" s="6">
        <v>-0.17525959090183957</v>
      </c>
      <c r="M430" s="2">
        <v>421</v>
      </c>
      <c r="N430" s="7">
        <f t="shared" si="71"/>
        <v>2.2945484884620518E-2</v>
      </c>
      <c r="O430" s="7">
        <f t="shared" si="73"/>
        <v>-6.5617686280179666E-4</v>
      </c>
      <c r="P430" s="7">
        <f t="shared" si="74"/>
        <v>4.3174619564170652E-3</v>
      </c>
      <c r="Q430" s="7">
        <f t="shared" si="75"/>
        <v>1.0884855533463068E-2</v>
      </c>
      <c r="R430" s="7">
        <f t="shared" si="76"/>
        <v>-3.0052687371062613E-2</v>
      </c>
      <c r="S430" s="7">
        <f t="shared" si="77"/>
        <v>-6.8388996950121614E-3</v>
      </c>
      <c r="T430" s="7">
        <f t="shared" si="78"/>
        <v>-2.541267145558395E-2</v>
      </c>
      <c r="U430" s="7">
        <f t="shared" si="79"/>
        <v>-9.3287700706547322E-3</v>
      </c>
      <c r="V430" s="7">
        <f t="shared" si="80"/>
        <v>1.1144693244104331E-2</v>
      </c>
      <c r="W430" s="7">
        <f t="shared" si="81"/>
        <v>-0.14025959090183956</v>
      </c>
      <c r="X430" s="2">
        <v>421</v>
      </c>
      <c r="Y430" s="6">
        <f t="shared" si="72"/>
        <v>3.8332201913259976E-3</v>
      </c>
    </row>
    <row r="431" spans="2:25">
      <c r="B431" s="2">
        <v>422</v>
      </c>
      <c r="C431" s="6">
        <v>3.5330485167980111E-3</v>
      </c>
      <c r="D431" s="6">
        <v>6.8907464932850965E-3</v>
      </c>
      <c r="E431" s="6">
        <v>5.2380974715558644E-3</v>
      </c>
      <c r="F431" s="6">
        <v>-6.5888710236402213E-3</v>
      </c>
      <c r="G431" s="6">
        <v>4.944322076531972E-2</v>
      </c>
      <c r="H431" s="6">
        <v>2.4366291593814697E-2</v>
      </c>
      <c r="I431" s="6">
        <v>7.7703761517352588E-3</v>
      </c>
      <c r="J431" s="6">
        <v>-5.2669495165872132E-2</v>
      </c>
      <c r="K431" s="6">
        <v>-8.0340580327514996E-2</v>
      </c>
      <c r="L431" s="6">
        <v>5.6559530559665186E-2</v>
      </c>
      <c r="M431" s="2">
        <v>422</v>
      </c>
      <c r="N431" s="7">
        <f t="shared" si="71"/>
        <v>2.7533048516798012E-2</v>
      </c>
      <c r="O431" s="7">
        <f t="shared" si="73"/>
        <v>3.8890746493285097E-2</v>
      </c>
      <c r="P431" s="7">
        <f t="shared" si="74"/>
        <v>4.1238097471555865E-2</v>
      </c>
      <c r="Q431" s="7">
        <f t="shared" si="75"/>
        <v>3.441112897635977E-2</v>
      </c>
      <c r="R431" s="7">
        <f t="shared" si="76"/>
        <v>8.8443220765319713E-2</v>
      </c>
      <c r="S431" s="7">
        <f t="shared" si="77"/>
        <v>6.9366291593814688E-2</v>
      </c>
      <c r="T431" s="7">
        <f t="shared" si="78"/>
        <v>6.2770376151735252E-2</v>
      </c>
      <c r="U431" s="7">
        <f t="shared" si="79"/>
        <v>2.6330504834127869E-2</v>
      </c>
      <c r="V431" s="7">
        <f t="shared" si="80"/>
        <v>4.6594196724850101E-3</v>
      </c>
      <c r="W431" s="7">
        <f t="shared" si="81"/>
        <v>9.1559530559665189E-2</v>
      </c>
      <c r="X431" s="2">
        <v>422</v>
      </c>
      <c r="Y431" s="6">
        <f t="shared" si="72"/>
        <v>1.6281611247465379E-2</v>
      </c>
    </row>
    <row r="432" spans="2:25">
      <c r="B432" s="2">
        <v>423</v>
      </c>
      <c r="C432" s="6">
        <v>-3.852314631210961E-3</v>
      </c>
      <c r="D432" s="6">
        <v>-6.2575930540100105E-3</v>
      </c>
      <c r="E432" s="6">
        <v>-2.450156591466239E-4</v>
      </c>
      <c r="F432" s="6">
        <v>4.3787733789019262E-2</v>
      </c>
      <c r="G432" s="6">
        <v>-3.3327577494119839E-2</v>
      </c>
      <c r="H432" s="6">
        <v>-4.8875006725755468E-3</v>
      </c>
      <c r="I432" s="6">
        <v>7.0320525221524544E-2</v>
      </c>
      <c r="J432" s="6">
        <v>0.23359799702505837</v>
      </c>
      <c r="K432" s="6">
        <v>0.25809742696975579</v>
      </c>
      <c r="L432" s="6">
        <v>0.13605366903932042</v>
      </c>
      <c r="M432" s="2">
        <v>423</v>
      </c>
      <c r="N432" s="7">
        <f t="shared" si="71"/>
        <v>2.0147685368789039E-2</v>
      </c>
      <c r="O432" s="7">
        <f t="shared" si="73"/>
        <v>2.574240694598999E-2</v>
      </c>
      <c r="P432" s="7">
        <f t="shared" si="74"/>
        <v>3.5754984340853377E-2</v>
      </c>
      <c r="Q432" s="7">
        <f t="shared" si="75"/>
        <v>8.4787733789019257E-2</v>
      </c>
      <c r="R432" s="7">
        <f t="shared" si="76"/>
        <v>5.6724225058801606E-3</v>
      </c>
      <c r="S432" s="7">
        <f t="shared" si="77"/>
        <v>4.0112499327424452E-2</v>
      </c>
      <c r="T432" s="7">
        <f t="shared" si="78"/>
        <v>0.12532052522152454</v>
      </c>
      <c r="U432" s="7">
        <f t="shared" si="79"/>
        <v>0.31259799702505836</v>
      </c>
      <c r="V432" s="7">
        <f t="shared" si="80"/>
        <v>0.34309742696975581</v>
      </c>
      <c r="W432" s="7">
        <f t="shared" si="81"/>
        <v>0.17105366903932043</v>
      </c>
      <c r="X432" s="2">
        <v>423</v>
      </c>
      <c r="Y432" s="6">
        <f t="shared" si="72"/>
        <v>0.29954204718163302</v>
      </c>
    </row>
    <row r="433" spans="2:25">
      <c r="B433" s="2">
        <v>424</v>
      </c>
      <c r="C433" s="6">
        <v>4.4886387842192135E-3</v>
      </c>
      <c r="D433" s="6">
        <v>-6.5895247942241858E-3</v>
      </c>
      <c r="E433" s="6">
        <v>-6.3997411031710243E-3</v>
      </c>
      <c r="F433" s="6">
        <v>-5.8941758744078497E-3</v>
      </c>
      <c r="G433" s="6">
        <v>-5.709709202439836E-3</v>
      </c>
      <c r="H433" s="6">
        <v>-5.0757170574536395E-3</v>
      </c>
      <c r="I433" s="6">
        <v>2.4398934633895863E-2</v>
      </c>
      <c r="J433" s="6">
        <v>0.29540789483318552</v>
      </c>
      <c r="K433" s="6">
        <v>0.27914608708557953</v>
      </c>
      <c r="L433" s="6">
        <v>-0.17115217918094477</v>
      </c>
      <c r="M433" s="2">
        <v>424</v>
      </c>
      <c r="N433" s="7">
        <f t="shared" si="71"/>
        <v>2.8488638784219214E-2</v>
      </c>
      <c r="O433" s="7">
        <f t="shared" si="73"/>
        <v>2.5410475205775815E-2</v>
      </c>
      <c r="P433" s="7">
        <f t="shared" si="74"/>
        <v>2.960025889682898E-2</v>
      </c>
      <c r="Q433" s="7">
        <f t="shared" si="75"/>
        <v>3.5105824125592142E-2</v>
      </c>
      <c r="R433" s="7">
        <f t="shared" si="76"/>
        <v>3.3290290797560164E-2</v>
      </c>
      <c r="S433" s="7">
        <f t="shared" si="77"/>
        <v>3.9924282942546359E-2</v>
      </c>
      <c r="T433" s="7">
        <f t="shared" si="78"/>
        <v>7.9398934633895857E-2</v>
      </c>
      <c r="U433" s="7">
        <f t="shared" si="79"/>
        <v>0.37440789483318554</v>
      </c>
      <c r="V433" s="7">
        <f t="shared" si="80"/>
        <v>0.36414608708557955</v>
      </c>
      <c r="W433" s="7">
        <f t="shared" si="81"/>
        <v>-0.13615217918094477</v>
      </c>
      <c r="X433" s="2">
        <v>424</v>
      </c>
      <c r="Y433" s="6">
        <f t="shared" si="72"/>
        <v>0.30719665695287079</v>
      </c>
    </row>
    <row r="434" spans="2:25">
      <c r="B434" s="2">
        <v>425</v>
      </c>
      <c r="C434" s="6">
        <v>8.1811565026327152E-3</v>
      </c>
      <c r="D434" s="6">
        <v>6.6569631958948855E-3</v>
      </c>
      <c r="E434" s="6">
        <v>5.0245494829251509E-3</v>
      </c>
      <c r="F434" s="6">
        <v>2.8171131516014115E-3</v>
      </c>
      <c r="G434" s="6">
        <v>3.7386050398856799E-2</v>
      </c>
      <c r="H434" s="6">
        <v>1.9893205115744043E-2</v>
      </c>
      <c r="I434" s="6">
        <v>-5.245225644565088E-3</v>
      </c>
      <c r="J434" s="6">
        <v>-0.32007019589928098</v>
      </c>
      <c r="K434" s="6">
        <v>-0.32057456831924347</v>
      </c>
      <c r="L434" s="6">
        <v>3.9346836038241476E-2</v>
      </c>
      <c r="M434" s="2">
        <v>425</v>
      </c>
      <c r="N434" s="7">
        <f t="shared" si="71"/>
        <v>3.2181156502632716E-2</v>
      </c>
      <c r="O434" s="7">
        <f t="shared" si="73"/>
        <v>3.8656963195894886E-2</v>
      </c>
      <c r="P434" s="7">
        <f t="shared" si="74"/>
        <v>4.1024549482925152E-2</v>
      </c>
      <c r="Q434" s="7">
        <f t="shared" si="75"/>
        <v>4.3817113151601403E-2</v>
      </c>
      <c r="R434" s="7">
        <f t="shared" si="76"/>
        <v>7.6386050398856792E-2</v>
      </c>
      <c r="S434" s="7">
        <f t="shared" si="77"/>
        <v>6.4893205115744035E-2</v>
      </c>
      <c r="T434" s="7">
        <f t="shared" si="78"/>
        <v>4.9754774355434912E-2</v>
      </c>
      <c r="U434" s="7">
        <f t="shared" si="79"/>
        <v>-0.24107019589928097</v>
      </c>
      <c r="V434" s="7">
        <f t="shared" si="80"/>
        <v>-0.23557456831924345</v>
      </c>
      <c r="W434" s="7">
        <f t="shared" si="81"/>
        <v>7.4346836038241479E-2</v>
      </c>
      <c r="X434" s="2">
        <v>425</v>
      </c>
      <c r="Y434" s="6">
        <f t="shared" si="72"/>
        <v>-0.17850869956609669</v>
      </c>
    </row>
    <row r="435" spans="2:25">
      <c r="B435" s="2">
        <v>426</v>
      </c>
      <c r="C435" s="6">
        <v>-6.4104232178376006E-3</v>
      </c>
      <c r="D435" s="6">
        <v>-7.7927111133221788E-3</v>
      </c>
      <c r="E435" s="6">
        <v>-1.0251966680423646E-2</v>
      </c>
      <c r="F435" s="6">
        <v>-5.3563272313180386E-3</v>
      </c>
      <c r="G435" s="6">
        <v>6.2812409371294523E-2</v>
      </c>
      <c r="H435" s="6">
        <v>2.2371852025190923E-2</v>
      </c>
      <c r="I435" s="6">
        <v>6.8200224373212825E-2</v>
      </c>
      <c r="J435" s="6">
        <v>5.0015095858424036E-2</v>
      </c>
      <c r="K435" s="6">
        <v>2.8481766195951566E-2</v>
      </c>
      <c r="L435" s="6">
        <v>-0.22251016375415117</v>
      </c>
      <c r="M435" s="2">
        <v>426</v>
      </c>
      <c r="N435" s="7">
        <f t="shared" si="71"/>
        <v>1.75895767821624E-2</v>
      </c>
      <c r="O435" s="7">
        <f t="shared" si="73"/>
        <v>2.4207288886677822E-2</v>
      </c>
      <c r="P435" s="7">
        <f t="shared" si="74"/>
        <v>2.5748033319576358E-2</v>
      </c>
      <c r="Q435" s="7">
        <f t="shared" si="75"/>
        <v>3.5643672768681953E-2</v>
      </c>
      <c r="R435" s="7">
        <f t="shared" si="76"/>
        <v>0.10181240937129452</v>
      </c>
      <c r="S435" s="7">
        <f t="shared" si="77"/>
        <v>6.7371852025190915E-2</v>
      </c>
      <c r="T435" s="7">
        <f t="shared" si="78"/>
        <v>0.12320022437321282</v>
      </c>
      <c r="U435" s="7">
        <f t="shared" si="79"/>
        <v>0.12901509585842402</v>
      </c>
      <c r="V435" s="7">
        <f t="shared" si="80"/>
        <v>0.11348176619595157</v>
      </c>
      <c r="W435" s="7">
        <f t="shared" si="81"/>
        <v>-0.18751016375415117</v>
      </c>
      <c r="X435" s="2">
        <v>426</v>
      </c>
      <c r="Y435" s="6">
        <f t="shared" si="72"/>
        <v>0.11542545838058249</v>
      </c>
    </row>
    <row r="436" spans="2:25">
      <c r="B436" s="2">
        <v>427</v>
      </c>
      <c r="C436" s="6">
        <v>-1.1295469469340333E-3</v>
      </c>
      <c r="D436" s="6">
        <v>-1.0916212734911765E-2</v>
      </c>
      <c r="E436" s="6">
        <v>-1.0593786113189878E-2</v>
      </c>
      <c r="F436" s="6">
        <v>-1.9363040275796259E-4</v>
      </c>
      <c r="G436" s="6">
        <v>4.3661848597518343E-3</v>
      </c>
      <c r="H436" s="6">
        <v>-7.3328581540069229E-3</v>
      </c>
      <c r="I436" s="6">
        <v>4.7644670837395986E-2</v>
      </c>
      <c r="J436" s="6">
        <v>0.29260627881119139</v>
      </c>
      <c r="K436" s="6">
        <v>0.25707249299265666</v>
      </c>
      <c r="L436" s="6">
        <v>-5.0907380374038011E-2</v>
      </c>
      <c r="M436" s="2">
        <v>427</v>
      </c>
      <c r="N436" s="7">
        <f t="shared" si="71"/>
        <v>2.2870453053065967E-2</v>
      </c>
      <c r="O436" s="7">
        <f t="shared" si="73"/>
        <v>2.1083787265088236E-2</v>
      </c>
      <c r="P436" s="7">
        <f t="shared" si="74"/>
        <v>2.5406213886810126E-2</v>
      </c>
      <c r="Q436" s="7">
        <f t="shared" si="75"/>
        <v>4.0806369597242029E-2</v>
      </c>
      <c r="R436" s="7">
        <f t="shared" si="76"/>
        <v>4.3366184859751834E-2</v>
      </c>
      <c r="S436" s="7">
        <f t="shared" si="77"/>
        <v>3.7667141845993075E-2</v>
      </c>
      <c r="T436" s="7">
        <f t="shared" si="78"/>
        <v>0.10264467083739598</v>
      </c>
      <c r="U436" s="7">
        <f t="shared" si="79"/>
        <v>0.3716062788111914</v>
      </c>
      <c r="V436" s="7">
        <f t="shared" si="80"/>
        <v>0.34207249299265668</v>
      </c>
      <c r="W436" s="7">
        <f t="shared" si="81"/>
        <v>-1.5907380374038008E-2</v>
      </c>
      <c r="X436" s="2">
        <v>427</v>
      </c>
      <c r="Y436" s="6">
        <f t="shared" si="72"/>
        <v>0.29418692902230031</v>
      </c>
    </row>
    <row r="437" spans="2:25">
      <c r="B437" s="2">
        <v>428</v>
      </c>
      <c r="C437" s="6">
        <v>2.2547986798965095E-3</v>
      </c>
      <c r="D437" s="6">
        <v>1.39798996884722E-2</v>
      </c>
      <c r="E437" s="6">
        <v>2.6816376641023505E-2</v>
      </c>
      <c r="F437" s="6">
        <v>4.7568225540072367E-2</v>
      </c>
      <c r="G437" s="6">
        <v>3.123469529357871E-2</v>
      </c>
      <c r="H437" s="6">
        <v>4.0825976711817695E-2</v>
      </c>
      <c r="I437" s="6">
        <v>0.10801114489530972</v>
      </c>
      <c r="J437" s="6">
        <v>0.26273694370340173</v>
      </c>
      <c r="K437" s="6">
        <v>0.35218829037747201</v>
      </c>
      <c r="L437" s="6">
        <v>0.28827329283474229</v>
      </c>
      <c r="M437" s="2">
        <v>428</v>
      </c>
      <c r="N437" s="7">
        <f t="shared" si="71"/>
        <v>2.625479867989651E-2</v>
      </c>
      <c r="O437" s="7">
        <f t="shared" si="73"/>
        <v>4.5979899688472201E-2</v>
      </c>
      <c r="P437" s="7">
        <f t="shared" si="74"/>
        <v>6.2816376641023505E-2</v>
      </c>
      <c r="Q437" s="7">
        <f t="shared" si="75"/>
        <v>8.8568225540072362E-2</v>
      </c>
      <c r="R437" s="7">
        <f t="shared" si="76"/>
        <v>7.0234695293578703E-2</v>
      </c>
      <c r="S437" s="7">
        <f t="shared" si="77"/>
        <v>8.5825976711817686E-2</v>
      </c>
      <c r="T437" s="7">
        <f t="shared" si="78"/>
        <v>0.16301114489530971</v>
      </c>
      <c r="U437" s="7">
        <f t="shared" si="79"/>
        <v>0.34173694370340174</v>
      </c>
      <c r="V437" s="7">
        <f t="shared" si="80"/>
        <v>0.43718829037747203</v>
      </c>
      <c r="W437" s="7">
        <f t="shared" si="81"/>
        <v>0.32327329283474227</v>
      </c>
      <c r="X437" s="2">
        <v>428</v>
      </c>
      <c r="Y437" s="6">
        <f t="shared" si="72"/>
        <v>0.38235286201132773</v>
      </c>
    </row>
    <row r="438" spans="2:25">
      <c r="B438" s="2">
        <v>429</v>
      </c>
      <c r="C438" s="6">
        <v>-1.1469061263077659E-3</v>
      </c>
      <c r="D438" s="6">
        <v>-1.1110946303207456E-2</v>
      </c>
      <c r="E438" s="6">
        <v>-1.2964078306325105E-2</v>
      </c>
      <c r="F438" s="6">
        <v>-1.7259979508715464E-2</v>
      </c>
      <c r="G438" s="6">
        <v>-9.684315266434082E-3</v>
      </c>
      <c r="H438" s="6">
        <v>-6.2638952296361697E-3</v>
      </c>
      <c r="I438" s="6">
        <v>-4.0704833817588715E-2</v>
      </c>
      <c r="J438" s="6">
        <v>-0.17477799671535518</v>
      </c>
      <c r="K438" s="6">
        <v>-0.15336448602770714</v>
      </c>
      <c r="L438" s="6">
        <v>0.20093238583072887</v>
      </c>
      <c r="M438" s="2">
        <v>429</v>
      </c>
      <c r="N438" s="7">
        <f t="shared" si="71"/>
        <v>2.2853093873692235E-2</v>
      </c>
      <c r="O438" s="7">
        <f t="shared" si="73"/>
        <v>2.0889053696792545E-2</v>
      </c>
      <c r="P438" s="7">
        <f t="shared" si="74"/>
        <v>2.30359216936749E-2</v>
      </c>
      <c r="Q438" s="7">
        <f t="shared" si="75"/>
        <v>2.3740020491284531E-2</v>
      </c>
      <c r="R438" s="7">
        <f t="shared" si="76"/>
        <v>2.9315684733565918E-2</v>
      </c>
      <c r="S438" s="7">
        <f t="shared" si="77"/>
        <v>3.8736104770363829E-2</v>
      </c>
      <c r="T438" s="7">
        <f t="shared" si="78"/>
        <v>1.4295166182411286E-2</v>
      </c>
      <c r="U438" s="7">
        <f t="shared" si="79"/>
        <v>-9.5777996715355182E-2</v>
      </c>
      <c r="V438" s="7">
        <f t="shared" si="80"/>
        <v>-6.836448602770713E-2</v>
      </c>
      <c r="W438" s="7">
        <f t="shared" si="81"/>
        <v>0.23593238583072887</v>
      </c>
      <c r="X438" s="2">
        <v>429</v>
      </c>
      <c r="Y438" s="6">
        <f t="shared" si="72"/>
        <v>-5.1832555522997342E-2</v>
      </c>
    </row>
    <row r="439" spans="2:25">
      <c r="B439" s="2">
        <v>430</v>
      </c>
      <c r="C439" s="6">
        <v>2.6208062826790016E-3</v>
      </c>
      <c r="D439" s="6">
        <v>4.0014663834800485E-3</v>
      </c>
      <c r="E439" s="6">
        <v>2.2379076289145879E-3</v>
      </c>
      <c r="F439" s="6">
        <v>1.7400127473052064E-3</v>
      </c>
      <c r="G439" s="6">
        <v>1.4993340500970356E-2</v>
      </c>
      <c r="H439" s="6">
        <v>7.3641796395209E-3</v>
      </c>
      <c r="I439" s="6">
        <v>2.3221905444147262E-2</v>
      </c>
      <c r="J439" s="6">
        <v>1.6339229743674438E-2</v>
      </c>
      <c r="K439" s="6">
        <v>4.3350243168843297E-2</v>
      </c>
      <c r="L439" s="6">
        <v>-5.3767476774097586E-2</v>
      </c>
      <c r="M439" s="2">
        <v>430</v>
      </c>
      <c r="N439" s="7">
        <f t="shared" si="71"/>
        <v>2.6620806282679002E-2</v>
      </c>
      <c r="O439" s="7">
        <f t="shared" si="73"/>
        <v>3.6001466383480049E-2</v>
      </c>
      <c r="P439" s="7">
        <f t="shared" si="74"/>
        <v>3.8237907628914589E-2</v>
      </c>
      <c r="Q439" s="7">
        <f t="shared" si="75"/>
        <v>4.2740012747305198E-2</v>
      </c>
      <c r="R439" s="7">
        <f t="shared" si="76"/>
        <v>5.3993340500970356E-2</v>
      </c>
      <c r="S439" s="7">
        <f t="shared" si="77"/>
        <v>5.2364179639520898E-2</v>
      </c>
      <c r="T439" s="7">
        <f t="shared" si="78"/>
        <v>7.8221905444147255E-2</v>
      </c>
      <c r="U439" s="7">
        <f t="shared" si="79"/>
        <v>9.5339229743674439E-2</v>
      </c>
      <c r="V439" s="7">
        <f t="shared" si="80"/>
        <v>0.1283502431688433</v>
      </c>
      <c r="W439" s="7">
        <f t="shared" si="81"/>
        <v>-1.8767476774097583E-2</v>
      </c>
      <c r="X439" s="2">
        <v>430</v>
      </c>
      <c r="Y439" s="6">
        <f t="shared" si="72"/>
        <v>0.11832457597330241</v>
      </c>
    </row>
    <row r="440" spans="2:25">
      <c r="B440" s="2">
        <v>431</v>
      </c>
      <c r="C440" s="6">
        <v>-5.6228592028501265E-3</v>
      </c>
      <c r="D440" s="6">
        <v>1.2795732511470329E-2</v>
      </c>
      <c r="E440" s="6">
        <v>1.1772131775641254E-2</v>
      </c>
      <c r="F440" s="6">
        <v>3.9302323363707009E-2</v>
      </c>
      <c r="G440" s="6">
        <v>3.670471608776206E-2</v>
      </c>
      <c r="H440" s="6">
        <v>2.054814069106297E-2</v>
      </c>
      <c r="I440" s="6">
        <v>9.2025280203230975E-2</v>
      </c>
      <c r="J440" s="6">
        <v>-7.4924097900891357E-2</v>
      </c>
      <c r="K440" s="6">
        <v>-6.9539704707290304E-2</v>
      </c>
      <c r="L440" s="6">
        <v>0.12647624122690299</v>
      </c>
      <c r="M440" s="2">
        <v>431</v>
      </c>
      <c r="N440" s="7">
        <f t="shared" si="71"/>
        <v>1.8377140797149874E-2</v>
      </c>
      <c r="O440" s="7">
        <f t="shared" si="73"/>
        <v>4.4795732511470329E-2</v>
      </c>
      <c r="P440" s="7">
        <f t="shared" si="74"/>
        <v>4.7772131775641255E-2</v>
      </c>
      <c r="Q440" s="7">
        <f t="shared" si="75"/>
        <v>8.0302323363707004E-2</v>
      </c>
      <c r="R440" s="7">
        <f t="shared" si="76"/>
        <v>7.5704716087762053E-2</v>
      </c>
      <c r="S440" s="7">
        <f t="shared" si="77"/>
        <v>6.5548140691062962E-2</v>
      </c>
      <c r="T440" s="7">
        <f t="shared" si="78"/>
        <v>0.14702528020323097</v>
      </c>
      <c r="U440" s="7">
        <f t="shared" si="79"/>
        <v>4.0759020991086442E-3</v>
      </c>
      <c r="V440" s="7">
        <f t="shared" si="80"/>
        <v>1.5460295292709703E-2</v>
      </c>
      <c r="W440" s="7">
        <f t="shared" si="81"/>
        <v>0.16147624122690299</v>
      </c>
      <c r="X440" s="2">
        <v>431</v>
      </c>
      <c r="Y440" s="6">
        <f t="shared" si="72"/>
        <v>4.177329292867081E-2</v>
      </c>
    </row>
    <row r="441" spans="2:25">
      <c r="B441" s="2">
        <v>432</v>
      </c>
      <c r="C441" s="6">
        <v>-2.5465009080104725E-3</v>
      </c>
      <c r="D441" s="6">
        <v>-3.9256467236649523E-3</v>
      </c>
      <c r="E441" s="6">
        <v>-2.0543943845493899E-3</v>
      </c>
      <c r="F441" s="6">
        <v>1.3213021901969633E-2</v>
      </c>
      <c r="G441" s="6">
        <v>-1.6281187358887936E-2</v>
      </c>
      <c r="H441" s="6">
        <v>-6.9365467134577322E-3</v>
      </c>
      <c r="I441" s="6">
        <v>1.3329223461841955E-2</v>
      </c>
      <c r="J441" s="6">
        <v>0.33230100179345912</v>
      </c>
      <c r="K441" s="6">
        <v>0.24136209022386557</v>
      </c>
      <c r="L441" s="6">
        <v>9.1290681753789141E-2</v>
      </c>
      <c r="M441" s="2">
        <v>432</v>
      </c>
      <c r="N441" s="7">
        <f t="shared" si="71"/>
        <v>2.1453499091989528E-2</v>
      </c>
      <c r="O441" s="7">
        <f t="shared" si="73"/>
        <v>2.8074353276335048E-2</v>
      </c>
      <c r="P441" s="7">
        <f t="shared" si="74"/>
        <v>3.3945605615450611E-2</v>
      </c>
      <c r="Q441" s="7">
        <f t="shared" si="75"/>
        <v>5.4213021901969624E-2</v>
      </c>
      <c r="R441" s="7">
        <f t="shared" si="76"/>
        <v>2.2718812641112064E-2</v>
      </c>
      <c r="S441" s="7">
        <f t="shared" si="77"/>
        <v>3.8063453286542266E-2</v>
      </c>
      <c r="T441" s="7">
        <f t="shared" si="78"/>
        <v>6.8329223461841948E-2</v>
      </c>
      <c r="U441" s="7">
        <f t="shared" si="79"/>
        <v>0.41130100179345913</v>
      </c>
      <c r="V441" s="7">
        <f t="shared" si="80"/>
        <v>0.32636209022386559</v>
      </c>
      <c r="W441" s="7">
        <f t="shared" si="81"/>
        <v>0.12629068175378916</v>
      </c>
      <c r="X441" s="2">
        <v>432</v>
      </c>
      <c r="Y441" s="6">
        <f t="shared" si="72"/>
        <v>0.27475551717939373</v>
      </c>
    </row>
    <row r="442" spans="2:25">
      <c r="B442" s="2">
        <v>433</v>
      </c>
      <c r="C442" s="6">
        <v>1.8587215304875851E-3</v>
      </c>
      <c r="D442" s="6">
        <v>-1.5977859610340747E-2</v>
      </c>
      <c r="E442" s="6">
        <v>-1.4778631562422467E-2</v>
      </c>
      <c r="F442" s="6">
        <v>6.9510810113079559E-3</v>
      </c>
      <c r="G442" s="6">
        <v>-5.567279135631685E-2</v>
      </c>
      <c r="H442" s="6">
        <v>-3.8674771696189332E-2</v>
      </c>
      <c r="I442" s="6">
        <v>-4.027405354107727E-3</v>
      </c>
      <c r="J442" s="6">
        <v>-2.4760916809022121E-2</v>
      </c>
      <c r="K442" s="6">
        <v>5.4661336334372881E-2</v>
      </c>
      <c r="L442" s="6">
        <v>0.37211913885199494</v>
      </c>
      <c r="M442" s="2">
        <v>433</v>
      </c>
      <c r="N442" s="7">
        <f t="shared" si="71"/>
        <v>2.5858721530487586E-2</v>
      </c>
      <c r="O442" s="7">
        <f t="shared" si="73"/>
        <v>1.6022140389659253E-2</v>
      </c>
      <c r="P442" s="7">
        <f t="shared" si="74"/>
        <v>2.1221368437577538E-2</v>
      </c>
      <c r="Q442" s="7">
        <f t="shared" si="75"/>
        <v>4.7951081011307947E-2</v>
      </c>
      <c r="R442" s="7">
        <f t="shared" si="76"/>
        <v>-1.667279135631685E-2</v>
      </c>
      <c r="S442" s="7">
        <f t="shared" si="77"/>
        <v>6.3252283038106663E-3</v>
      </c>
      <c r="T442" s="7">
        <f t="shared" si="78"/>
        <v>5.0972594645892273E-2</v>
      </c>
      <c r="U442" s="7">
        <f t="shared" si="79"/>
        <v>5.423908319097788E-2</v>
      </c>
      <c r="V442" s="7">
        <f t="shared" si="80"/>
        <v>0.13966133633437289</v>
      </c>
      <c r="W442" s="7">
        <f t="shared" si="81"/>
        <v>0.40711913885199491</v>
      </c>
      <c r="X442" s="2">
        <v>433</v>
      </c>
      <c r="Y442" s="6">
        <f t="shared" si="72"/>
        <v>0.121923588225071</v>
      </c>
    </row>
    <row r="443" spans="2:25">
      <c r="B443" s="2">
        <v>434</v>
      </c>
      <c r="C443" s="6">
        <v>-8.3781244536996965E-3</v>
      </c>
      <c r="D443" s="6">
        <v>1.4844227324209563E-3</v>
      </c>
      <c r="E443" s="6">
        <v>-5.2057931960273578E-3</v>
      </c>
      <c r="F443" s="6">
        <v>-3.3332184408067372E-2</v>
      </c>
      <c r="G443" s="6">
        <v>-1.3038978732569526E-2</v>
      </c>
      <c r="H443" s="6">
        <v>-2.0287002717908793E-2</v>
      </c>
      <c r="I443" s="6">
        <v>-9.2816667959688903E-2</v>
      </c>
      <c r="J443" s="6">
        <v>-0.13491521086712885</v>
      </c>
      <c r="K443" s="6">
        <v>-0.14432469971393569</v>
      </c>
      <c r="L443" s="6">
        <v>4.0521910783032425E-2</v>
      </c>
      <c r="M443" s="2">
        <v>434</v>
      </c>
      <c r="N443" s="7">
        <f t="shared" si="71"/>
        <v>1.5621875546300304E-2</v>
      </c>
      <c r="O443" s="7">
        <f t="shared" si="73"/>
        <v>3.3484422732420957E-2</v>
      </c>
      <c r="P443" s="7">
        <f t="shared" si="74"/>
        <v>3.0794206803972646E-2</v>
      </c>
      <c r="Q443" s="7">
        <f t="shared" si="75"/>
        <v>7.6678155919326224E-3</v>
      </c>
      <c r="R443" s="7">
        <f t="shared" si="76"/>
        <v>2.5961021267430474E-2</v>
      </c>
      <c r="S443" s="7">
        <f t="shared" si="77"/>
        <v>2.4712997282091205E-2</v>
      </c>
      <c r="T443" s="7">
        <f t="shared" si="78"/>
        <v>-3.7816667959688903E-2</v>
      </c>
      <c r="U443" s="7">
        <f t="shared" si="79"/>
        <v>-5.5915210867128848E-2</v>
      </c>
      <c r="V443" s="7">
        <f t="shared" si="80"/>
        <v>-5.9324699713935683E-2</v>
      </c>
      <c r="W443" s="7">
        <f t="shared" si="81"/>
        <v>7.5521910783032428E-2</v>
      </c>
      <c r="X443" s="2">
        <v>434</v>
      </c>
      <c r="Y443" s="6">
        <f t="shared" si="72"/>
        <v>-5.5023093531969575E-2</v>
      </c>
    </row>
    <row r="444" spans="2:25">
      <c r="B444" s="2">
        <v>435</v>
      </c>
      <c r="C444" s="6">
        <v>-3.9423264629977681E-3</v>
      </c>
      <c r="D444" s="6">
        <v>-1.4748193020801478E-2</v>
      </c>
      <c r="E444" s="6">
        <v>-1.5844182417427948E-2</v>
      </c>
      <c r="F444" s="6">
        <v>-1.4125013160484947E-2</v>
      </c>
      <c r="G444" s="6">
        <v>-5.5716154385924685E-2</v>
      </c>
      <c r="H444" s="6">
        <v>-3.6898929241653451E-2</v>
      </c>
      <c r="I444" s="6">
        <v>-7.5863441995919323E-2</v>
      </c>
      <c r="J444" s="6">
        <v>-9.8898800721856722E-2</v>
      </c>
      <c r="K444" s="6">
        <v>-6.1888485784512101E-2</v>
      </c>
      <c r="L444" s="6">
        <v>-7.1117809573657917E-2</v>
      </c>
      <c r="M444" s="2">
        <v>435</v>
      </c>
      <c r="N444" s="7">
        <f t="shared" si="71"/>
        <v>2.0057673537002232E-2</v>
      </c>
      <c r="O444" s="7">
        <f t="shared" si="73"/>
        <v>1.7251806979198522E-2</v>
      </c>
      <c r="P444" s="7">
        <f t="shared" si="74"/>
        <v>2.0155817582572056E-2</v>
      </c>
      <c r="Q444" s="7">
        <f t="shared" si="75"/>
        <v>2.6874986839515048E-2</v>
      </c>
      <c r="R444" s="7">
        <f t="shared" si="76"/>
        <v>-1.6716154385924685E-2</v>
      </c>
      <c r="S444" s="7">
        <f t="shared" si="77"/>
        <v>8.1010707583465472E-3</v>
      </c>
      <c r="T444" s="7">
        <f t="shared" si="78"/>
        <v>-2.0863441995919323E-2</v>
      </c>
      <c r="U444" s="7">
        <f t="shared" si="79"/>
        <v>-1.9898800721856721E-2</v>
      </c>
      <c r="V444" s="7">
        <f t="shared" si="80"/>
        <v>2.3111514215487905E-2</v>
      </c>
      <c r="W444" s="7">
        <f t="shared" si="81"/>
        <v>-3.6117809573657914E-2</v>
      </c>
      <c r="X444" s="2">
        <v>435</v>
      </c>
      <c r="Y444" s="6">
        <f t="shared" si="72"/>
        <v>1.4316522880743306E-2</v>
      </c>
    </row>
    <row r="445" spans="2:25">
      <c r="B445" s="2">
        <v>436</v>
      </c>
      <c r="C445" s="6">
        <v>4.0991895882268384E-3</v>
      </c>
      <c r="D445" s="6">
        <v>9.2627605970266452E-3</v>
      </c>
      <c r="E445" s="6">
        <v>7.3680872151738637E-3</v>
      </c>
      <c r="F445" s="6">
        <v>1.1711906843678319E-2</v>
      </c>
      <c r="G445" s="6">
        <v>6.7491941076582018E-4</v>
      </c>
      <c r="H445" s="6">
        <v>1.3276784128860734E-2</v>
      </c>
      <c r="I445" s="6">
        <v>2.295038537233085E-2</v>
      </c>
      <c r="J445" s="6">
        <v>2.2064562758564082E-2</v>
      </c>
      <c r="K445" s="6">
        <v>5.2919505054417573E-2</v>
      </c>
      <c r="L445" s="6">
        <v>-4.0985824761967368E-2</v>
      </c>
      <c r="M445" s="2">
        <v>436</v>
      </c>
      <c r="N445" s="7">
        <f t="shared" si="71"/>
        <v>2.8099189588226839E-2</v>
      </c>
      <c r="O445" s="7">
        <f t="shared" si="73"/>
        <v>4.1262760597026646E-2</v>
      </c>
      <c r="P445" s="7">
        <f t="shared" si="74"/>
        <v>4.3368087215173864E-2</v>
      </c>
      <c r="Q445" s="7">
        <f t="shared" si="75"/>
        <v>5.2711906843678311E-2</v>
      </c>
      <c r="R445" s="7">
        <f t="shared" si="76"/>
        <v>3.967491941076582E-2</v>
      </c>
      <c r="S445" s="7">
        <f t="shared" si="77"/>
        <v>5.8276784128860733E-2</v>
      </c>
      <c r="T445" s="7">
        <f t="shared" si="78"/>
        <v>7.7950385372330844E-2</v>
      </c>
      <c r="U445" s="7">
        <f t="shared" si="79"/>
        <v>0.10106456275856408</v>
      </c>
      <c r="V445" s="7">
        <f t="shared" si="80"/>
        <v>0.13791950505441758</v>
      </c>
      <c r="W445" s="7">
        <f t="shared" si="81"/>
        <v>-5.9858247619673649E-3</v>
      </c>
      <c r="X445" s="2">
        <v>436</v>
      </c>
      <c r="Y445" s="6">
        <f t="shared" si="72"/>
        <v>0.125925681466313</v>
      </c>
    </row>
    <row r="446" spans="2:25">
      <c r="B446" s="2">
        <v>437</v>
      </c>
      <c r="C446" s="6">
        <v>-4.8421264813102369E-3</v>
      </c>
      <c r="D446" s="6">
        <v>-6.9692645832646061E-4</v>
      </c>
      <c r="E446" s="6">
        <v>-4.92800507430095E-3</v>
      </c>
      <c r="F446" s="6">
        <v>-5.3058745129340411E-3</v>
      </c>
      <c r="G446" s="6">
        <v>3.2125273384111322E-2</v>
      </c>
      <c r="H446" s="6">
        <v>3.4759337556517431E-3</v>
      </c>
      <c r="I446" s="6">
        <v>2.2918415388514135E-2</v>
      </c>
      <c r="J446" s="6">
        <v>1.5824647810819298E-2</v>
      </c>
      <c r="K446" s="6">
        <v>-5.345220389666315E-2</v>
      </c>
      <c r="L446" s="6">
        <v>-0.15255544623212353</v>
      </c>
      <c r="M446" s="2">
        <v>437</v>
      </c>
      <c r="N446" s="7">
        <f t="shared" si="71"/>
        <v>1.9157873518689764E-2</v>
      </c>
      <c r="O446" s="7">
        <f t="shared" si="73"/>
        <v>3.130307354167354E-2</v>
      </c>
      <c r="P446" s="7">
        <f t="shared" si="74"/>
        <v>3.1071994925699054E-2</v>
      </c>
      <c r="Q446" s="7">
        <f t="shared" si="75"/>
        <v>3.569412548706595E-2</v>
      </c>
      <c r="R446" s="7">
        <f t="shared" si="76"/>
        <v>7.1125273384111315E-2</v>
      </c>
      <c r="S446" s="7">
        <f t="shared" si="77"/>
        <v>4.8475933755651741E-2</v>
      </c>
      <c r="T446" s="7">
        <f t="shared" si="78"/>
        <v>7.7918415388514128E-2</v>
      </c>
      <c r="U446" s="7">
        <f t="shared" si="79"/>
        <v>9.4824647810819299E-2</v>
      </c>
      <c r="V446" s="7">
        <f t="shared" si="80"/>
        <v>3.1547796103336856E-2</v>
      </c>
      <c r="W446" s="7">
        <f t="shared" si="81"/>
        <v>-0.11755544623212352</v>
      </c>
      <c r="X446" s="2">
        <v>437</v>
      </c>
      <c r="Y446" s="6">
        <f t="shared" si="72"/>
        <v>4.082192030719109E-2</v>
      </c>
    </row>
    <row r="447" spans="2:25">
      <c r="B447" s="2">
        <v>438</v>
      </c>
      <c r="C447" s="6">
        <v>5.3564802783824528E-5</v>
      </c>
      <c r="D447" s="6">
        <v>7.4502085866872819E-3</v>
      </c>
      <c r="E447" s="6">
        <v>4.4808969721864163E-3</v>
      </c>
      <c r="F447" s="6">
        <v>4.4706125317476621E-3</v>
      </c>
      <c r="G447" s="6">
        <v>3.1706966369783332E-2</v>
      </c>
      <c r="H447" s="6">
        <v>7.6758439393084729E-3</v>
      </c>
      <c r="I447" s="6">
        <v>7.7994782642037963E-3</v>
      </c>
      <c r="J447" s="6">
        <v>-2.2460656768084258E-2</v>
      </c>
      <c r="K447" s="6">
        <v>4.9100947099554176E-3</v>
      </c>
      <c r="L447" s="6">
        <v>-0.15531340480011452</v>
      </c>
      <c r="M447" s="2">
        <v>438</v>
      </c>
      <c r="N447" s="7">
        <f t="shared" si="71"/>
        <v>2.4053564802783825E-2</v>
      </c>
      <c r="O447" s="7">
        <f t="shared" si="73"/>
        <v>3.9450208586687283E-2</v>
      </c>
      <c r="P447" s="7">
        <f t="shared" si="74"/>
        <v>4.0480896972186417E-2</v>
      </c>
      <c r="Q447" s="7">
        <f t="shared" si="75"/>
        <v>4.5470612531747653E-2</v>
      </c>
      <c r="R447" s="7">
        <f t="shared" si="76"/>
        <v>7.0706966369783325E-2</v>
      </c>
      <c r="S447" s="7">
        <f t="shared" si="77"/>
        <v>5.2675843939308471E-2</v>
      </c>
      <c r="T447" s="7">
        <f t="shared" si="78"/>
        <v>6.279947826420379E-2</v>
      </c>
      <c r="U447" s="7">
        <f t="shared" si="79"/>
        <v>5.6539343231915742E-2</v>
      </c>
      <c r="V447" s="7">
        <f t="shared" si="80"/>
        <v>8.9910094709955424E-2</v>
      </c>
      <c r="W447" s="7">
        <f t="shared" si="81"/>
        <v>-0.12031340480011452</v>
      </c>
      <c r="X447" s="2">
        <v>438</v>
      </c>
      <c r="Y447" s="6">
        <f t="shared" si="72"/>
        <v>8.4487971701148246E-2</v>
      </c>
    </row>
    <row r="448" spans="2:25">
      <c r="B448" s="2">
        <v>439</v>
      </c>
      <c r="C448" s="6">
        <v>9.444060904803521E-3</v>
      </c>
      <c r="D448" s="6">
        <v>-1.5283707733633564E-2</v>
      </c>
      <c r="E448" s="6">
        <v>-1.0728418567887459E-2</v>
      </c>
      <c r="F448" s="6">
        <v>-1.5888018702896769E-2</v>
      </c>
      <c r="G448" s="6">
        <v>-5.9561242153216662E-2</v>
      </c>
      <c r="H448" s="6">
        <v>-3.0666611787738725E-2</v>
      </c>
      <c r="I448" s="6">
        <v>-8.6886324413153693E-2</v>
      </c>
      <c r="J448" s="6">
        <v>-0.13910982560889204</v>
      </c>
      <c r="K448" s="6">
        <v>-0.14186958636642732</v>
      </c>
      <c r="L448" s="6">
        <v>-0.28007901046654821</v>
      </c>
      <c r="M448" s="2">
        <v>439</v>
      </c>
      <c r="N448" s="7">
        <f t="shared" si="71"/>
        <v>3.3444060904803521E-2</v>
      </c>
      <c r="O448" s="7">
        <f t="shared" si="73"/>
        <v>1.6716292266366437E-2</v>
      </c>
      <c r="P448" s="7">
        <f t="shared" si="74"/>
        <v>2.5271581432112545E-2</v>
      </c>
      <c r="Q448" s="7">
        <f t="shared" si="75"/>
        <v>2.5111981297103226E-2</v>
      </c>
      <c r="R448" s="7">
        <f t="shared" si="76"/>
        <v>-2.0561242153216662E-2</v>
      </c>
      <c r="S448" s="7">
        <f t="shared" si="77"/>
        <v>1.4333388212261274E-2</v>
      </c>
      <c r="T448" s="7">
        <f t="shared" si="78"/>
        <v>-3.1886324413153692E-2</v>
      </c>
      <c r="U448" s="7">
        <f t="shared" si="79"/>
        <v>-6.010982560889204E-2</v>
      </c>
      <c r="V448" s="7">
        <f t="shared" si="80"/>
        <v>-5.6869586366427319E-2</v>
      </c>
      <c r="W448" s="7">
        <f t="shared" si="81"/>
        <v>-0.2450790104665482</v>
      </c>
      <c r="X448" s="2">
        <v>439</v>
      </c>
      <c r="Y448" s="6">
        <f t="shared" si="72"/>
        <v>-5.1872934118258898E-2</v>
      </c>
    </row>
    <row r="449" spans="2:25">
      <c r="B449" s="2">
        <v>440</v>
      </c>
      <c r="C449" s="6">
        <v>3.1171839610864907E-3</v>
      </c>
      <c r="D449" s="6">
        <v>-1.9622415169652727E-2</v>
      </c>
      <c r="E449" s="6">
        <v>-1.0871178865871006E-2</v>
      </c>
      <c r="F449" s="6">
        <v>3.9588246992527859E-2</v>
      </c>
      <c r="G449" s="6">
        <v>-5.0969307212356471E-2</v>
      </c>
      <c r="H449" s="6">
        <v>-2.1151878601552605E-2</v>
      </c>
      <c r="I449" s="6">
        <v>6.8531030824995676E-2</v>
      </c>
      <c r="J449" s="6">
        <v>0.46337798291291032</v>
      </c>
      <c r="K449" s="6">
        <v>0.52522024746540641</v>
      </c>
      <c r="L449" s="6">
        <v>0.10038171740814457</v>
      </c>
      <c r="M449" s="2">
        <v>440</v>
      </c>
      <c r="N449" s="7">
        <f t="shared" si="71"/>
        <v>2.7117183961086491E-2</v>
      </c>
      <c r="O449" s="7">
        <f t="shared" si="73"/>
        <v>1.2377584830347274E-2</v>
      </c>
      <c r="P449" s="7">
        <f t="shared" si="74"/>
        <v>2.5128821134128999E-2</v>
      </c>
      <c r="Q449" s="7">
        <f t="shared" si="75"/>
        <v>8.0588246992527854E-2</v>
      </c>
      <c r="R449" s="7">
        <f t="shared" si="76"/>
        <v>-1.1969307212356471E-2</v>
      </c>
      <c r="S449" s="7">
        <f t="shared" si="77"/>
        <v>2.3848121398447393E-2</v>
      </c>
      <c r="T449" s="7">
        <f t="shared" si="78"/>
        <v>0.12353103082499567</v>
      </c>
      <c r="U449" s="7">
        <f t="shared" si="79"/>
        <v>0.54237798291291028</v>
      </c>
      <c r="V449" s="7">
        <f t="shared" si="80"/>
        <v>0.61022024746540637</v>
      </c>
      <c r="W449" s="7">
        <f t="shared" si="81"/>
        <v>0.13538171740814459</v>
      </c>
      <c r="X449" s="2">
        <v>440</v>
      </c>
      <c r="Y449" s="6">
        <f t="shared" si="72"/>
        <v>0.5128824046942867</v>
      </c>
    </row>
    <row r="450" spans="2:25">
      <c r="B450" s="2">
        <v>441</v>
      </c>
      <c r="C450" s="6">
        <v>-3.4306273126688755E-3</v>
      </c>
      <c r="D450" s="6">
        <v>8.3149010949262331E-3</v>
      </c>
      <c r="E450" s="6">
        <v>8.1855014118184695E-3</v>
      </c>
      <c r="F450" s="6">
        <v>-8.4571194231472177E-4</v>
      </c>
      <c r="G450" s="6">
        <v>8.1682275207464419E-2</v>
      </c>
      <c r="H450" s="6">
        <v>4.9415740489326003E-2</v>
      </c>
      <c r="I450" s="6">
        <v>7.1112778775676122E-2</v>
      </c>
      <c r="J450" s="6">
        <v>-0.1208757582520433</v>
      </c>
      <c r="K450" s="6">
        <v>-0.1362809205456551</v>
      </c>
      <c r="L450" s="6">
        <v>-6.7840825246315781E-2</v>
      </c>
      <c r="M450" s="2">
        <v>441</v>
      </c>
      <c r="N450" s="7">
        <f t="shared" si="71"/>
        <v>2.0569372687331125E-2</v>
      </c>
      <c r="O450" s="7">
        <f t="shared" si="73"/>
        <v>4.0314901094926234E-2</v>
      </c>
      <c r="P450" s="7">
        <f t="shared" si="74"/>
        <v>4.418550141181847E-2</v>
      </c>
      <c r="Q450" s="7">
        <f t="shared" si="75"/>
        <v>4.015428805768527E-2</v>
      </c>
      <c r="R450" s="7">
        <f t="shared" si="76"/>
        <v>0.12068227520746441</v>
      </c>
      <c r="S450" s="7">
        <f t="shared" si="77"/>
        <v>9.4415740489325994E-2</v>
      </c>
      <c r="T450" s="7">
        <f t="shared" si="78"/>
        <v>0.12611277877567612</v>
      </c>
      <c r="U450" s="7">
        <f t="shared" si="79"/>
        <v>-4.1875758252043302E-2</v>
      </c>
      <c r="V450" s="7">
        <f t="shared" si="80"/>
        <v>-5.1280920545655098E-2</v>
      </c>
      <c r="W450" s="7">
        <f t="shared" si="81"/>
        <v>-3.2840825246315777E-2</v>
      </c>
      <c r="X450" s="2">
        <v>441</v>
      </c>
      <c r="Y450" s="6">
        <f t="shared" si="72"/>
        <v>-1.5802180121355192E-2</v>
      </c>
    </row>
    <row r="451" spans="2:25">
      <c r="B451" s="2">
        <v>442</v>
      </c>
      <c r="C451" s="6">
        <v>-3.8294080473198766E-5</v>
      </c>
      <c r="D451" s="6">
        <v>-5.7260557127819939E-3</v>
      </c>
      <c r="E451" s="6">
        <v>-9.0258820589973858E-3</v>
      </c>
      <c r="F451" s="6">
        <v>-1.5072102867728168E-2</v>
      </c>
      <c r="G451" s="6">
        <v>-4.3845341155557133E-3</v>
      </c>
      <c r="H451" s="6">
        <v>-1.6938236137928948E-2</v>
      </c>
      <c r="I451" s="6">
        <v>-5.0089960314712911E-2</v>
      </c>
      <c r="J451" s="6">
        <v>-0.36528876276773936</v>
      </c>
      <c r="K451" s="6">
        <v>-0.34256339330620222</v>
      </c>
      <c r="L451" s="6">
        <v>0.10180422230190429</v>
      </c>
      <c r="M451" s="2">
        <v>442</v>
      </c>
      <c r="N451" s="7">
        <f t="shared" si="71"/>
        <v>2.3961705919526802E-2</v>
      </c>
      <c r="O451" s="7">
        <f t="shared" si="73"/>
        <v>2.6273944287218007E-2</v>
      </c>
      <c r="P451" s="7">
        <f t="shared" si="74"/>
        <v>2.6974117941002618E-2</v>
      </c>
      <c r="Q451" s="7">
        <f t="shared" si="75"/>
        <v>2.5927897132271827E-2</v>
      </c>
      <c r="R451" s="7">
        <f t="shared" si="76"/>
        <v>3.4615465884444287E-2</v>
      </c>
      <c r="S451" s="7">
        <f t="shared" si="77"/>
        <v>2.806176386207105E-2</v>
      </c>
      <c r="T451" s="7">
        <f t="shared" si="78"/>
        <v>4.910039685287089E-3</v>
      </c>
      <c r="U451" s="7">
        <f t="shared" si="79"/>
        <v>-0.28628876276773935</v>
      </c>
      <c r="V451" s="7">
        <f t="shared" si="80"/>
        <v>-0.2575633933062022</v>
      </c>
      <c r="W451" s="7">
        <f t="shared" si="81"/>
        <v>0.13680422230190431</v>
      </c>
      <c r="X451" s="2">
        <v>442</v>
      </c>
      <c r="Y451" s="6">
        <f t="shared" si="72"/>
        <v>-0.20506870668934812</v>
      </c>
    </row>
    <row r="452" spans="2:25">
      <c r="B452" s="2">
        <v>443</v>
      </c>
      <c r="C452" s="6">
        <v>1.0770742986053385E-2</v>
      </c>
      <c r="D452" s="6">
        <v>1.1768187001613598E-2</v>
      </c>
      <c r="E452" s="6">
        <v>6.41375163855969E-3</v>
      </c>
      <c r="F452" s="6">
        <v>-3.8294892057651707E-3</v>
      </c>
      <c r="G452" s="6">
        <v>-2.472154335449582E-2</v>
      </c>
      <c r="H452" s="6">
        <v>-3.8588172693138773E-4</v>
      </c>
      <c r="I452" s="6">
        <v>-6.2163977500347745E-2</v>
      </c>
      <c r="J452" s="6">
        <v>-0.20001198905564885</v>
      </c>
      <c r="K452" s="6">
        <v>-0.21473613267800928</v>
      </c>
      <c r="L452" s="6">
        <v>-0.25277337352748536</v>
      </c>
      <c r="M452" s="2">
        <v>443</v>
      </c>
      <c r="N452" s="7">
        <f t="shared" si="71"/>
        <v>3.4770742986053385E-2</v>
      </c>
      <c r="O452" s="7">
        <f t="shared" si="73"/>
        <v>4.3768187001613598E-2</v>
      </c>
      <c r="P452" s="7">
        <f t="shared" si="74"/>
        <v>4.2413751638559691E-2</v>
      </c>
      <c r="Q452" s="7">
        <f t="shared" si="75"/>
        <v>3.7170510794234821E-2</v>
      </c>
      <c r="R452" s="7">
        <f t="shared" si="76"/>
        <v>1.427845664550418E-2</v>
      </c>
      <c r="S452" s="7">
        <f t="shared" si="77"/>
        <v>4.4614118273068611E-2</v>
      </c>
      <c r="T452" s="7">
        <f t="shared" si="78"/>
        <v>-7.1639775003477443E-3</v>
      </c>
      <c r="U452" s="7">
        <f t="shared" si="79"/>
        <v>-0.12101198905564885</v>
      </c>
      <c r="V452" s="7">
        <f t="shared" si="80"/>
        <v>-0.12973613267800926</v>
      </c>
      <c r="W452" s="7">
        <f t="shared" si="81"/>
        <v>-0.21777337352748535</v>
      </c>
      <c r="X452" s="2">
        <v>443</v>
      </c>
      <c r="Y452" s="6">
        <f t="shared" si="72"/>
        <v>-0.10522170167597612</v>
      </c>
    </row>
    <row r="453" spans="2:25">
      <c r="B453" s="2">
        <v>444</v>
      </c>
      <c r="C453" s="6">
        <v>-5.5674515464104943E-3</v>
      </c>
      <c r="D453" s="6">
        <v>-5.3951098914037238E-3</v>
      </c>
      <c r="E453" s="6">
        <v>-5.6504213243652561E-3</v>
      </c>
      <c r="F453" s="6">
        <v>-1.6503464000661959E-3</v>
      </c>
      <c r="G453" s="6">
        <v>1.2474957531847033E-2</v>
      </c>
      <c r="H453" s="6">
        <v>4.3605856357535264E-3</v>
      </c>
      <c r="I453" s="6">
        <v>2.0469887180063484E-4</v>
      </c>
      <c r="J453" s="6">
        <v>4.8446552964309469E-2</v>
      </c>
      <c r="K453" s="6">
        <v>6.2640909039180862E-2</v>
      </c>
      <c r="L453" s="6">
        <v>0.10065846296707311</v>
      </c>
      <c r="M453" s="2">
        <v>444</v>
      </c>
      <c r="N453" s="7">
        <f t="shared" si="71"/>
        <v>1.8432548453589506E-2</v>
      </c>
      <c r="O453" s="7">
        <f t="shared" si="73"/>
        <v>2.6604890108596277E-2</v>
      </c>
      <c r="P453" s="7">
        <f t="shared" si="74"/>
        <v>3.0349578675634748E-2</v>
      </c>
      <c r="Q453" s="7">
        <f t="shared" si="75"/>
        <v>3.9349653599933795E-2</v>
      </c>
      <c r="R453" s="7">
        <f t="shared" si="76"/>
        <v>5.1474957531847033E-2</v>
      </c>
      <c r="S453" s="7">
        <f t="shared" si="77"/>
        <v>4.9360585635753525E-2</v>
      </c>
      <c r="T453" s="7">
        <f t="shared" si="78"/>
        <v>5.5204698871800635E-2</v>
      </c>
      <c r="U453" s="7">
        <f t="shared" si="79"/>
        <v>0.12744655296430946</v>
      </c>
      <c r="V453" s="7">
        <f t="shared" si="80"/>
        <v>0.14764090903918087</v>
      </c>
      <c r="W453" s="7">
        <f t="shared" si="81"/>
        <v>0.13565846296707312</v>
      </c>
      <c r="X453" s="2">
        <v>444</v>
      </c>
      <c r="Y453" s="6">
        <f t="shared" si="72"/>
        <v>0.129153667253016</v>
      </c>
    </row>
    <row r="454" spans="2:25">
      <c r="B454" s="2">
        <v>445</v>
      </c>
      <c r="C454" s="6">
        <v>1.2426804845145335E-2</v>
      </c>
      <c r="D454" s="6">
        <v>2.4622387650222358E-2</v>
      </c>
      <c r="E454" s="6">
        <v>2.049812990907059E-2</v>
      </c>
      <c r="F454" s="6">
        <v>1.5788253039553144E-2</v>
      </c>
      <c r="G454" s="6">
        <v>3.6273282915686669E-2</v>
      </c>
      <c r="H454" s="6">
        <v>3.653541966257972E-2</v>
      </c>
      <c r="I454" s="6">
        <v>3.0745803079868073E-2</v>
      </c>
      <c r="J454" s="6">
        <v>4.8212148620274037E-2</v>
      </c>
      <c r="K454" s="6">
        <v>-7.9777160550100618E-3</v>
      </c>
      <c r="L454" s="6">
        <v>-8.1670386615799034E-3</v>
      </c>
      <c r="M454" s="2">
        <v>445</v>
      </c>
      <c r="N454" s="7">
        <f t="shared" si="71"/>
        <v>3.6426804845145336E-2</v>
      </c>
      <c r="O454" s="7">
        <f t="shared" si="73"/>
        <v>5.6622387650222358E-2</v>
      </c>
      <c r="P454" s="7">
        <f t="shared" si="74"/>
        <v>5.6498129909070591E-2</v>
      </c>
      <c r="Q454" s="7">
        <f t="shared" si="75"/>
        <v>5.6788253039553135E-2</v>
      </c>
      <c r="R454" s="7">
        <f t="shared" si="76"/>
        <v>7.5273282915686662E-2</v>
      </c>
      <c r="S454" s="7">
        <f t="shared" si="77"/>
        <v>8.1535419662579711E-2</v>
      </c>
      <c r="T454" s="7">
        <f t="shared" si="78"/>
        <v>8.5745803079868066E-2</v>
      </c>
      <c r="U454" s="7">
        <f t="shared" si="79"/>
        <v>0.12721214862027402</v>
      </c>
      <c r="V454" s="7">
        <f t="shared" si="80"/>
        <v>7.7022283944989944E-2</v>
      </c>
      <c r="W454" s="7">
        <f t="shared" si="81"/>
        <v>2.68329613384201E-2</v>
      </c>
      <c r="X454" s="2">
        <v>445</v>
      </c>
      <c r="Y454" s="6">
        <f t="shared" si="72"/>
        <v>7.876698815416211E-2</v>
      </c>
    </row>
    <row r="455" spans="2:25">
      <c r="B455" s="2">
        <v>446</v>
      </c>
      <c r="C455" s="6">
        <v>-5.7069939057595928E-3</v>
      </c>
      <c r="D455" s="6">
        <v>1.6092668789935941E-2</v>
      </c>
      <c r="E455" s="6">
        <v>1.1410072862484029E-3</v>
      </c>
      <c r="F455" s="6">
        <v>-6.1181606771395031E-2</v>
      </c>
      <c r="G455" s="6">
        <v>1.64220299191047E-2</v>
      </c>
      <c r="H455" s="6">
        <v>-1.0685027761717709E-2</v>
      </c>
      <c r="I455" s="6">
        <v>-0.13235125608796661</v>
      </c>
      <c r="J455" s="6">
        <v>-0.24844497412061536</v>
      </c>
      <c r="K455" s="6">
        <v>-0.27663945873499185</v>
      </c>
      <c r="L455" s="6">
        <v>1.2711754986041005E-2</v>
      </c>
      <c r="M455" s="2">
        <v>446</v>
      </c>
      <c r="N455" s="7">
        <f t="shared" si="71"/>
        <v>1.8293006094240408E-2</v>
      </c>
      <c r="O455" s="7">
        <f t="shared" si="73"/>
        <v>4.8092668789935941E-2</v>
      </c>
      <c r="P455" s="7">
        <f t="shared" si="74"/>
        <v>3.7141007286248404E-2</v>
      </c>
      <c r="Q455" s="7">
        <f t="shared" si="75"/>
        <v>-2.0181606771395036E-2</v>
      </c>
      <c r="R455" s="7">
        <f t="shared" si="76"/>
        <v>5.54220299191047E-2</v>
      </c>
      <c r="S455" s="7">
        <f t="shared" si="77"/>
        <v>3.4314972238282289E-2</v>
      </c>
      <c r="T455" s="7">
        <f t="shared" si="78"/>
        <v>-7.7351256087966613E-2</v>
      </c>
      <c r="U455" s="7">
        <f t="shared" si="79"/>
        <v>-0.16944497412061538</v>
      </c>
      <c r="V455" s="7">
        <f t="shared" si="80"/>
        <v>-0.19163945873499183</v>
      </c>
      <c r="W455" s="7">
        <f t="shared" si="81"/>
        <v>4.7711754986041008E-2</v>
      </c>
      <c r="X455" s="2">
        <v>446</v>
      </c>
      <c r="Y455" s="6">
        <f t="shared" si="72"/>
        <v>-0.16878181855191862</v>
      </c>
    </row>
    <row r="456" spans="2:25">
      <c r="B456" s="2">
        <v>447</v>
      </c>
      <c r="C456" s="6">
        <v>-2.4124598554323903E-3</v>
      </c>
      <c r="D456" s="6">
        <v>-2.8048012387180063E-2</v>
      </c>
      <c r="E456" s="6">
        <v>-2.6304705774861697E-2</v>
      </c>
      <c r="F456" s="6">
        <v>-2.070207206278293E-2</v>
      </c>
      <c r="G456" s="6">
        <v>-8.0842375306828348E-2</v>
      </c>
      <c r="H456" s="6">
        <v>-5.0191668896989956E-2</v>
      </c>
      <c r="I456" s="6">
        <v>-8.4282393370886388E-2</v>
      </c>
      <c r="J456" s="6">
        <v>-9.3655688814909793E-2</v>
      </c>
      <c r="K456" s="6">
        <v>-0.13762844551608422</v>
      </c>
      <c r="L456" s="6">
        <v>-0.34475027994212376</v>
      </c>
      <c r="M456" s="2">
        <v>447</v>
      </c>
      <c r="N456" s="7">
        <f t="shared" si="71"/>
        <v>2.158754014456761E-2</v>
      </c>
      <c r="O456" s="7">
        <f t="shared" si="73"/>
        <v>3.9519876128199377E-3</v>
      </c>
      <c r="P456" s="7">
        <f t="shared" si="74"/>
        <v>9.6952942251383074E-3</v>
      </c>
      <c r="Q456" s="7">
        <f t="shared" si="75"/>
        <v>2.0297927937217065E-2</v>
      </c>
      <c r="R456" s="7">
        <f t="shared" si="76"/>
        <v>-4.1842375306828349E-2</v>
      </c>
      <c r="S456" s="7">
        <f t="shared" si="77"/>
        <v>-5.191668896989958E-3</v>
      </c>
      <c r="T456" s="7">
        <f t="shared" si="78"/>
        <v>-2.9282393370886388E-2</v>
      </c>
      <c r="U456" s="7">
        <f t="shared" si="79"/>
        <v>-1.4655688814909792E-2</v>
      </c>
      <c r="V456" s="7">
        <f t="shared" si="80"/>
        <v>-5.2628445516084213E-2</v>
      </c>
      <c r="W456" s="7">
        <f t="shared" si="81"/>
        <v>-0.30975027994212379</v>
      </c>
      <c r="X456" s="2">
        <v>447</v>
      </c>
      <c r="Y456" s="6">
        <f t="shared" si="72"/>
        <v>-4.7959235217900222E-2</v>
      </c>
    </row>
    <row r="457" spans="2:25">
      <c r="B457" s="2">
        <v>448</v>
      </c>
      <c r="C457" s="6">
        <v>-2.7138759141291033E-3</v>
      </c>
      <c r="D457" s="6">
        <v>2.3180750727985824E-2</v>
      </c>
      <c r="E457" s="6">
        <v>1.2376006006135382E-2</v>
      </c>
      <c r="F457" s="6">
        <v>-5.056868720281435E-2</v>
      </c>
      <c r="G457" s="6">
        <v>3.4858487795879092E-2</v>
      </c>
      <c r="H457" s="6">
        <v>2.8784360099937609E-3</v>
      </c>
      <c r="I457" s="6">
        <v>-0.15515604605359212</v>
      </c>
      <c r="J457" s="6">
        <v>-0.14763474108076455</v>
      </c>
      <c r="K457" s="6">
        <v>-0.18329348440167992</v>
      </c>
      <c r="L457" s="6">
        <v>5.9251695019118047E-2</v>
      </c>
      <c r="M457" s="2">
        <v>448</v>
      </c>
      <c r="N457" s="7">
        <f t="shared" si="71"/>
        <v>2.1286124085870897E-2</v>
      </c>
      <c r="O457" s="7">
        <f t="shared" si="73"/>
        <v>5.5180750727985825E-2</v>
      </c>
      <c r="P457" s="7">
        <f t="shared" si="74"/>
        <v>4.8376006006135383E-2</v>
      </c>
      <c r="Q457" s="7">
        <f t="shared" si="75"/>
        <v>-9.5686872028143549E-3</v>
      </c>
      <c r="R457" s="7">
        <f t="shared" si="76"/>
        <v>7.3858487795879085E-2</v>
      </c>
      <c r="S457" s="7">
        <f t="shared" si="77"/>
        <v>4.7878436009993759E-2</v>
      </c>
      <c r="T457" s="7">
        <f t="shared" si="78"/>
        <v>-0.10015604605359213</v>
      </c>
      <c r="U457" s="7">
        <f t="shared" si="79"/>
        <v>-6.8634741080764547E-2</v>
      </c>
      <c r="V457" s="7">
        <f t="shared" si="80"/>
        <v>-9.8293484401679912E-2</v>
      </c>
      <c r="W457" s="7">
        <f t="shared" si="81"/>
        <v>9.4251695019118051E-2</v>
      </c>
      <c r="X457" s="2">
        <v>448</v>
      </c>
      <c r="Y457" s="6">
        <f t="shared" si="72"/>
        <v>-9.8665997178595782E-2</v>
      </c>
    </row>
    <row r="458" spans="2:25">
      <c r="B458" s="2">
        <v>449</v>
      </c>
      <c r="C458" s="6">
        <v>1.6837772479430871E-3</v>
      </c>
      <c r="D458" s="6">
        <v>3.1043553830239004E-2</v>
      </c>
      <c r="E458" s="6">
        <v>2.8732598626194889E-2</v>
      </c>
      <c r="F458" s="6">
        <v>2.3302618771348902E-2</v>
      </c>
      <c r="G458" s="6">
        <v>0.11635216107888315</v>
      </c>
      <c r="H458" s="6">
        <v>7.7365462007105312E-2</v>
      </c>
      <c r="I458" s="6">
        <v>9.2624919261526162E-2</v>
      </c>
      <c r="J458" s="6">
        <v>-0.19510326442154621</v>
      </c>
      <c r="K458" s="6">
        <v>-0.17678974887527787</v>
      </c>
      <c r="L458" s="6">
        <v>-9.7120145313443637E-2</v>
      </c>
      <c r="M458" s="2">
        <v>449</v>
      </c>
      <c r="N458" s="7">
        <f t="shared" ref="N458:N509" si="82">C458+N$2</f>
        <v>2.5683777247943088E-2</v>
      </c>
      <c r="O458" s="7">
        <f t="shared" si="73"/>
        <v>6.3043553830239005E-2</v>
      </c>
      <c r="P458" s="7">
        <f t="shared" si="74"/>
        <v>6.473259862619489E-2</v>
      </c>
      <c r="Q458" s="7">
        <f t="shared" si="75"/>
        <v>6.4302618771348893E-2</v>
      </c>
      <c r="R458" s="7">
        <f t="shared" si="76"/>
        <v>0.15535216107888314</v>
      </c>
      <c r="S458" s="7">
        <f t="shared" si="77"/>
        <v>0.12236546200710531</v>
      </c>
      <c r="T458" s="7">
        <f t="shared" si="78"/>
        <v>0.14762491926152616</v>
      </c>
      <c r="U458" s="7">
        <f t="shared" si="79"/>
        <v>-0.11610326442154621</v>
      </c>
      <c r="V458" s="7">
        <f t="shared" si="80"/>
        <v>-9.1789748875277868E-2</v>
      </c>
      <c r="W458" s="7">
        <f t="shared" si="81"/>
        <v>-6.2120145313443634E-2</v>
      </c>
      <c r="X458" s="2">
        <v>449</v>
      </c>
      <c r="Y458" s="6">
        <f t="shared" ref="Y458:Y509" si="83">SUMPRODUCT(opt_wts,N458:W458)</f>
        <v>-4.390681459275729E-2</v>
      </c>
    </row>
    <row r="459" spans="2:25">
      <c r="B459" s="2">
        <v>450</v>
      </c>
      <c r="C459" s="6">
        <v>1.2815960399584561E-3</v>
      </c>
      <c r="D459" s="6">
        <v>-1.089458652509305E-2</v>
      </c>
      <c r="E459" s="6">
        <v>-1.480177352297744E-2</v>
      </c>
      <c r="F459" s="6">
        <v>-5.1039552783186365E-2</v>
      </c>
      <c r="G459" s="6">
        <v>-7.3834474543262626E-2</v>
      </c>
      <c r="H459" s="6">
        <v>-5.0267198217551608E-2</v>
      </c>
      <c r="I459" s="6">
        <v>-0.13823580986426243</v>
      </c>
      <c r="J459" s="6">
        <v>-0.23203608398307937</v>
      </c>
      <c r="K459" s="6">
        <v>-0.23005226896528908</v>
      </c>
      <c r="L459" s="6">
        <v>-0.27735542223404547</v>
      </c>
      <c r="M459" s="2">
        <v>450</v>
      </c>
      <c r="N459" s="7">
        <f t="shared" si="82"/>
        <v>2.5281596039958457E-2</v>
      </c>
      <c r="O459" s="7">
        <f t="shared" ref="O459:O509" si="84">D459+O$2</f>
        <v>2.1105413474906951E-2</v>
      </c>
      <c r="P459" s="7">
        <f t="shared" ref="P459:P509" si="85">E459+P$2</f>
        <v>2.1198226477022564E-2</v>
      </c>
      <c r="Q459" s="7">
        <f t="shared" ref="Q459:Q509" si="86">F459+Q$2</f>
        <v>-1.003955278318637E-2</v>
      </c>
      <c r="R459" s="7">
        <f t="shared" ref="R459:R509" si="87">G459+R$2</f>
        <v>-3.4834474543262627E-2</v>
      </c>
      <c r="S459" s="7">
        <f t="shared" ref="S459:S509" si="88">H459+S$2</f>
        <v>-5.2671982175516094E-3</v>
      </c>
      <c r="T459" s="7">
        <f t="shared" ref="T459:T509" si="89">I459+T$2</f>
        <v>-8.3235809864262433E-2</v>
      </c>
      <c r="U459" s="7">
        <f t="shared" ref="U459:U509" si="90">J459+U$2</f>
        <v>-0.15303608398307939</v>
      </c>
      <c r="V459" s="7">
        <f t="shared" ref="V459:V509" si="91">K459+V$2</f>
        <v>-0.14505226896528906</v>
      </c>
      <c r="W459" s="7">
        <f t="shared" ref="W459:W509" si="92">L459+W$2</f>
        <v>-0.24235542223404546</v>
      </c>
      <c r="X459" s="2">
        <v>450</v>
      </c>
      <c r="Y459" s="6">
        <f t="shared" si="83"/>
        <v>-0.13268897751698566</v>
      </c>
    </row>
    <row r="460" spans="2:25">
      <c r="B460" s="2">
        <v>451</v>
      </c>
      <c r="C460" s="6">
        <v>6.0268622971624414E-4</v>
      </c>
      <c r="D460" s="6">
        <v>1.3836680914723301E-2</v>
      </c>
      <c r="E460" s="6">
        <v>1.5454449433221901E-2</v>
      </c>
      <c r="F460" s="6">
        <v>4.4275907552246176E-3</v>
      </c>
      <c r="G460" s="6">
        <v>3.4412679333189158E-2</v>
      </c>
      <c r="H460" s="6">
        <v>3.4312450361249684E-2</v>
      </c>
      <c r="I460" s="6">
        <v>1.6284318191776781E-2</v>
      </c>
      <c r="J460" s="6">
        <v>-0.12048718524266264</v>
      </c>
      <c r="K460" s="6">
        <v>-0.13494911852221403</v>
      </c>
      <c r="L460" s="6">
        <v>-1.5378326013611263E-2</v>
      </c>
      <c r="M460" s="2">
        <v>451</v>
      </c>
      <c r="N460" s="7">
        <f t="shared" si="82"/>
        <v>2.4602686229716245E-2</v>
      </c>
      <c r="O460" s="7">
        <f t="shared" si="84"/>
        <v>4.5836680914723302E-2</v>
      </c>
      <c r="P460" s="7">
        <f t="shared" si="85"/>
        <v>5.1454449433221902E-2</v>
      </c>
      <c r="Q460" s="7">
        <f t="shared" si="86"/>
        <v>4.5427590755224609E-2</v>
      </c>
      <c r="R460" s="7">
        <f t="shared" si="87"/>
        <v>7.3412679333189151E-2</v>
      </c>
      <c r="S460" s="7">
        <f t="shared" si="88"/>
        <v>7.9312450361249676E-2</v>
      </c>
      <c r="T460" s="7">
        <f t="shared" si="89"/>
        <v>7.1284318191776774E-2</v>
      </c>
      <c r="U460" s="7">
        <f t="shared" si="90"/>
        <v>-4.1487185242662636E-2</v>
      </c>
      <c r="V460" s="7">
        <f t="shared" si="91"/>
        <v>-4.9949118522214023E-2</v>
      </c>
      <c r="W460" s="7">
        <f t="shared" si="92"/>
        <v>1.9621673986388741E-2</v>
      </c>
      <c r="X460" s="2">
        <v>451</v>
      </c>
      <c r="Y460" s="6">
        <f t="shared" si="83"/>
        <v>-2.570243086312738E-2</v>
      </c>
    </row>
    <row r="461" spans="2:25">
      <c r="B461" s="2">
        <v>452</v>
      </c>
      <c r="C461" s="6">
        <v>6.9327747374301613E-4</v>
      </c>
      <c r="D461" s="6">
        <v>-9.7796962541968763E-3</v>
      </c>
      <c r="E461" s="6">
        <v>-9.7557929796405034E-3</v>
      </c>
      <c r="F461" s="6">
        <v>-2.0529326318433041E-2</v>
      </c>
      <c r="G461" s="6">
        <v>-5.512712998805834E-2</v>
      </c>
      <c r="H461" s="6">
        <v>-3.2143520625143758E-2</v>
      </c>
      <c r="I461" s="6">
        <v>-0.10467245025962169</v>
      </c>
      <c r="J461" s="6">
        <v>-0.22203075722208984</v>
      </c>
      <c r="K461" s="6">
        <v>-0.21406058574482789</v>
      </c>
      <c r="L461" s="6">
        <v>-6.4144085223576328E-2</v>
      </c>
      <c r="M461" s="2">
        <v>452</v>
      </c>
      <c r="N461" s="7">
        <f t="shared" si="82"/>
        <v>2.4693277473743017E-2</v>
      </c>
      <c r="O461" s="7">
        <f t="shared" si="84"/>
        <v>2.2220303745803124E-2</v>
      </c>
      <c r="P461" s="7">
        <f t="shared" si="85"/>
        <v>2.6244207020359501E-2</v>
      </c>
      <c r="Q461" s="7">
        <f t="shared" si="86"/>
        <v>2.0470673681566954E-2</v>
      </c>
      <c r="R461" s="7">
        <f t="shared" si="87"/>
        <v>-1.612712998805834E-2</v>
      </c>
      <c r="S461" s="7">
        <f t="shared" si="88"/>
        <v>1.285647937485624E-2</v>
      </c>
      <c r="T461" s="7">
        <f t="shared" si="89"/>
        <v>-4.9672450259621685E-2</v>
      </c>
      <c r="U461" s="7">
        <f t="shared" si="90"/>
        <v>-0.14303075722208985</v>
      </c>
      <c r="V461" s="7">
        <f t="shared" si="91"/>
        <v>-0.12906058574482787</v>
      </c>
      <c r="W461" s="7">
        <f t="shared" si="92"/>
        <v>-2.9144085223576324E-2</v>
      </c>
      <c r="X461" s="2">
        <v>452</v>
      </c>
      <c r="Y461" s="6">
        <f t="shared" si="83"/>
        <v>-0.11318295887026583</v>
      </c>
    </row>
    <row r="462" spans="2:25">
      <c r="B462" s="2">
        <v>453</v>
      </c>
      <c r="C462" s="6">
        <v>-1.785181261011147E-3</v>
      </c>
      <c r="D462" s="6">
        <v>-2.4288154614519886E-4</v>
      </c>
      <c r="E462" s="6">
        <v>-1.1770681990600981E-4</v>
      </c>
      <c r="F462" s="6">
        <v>2.9530223280705679E-2</v>
      </c>
      <c r="G462" s="6">
        <v>-2.4277658235593011E-2</v>
      </c>
      <c r="H462" s="6">
        <v>-1.2540977874632216E-2</v>
      </c>
      <c r="I462" s="6">
        <v>6.5798261033400807E-2</v>
      </c>
      <c r="J462" s="6">
        <v>0.2581215483322048</v>
      </c>
      <c r="K462" s="6">
        <v>0.28283634990236495</v>
      </c>
      <c r="L462" s="6">
        <v>-0.20405535838754379</v>
      </c>
      <c r="M462" s="2">
        <v>453</v>
      </c>
      <c r="N462" s="7">
        <f t="shared" si="82"/>
        <v>2.2214818738988854E-2</v>
      </c>
      <c r="O462" s="7">
        <f t="shared" si="84"/>
        <v>3.1757118453854802E-2</v>
      </c>
      <c r="P462" s="7">
        <f t="shared" si="85"/>
        <v>3.5882293180093991E-2</v>
      </c>
      <c r="Q462" s="7">
        <f t="shared" si="86"/>
        <v>7.053022328070567E-2</v>
      </c>
      <c r="R462" s="7">
        <f t="shared" si="87"/>
        <v>1.4722341764406989E-2</v>
      </c>
      <c r="S462" s="7">
        <f t="shared" si="88"/>
        <v>3.2459022125367783E-2</v>
      </c>
      <c r="T462" s="7">
        <f t="shared" si="89"/>
        <v>0.1207982610334008</v>
      </c>
      <c r="U462" s="7">
        <f t="shared" si="90"/>
        <v>0.33712154833220481</v>
      </c>
      <c r="V462" s="7">
        <f t="shared" si="91"/>
        <v>0.36783634990236497</v>
      </c>
      <c r="W462" s="7">
        <f t="shared" si="92"/>
        <v>-0.16905535838754379</v>
      </c>
      <c r="X462" s="2">
        <v>453</v>
      </c>
      <c r="Y462" s="6">
        <f t="shared" si="83"/>
        <v>0.31842873267030447</v>
      </c>
    </row>
    <row r="463" spans="2:25">
      <c r="B463" s="2">
        <v>454</v>
      </c>
      <c r="C463" s="6">
        <v>1.1338590361916548E-3</v>
      </c>
      <c r="D463" s="6">
        <v>-1.0787874578480558E-2</v>
      </c>
      <c r="E463" s="6">
        <v>-7.1982902696416211E-3</v>
      </c>
      <c r="F463" s="6">
        <v>-1.0510009463378402E-2</v>
      </c>
      <c r="G463" s="6">
        <v>-5.2833149951956301E-2</v>
      </c>
      <c r="H463" s="6">
        <v>-2.4769881647961851E-2</v>
      </c>
      <c r="I463" s="6">
        <v>-8.3113508053252128E-2</v>
      </c>
      <c r="J463" s="6">
        <v>-0.21526265001641939</v>
      </c>
      <c r="K463" s="6">
        <v>-0.21903610271910312</v>
      </c>
      <c r="L463" s="6">
        <v>-4.5685246802621579E-2</v>
      </c>
      <c r="M463" s="2">
        <v>454</v>
      </c>
      <c r="N463" s="7">
        <f t="shared" si="82"/>
        <v>2.5133859036191655E-2</v>
      </c>
      <c r="O463" s="7">
        <f t="shared" si="84"/>
        <v>2.1212125421519443E-2</v>
      </c>
      <c r="P463" s="7">
        <f t="shared" si="85"/>
        <v>2.8801709730358383E-2</v>
      </c>
      <c r="Q463" s="7">
        <f t="shared" si="86"/>
        <v>3.0489990536621592E-2</v>
      </c>
      <c r="R463" s="7">
        <f t="shared" si="87"/>
        <v>-1.3833149951956301E-2</v>
      </c>
      <c r="S463" s="7">
        <f t="shared" si="88"/>
        <v>2.0230118352038147E-2</v>
      </c>
      <c r="T463" s="7">
        <f t="shared" si="89"/>
        <v>-2.8113508053252127E-2</v>
      </c>
      <c r="U463" s="7">
        <f t="shared" si="90"/>
        <v>-0.13626265001641941</v>
      </c>
      <c r="V463" s="7">
        <f t="shared" si="91"/>
        <v>-0.1340361027191031</v>
      </c>
      <c r="W463" s="7">
        <f t="shared" si="92"/>
        <v>-1.0685246802621576E-2</v>
      </c>
      <c r="X463" s="2">
        <v>454</v>
      </c>
      <c r="Y463" s="6">
        <f t="shared" si="83"/>
        <v>-0.11285158391262633</v>
      </c>
    </row>
    <row r="464" spans="2:25">
      <c r="B464" s="2">
        <v>455</v>
      </c>
      <c r="C464" s="6">
        <v>-6.3641043267007799E-3</v>
      </c>
      <c r="D464" s="6">
        <v>1.1606465525243984E-2</v>
      </c>
      <c r="E464" s="6">
        <v>6.478386441451784E-3</v>
      </c>
      <c r="F464" s="6">
        <v>-3.7631141282953515E-4</v>
      </c>
      <c r="G464" s="6">
        <v>4.1284027452642494E-2</v>
      </c>
      <c r="H464" s="6">
        <v>8.4251615585661452E-3</v>
      </c>
      <c r="I464" s="6">
        <v>-1.7979650937247738E-2</v>
      </c>
      <c r="J464" s="6">
        <v>-2.8619909507063279E-4</v>
      </c>
      <c r="K464" s="6">
        <v>-5.1979447846476554E-2</v>
      </c>
      <c r="L464" s="6">
        <v>-5.665261312478613E-2</v>
      </c>
      <c r="M464" s="2">
        <v>455</v>
      </c>
      <c r="N464" s="7">
        <f t="shared" si="82"/>
        <v>1.7635895673299221E-2</v>
      </c>
      <c r="O464" s="7">
        <f t="shared" si="84"/>
        <v>4.3606465525243984E-2</v>
      </c>
      <c r="P464" s="7">
        <f t="shared" si="85"/>
        <v>4.2478386441451785E-2</v>
      </c>
      <c r="Q464" s="7">
        <f t="shared" si="86"/>
        <v>4.0623688587170456E-2</v>
      </c>
      <c r="R464" s="7">
        <f t="shared" si="87"/>
        <v>8.0284027452642487E-2</v>
      </c>
      <c r="S464" s="7">
        <f t="shared" si="88"/>
        <v>5.3425161558566144E-2</v>
      </c>
      <c r="T464" s="7">
        <f t="shared" si="89"/>
        <v>3.7020349062752263E-2</v>
      </c>
      <c r="U464" s="7">
        <f t="shared" si="90"/>
        <v>7.8713800904929368E-2</v>
      </c>
      <c r="V464" s="7">
        <f t="shared" si="91"/>
        <v>3.3020552153523453E-2</v>
      </c>
      <c r="W464" s="7">
        <f t="shared" si="92"/>
        <v>-2.1652613124786127E-2</v>
      </c>
      <c r="X464" s="2">
        <v>455</v>
      </c>
      <c r="Y464" s="6">
        <f t="shared" si="83"/>
        <v>3.3820511700377809E-2</v>
      </c>
    </row>
    <row r="465" spans="2:25">
      <c r="B465" s="2">
        <v>456</v>
      </c>
      <c r="C465" s="6">
        <v>-2.0530718668411371E-3</v>
      </c>
      <c r="D465" s="6">
        <v>-2.0545114102849468E-2</v>
      </c>
      <c r="E465" s="6">
        <v>-1.981774651801808E-2</v>
      </c>
      <c r="F465" s="6">
        <v>-1.5890852158633475E-2</v>
      </c>
      <c r="G465" s="6">
        <v>-2.6839676474277749E-2</v>
      </c>
      <c r="H465" s="6">
        <v>-2.5878703691679057E-2</v>
      </c>
      <c r="I465" s="6">
        <v>-4.2032435268081092E-2</v>
      </c>
      <c r="J465" s="6">
        <v>-0.15218613793329747</v>
      </c>
      <c r="K465" s="6">
        <v>-0.18567358517263566</v>
      </c>
      <c r="L465" s="6">
        <v>-0.14946177816788614</v>
      </c>
      <c r="M465" s="2">
        <v>456</v>
      </c>
      <c r="N465" s="7">
        <f t="shared" si="82"/>
        <v>2.1946928133158863E-2</v>
      </c>
      <c r="O465" s="7">
        <f t="shared" si="84"/>
        <v>1.1454885897150532E-2</v>
      </c>
      <c r="P465" s="7">
        <f t="shared" si="85"/>
        <v>1.6182253481981924E-2</v>
      </c>
      <c r="Q465" s="7">
        <f t="shared" si="86"/>
        <v>2.510914784136652E-2</v>
      </c>
      <c r="R465" s="7">
        <f t="shared" si="87"/>
        <v>1.2160323525722251E-2</v>
      </c>
      <c r="S465" s="7">
        <f t="shared" si="88"/>
        <v>1.9121296308320941E-2</v>
      </c>
      <c r="T465" s="7">
        <f t="shared" si="89"/>
        <v>1.2967564731918908E-2</v>
      </c>
      <c r="U465" s="7">
        <f t="shared" si="90"/>
        <v>-7.3186137933297465E-2</v>
      </c>
      <c r="V465" s="7">
        <f t="shared" si="91"/>
        <v>-0.10067358517263565</v>
      </c>
      <c r="W465" s="7">
        <f t="shared" si="92"/>
        <v>-0.11446177816788614</v>
      </c>
      <c r="X465" s="2">
        <v>456</v>
      </c>
      <c r="Y465" s="6">
        <f t="shared" si="83"/>
        <v>-7.7945355135351641E-2</v>
      </c>
    </row>
    <row r="466" spans="2:25">
      <c r="B466" s="2">
        <v>457</v>
      </c>
      <c r="C466" s="6">
        <v>-6.944919346554633E-3</v>
      </c>
      <c r="D466" s="6">
        <v>-6.6045923013448443E-3</v>
      </c>
      <c r="E466" s="6">
        <v>1.0473391222729351E-2</v>
      </c>
      <c r="F466" s="6">
        <v>2.2556195237230323E-2</v>
      </c>
      <c r="G466" s="6">
        <v>4.9152973015257576E-2</v>
      </c>
      <c r="H466" s="6">
        <v>4.9415919993319006E-2</v>
      </c>
      <c r="I466" s="6">
        <v>0.12181195240459475</v>
      </c>
      <c r="J466" s="6">
        <v>0.2074871074426248</v>
      </c>
      <c r="K466" s="6">
        <v>0.248331465851791</v>
      </c>
      <c r="L466" s="6">
        <v>6.3004324655195967E-2</v>
      </c>
      <c r="M466" s="2">
        <v>457</v>
      </c>
      <c r="N466" s="7">
        <f t="shared" si="82"/>
        <v>1.7055080653445368E-2</v>
      </c>
      <c r="O466" s="7">
        <f t="shared" si="84"/>
        <v>2.5395407698655156E-2</v>
      </c>
      <c r="P466" s="7">
        <f t="shared" si="85"/>
        <v>4.6473391222729352E-2</v>
      </c>
      <c r="Q466" s="7">
        <f t="shared" si="86"/>
        <v>6.3556195237230315E-2</v>
      </c>
      <c r="R466" s="7">
        <f t="shared" si="87"/>
        <v>8.8152973015257569E-2</v>
      </c>
      <c r="S466" s="7">
        <f t="shared" si="88"/>
        <v>9.4415919993318997E-2</v>
      </c>
      <c r="T466" s="7">
        <f t="shared" si="89"/>
        <v>0.17681195240459474</v>
      </c>
      <c r="U466" s="7">
        <f t="shared" si="90"/>
        <v>0.28648710744262479</v>
      </c>
      <c r="V466" s="7">
        <f t="shared" si="91"/>
        <v>0.33333146585179102</v>
      </c>
      <c r="W466" s="7">
        <f t="shared" si="92"/>
        <v>9.8004324655195971E-2</v>
      </c>
      <c r="X466" s="2">
        <v>457</v>
      </c>
      <c r="Y466" s="6">
        <f t="shared" si="83"/>
        <v>0.3020275639526771</v>
      </c>
    </row>
    <row r="467" spans="2:25">
      <c r="B467" s="2">
        <v>458</v>
      </c>
      <c r="C467" s="6">
        <v>-2.1451214763995793E-3</v>
      </c>
      <c r="D467" s="6">
        <v>2.1155877975032558E-2</v>
      </c>
      <c r="E467" s="6">
        <v>1.9375768256015686E-2</v>
      </c>
      <c r="F467" s="6">
        <v>-2.9590482413291843E-2</v>
      </c>
      <c r="G467" s="6">
        <v>6.7352672764104074E-2</v>
      </c>
      <c r="H467" s="6">
        <v>3.8321037582790866E-2</v>
      </c>
      <c r="I467" s="6">
        <v>-1.5626652811980835E-3</v>
      </c>
      <c r="J467" s="6">
        <v>-0.17447668100145017</v>
      </c>
      <c r="K467" s="6">
        <v>-0.14807035034345806</v>
      </c>
      <c r="L467" s="6">
        <v>0.17000223563396549</v>
      </c>
      <c r="M467" s="2">
        <v>458</v>
      </c>
      <c r="N467" s="7">
        <f t="shared" si="82"/>
        <v>2.1854878523600421E-2</v>
      </c>
      <c r="O467" s="7">
        <f t="shared" si="84"/>
        <v>5.3155877975032559E-2</v>
      </c>
      <c r="P467" s="7">
        <f t="shared" si="85"/>
        <v>5.5375768256015687E-2</v>
      </c>
      <c r="Q467" s="7">
        <f t="shared" si="86"/>
        <v>1.1409517586708152E-2</v>
      </c>
      <c r="R467" s="7">
        <f t="shared" si="87"/>
        <v>0.10635267276410407</v>
      </c>
      <c r="S467" s="7">
        <f t="shared" si="88"/>
        <v>8.3321037582790858E-2</v>
      </c>
      <c r="T467" s="7">
        <f t="shared" si="89"/>
        <v>5.3437334718801917E-2</v>
      </c>
      <c r="U467" s="7">
        <f t="shared" si="90"/>
        <v>-9.5476681001450167E-2</v>
      </c>
      <c r="V467" s="7">
        <f t="shared" si="91"/>
        <v>-6.3070350343458051E-2</v>
      </c>
      <c r="W467" s="7">
        <f t="shared" si="92"/>
        <v>0.2050022356339655</v>
      </c>
      <c r="X467" s="2">
        <v>458</v>
      </c>
      <c r="Y467" s="6">
        <f t="shared" si="83"/>
        <v>-3.9768813094230318E-2</v>
      </c>
    </row>
    <row r="468" spans="2:25">
      <c r="B468" s="2">
        <v>459</v>
      </c>
      <c r="C468" s="6">
        <v>-1.2157826674205272E-3</v>
      </c>
      <c r="D468" s="6">
        <v>1.0692951951477861E-2</v>
      </c>
      <c r="E468" s="6">
        <v>7.2957927589299594E-3</v>
      </c>
      <c r="F468" s="6">
        <v>2.0600920147931943E-2</v>
      </c>
      <c r="G468" s="6">
        <v>1.1351333558960799E-2</v>
      </c>
      <c r="H468" s="6">
        <v>5.6459986889205102E-3</v>
      </c>
      <c r="I468" s="6">
        <v>2.2472634361469734E-2</v>
      </c>
      <c r="J468" s="6">
        <v>0.22078234618908035</v>
      </c>
      <c r="K468" s="6">
        <v>0.23990788901288362</v>
      </c>
      <c r="L468" s="6">
        <v>0.33453155680440388</v>
      </c>
      <c r="M468" s="2">
        <v>459</v>
      </c>
      <c r="N468" s="7">
        <f t="shared" si="82"/>
        <v>2.2784217332579473E-2</v>
      </c>
      <c r="O468" s="7">
        <f t="shared" si="84"/>
        <v>4.2692951951477862E-2</v>
      </c>
      <c r="P468" s="7">
        <f t="shared" si="85"/>
        <v>4.329579275892996E-2</v>
      </c>
      <c r="Q468" s="7">
        <f t="shared" si="86"/>
        <v>6.1600920147931934E-2</v>
      </c>
      <c r="R468" s="7">
        <f t="shared" si="87"/>
        <v>5.0351333558960799E-2</v>
      </c>
      <c r="S468" s="7">
        <f t="shared" si="88"/>
        <v>5.0645998688920509E-2</v>
      </c>
      <c r="T468" s="7">
        <f t="shared" si="89"/>
        <v>7.7472634361469728E-2</v>
      </c>
      <c r="U468" s="7">
        <f t="shared" si="90"/>
        <v>0.29978234618908034</v>
      </c>
      <c r="V468" s="7">
        <f t="shared" si="91"/>
        <v>0.32490788901288364</v>
      </c>
      <c r="W468" s="7">
        <f t="shared" si="92"/>
        <v>0.36953155680440386</v>
      </c>
      <c r="X468" s="2">
        <v>459</v>
      </c>
      <c r="Y468" s="6">
        <f t="shared" si="83"/>
        <v>0.27542083843116605</v>
      </c>
    </row>
    <row r="469" spans="2:25">
      <c r="B469" s="2">
        <v>460</v>
      </c>
      <c r="C469" s="6">
        <v>8.3867635560550685E-4</v>
      </c>
      <c r="D469" s="6">
        <v>1.0487833948170058E-2</v>
      </c>
      <c r="E469" s="6">
        <v>1.2392356489507279E-2</v>
      </c>
      <c r="F469" s="6">
        <v>3.893498742302462E-2</v>
      </c>
      <c r="G469" s="6">
        <v>2.049807820439932E-2</v>
      </c>
      <c r="H469" s="6">
        <v>2.7828821534844721E-2</v>
      </c>
      <c r="I469" s="6">
        <v>7.7530659067398644E-2</v>
      </c>
      <c r="J469" s="6">
        <v>3.1267959023125097E-2</v>
      </c>
      <c r="K469" s="6">
        <v>8.6673952958706627E-2</v>
      </c>
      <c r="L469" s="6">
        <v>8.7021648329402027E-2</v>
      </c>
      <c r="M469" s="2">
        <v>460</v>
      </c>
      <c r="N469" s="7">
        <f t="shared" si="82"/>
        <v>2.4838676355605507E-2</v>
      </c>
      <c r="O469" s="7">
        <f t="shared" si="84"/>
        <v>4.2487833948170059E-2</v>
      </c>
      <c r="P469" s="7">
        <f t="shared" si="85"/>
        <v>4.8392356489507279E-2</v>
      </c>
      <c r="Q469" s="7">
        <f t="shared" si="86"/>
        <v>7.9934987423024614E-2</v>
      </c>
      <c r="R469" s="7">
        <f t="shared" si="87"/>
        <v>5.949807820439932E-2</v>
      </c>
      <c r="S469" s="7">
        <f t="shared" si="88"/>
        <v>7.2828821534844712E-2</v>
      </c>
      <c r="T469" s="7">
        <f t="shared" si="89"/>
        <v>0.13253065906739864</v>
      </c>
      <c r="U469" s="7">
        <f t="shared" si="90"/>
        <v>0.1102679590231251</v>
      </c>
      <c r="V469" s="7">
        <f t="shared" si="91"/>
        <v>0.17167395295870663</v>
      </c>
      <c r="W469" s="7">
        <f t="shared" si="92"/>
        <v>0.12202164832940203</v>
      </c>
      <c r="X469" s="2">
        <v>460</v>
      </c>
      <c r="Y469" s="6">
        <f t="shared" si="83"/>
        <v>0.16384529477184548</v>
      </c>
    </row>
    <row r="470" spans="2:25">
      <c r="B470" s="2">
        <v>461</v>
      </c>
      <c r="C470" s="6">
        <v>9.8301205726279775E-3</v>
      </c>
      <c r="D470" s="6">
        <v>8.6109762737758555E-4</v>
      </c>
      <c r="E470" s="6">
        <v>2.3149482330769473E-3</v>
      </c>
      <c r="F470" s="6">
        <v>4.2545241786472766E-3</v>
      </c>
      <c r="G470" s="6">
        <v>1.4138670599042197E-3</v>
      </c>
      <c r="H470" s="6">
        <v>8.657001701274307E-3</v>
      </c>
      <c r="I470" s="6">
        <v>3.1635897024007487E-2</v>
      </c>
      <c r="J470" s="6">
        <v>0.24789782380972539</v>
      </c>
      <c r="K470" s="6">
        <v>0.27879938497313139</v>
      </c>
      <c r="L470" s="6">
        <v>-0.18438260108138832</v>
      </c>
      <c r="M470" s="2">
        <v>461</v>
      </c>
      <c r="N470" s="7">
        <f t="shared" si="82"/>
        <v>3.3830120572627978E-2</v>
      </c>
      <c r="O470" s="7">
        <f t="shared" si="84"/>
        <v>3.2861097627377586E-2</v>
      </c>
      <c r="P470" s="7">
        <f t="shared" si="85"/>
        <v>3.8314948233076948E-2</v>
      </c>
      <c r="Q470" s="7">
        <f t="shared" si="86"/>
        <v>4.5254524178647268E-2</v>
      </c>
      <c r="R470" s="7">
        <f t="shared" si="87"/>
        <v>4.041386705990422E-2</v>
      </c>
      <c r="S470" s="7">
        <f t="shared" si="88"/>
        <v>5.3657001701274305E-2</v>
      </c>
      <c r="T470" s="7">
        <f t="shared" si="89"/>
        <v>8.663589702400748E-2</v>
      </c>
      <c r="U470" s="7">
        <f t="shared" si="90"/>
        <v>0.32689782380972537</v>
      </c>
      <c r="V470" s="7">
        <f t="shared" si="91"/>
        <v>0.36379938497313141</v>
      </c>
      <c r="W470" s="7">
        <f t="shared" si="92"/>
        <v>-0.14938260108138832</v>
      </c>
      <c r="X470" s="2">
        <v>461</v>
      </c>
      <c r="Y470" s="6">
        <f t="shared" si="83"/>
        <v>0.30836668777310505</v>
      </c>
    </row>
    <row r="471" spans="2:25">
      <c r="B471" s="2">
        <v>462</v>
      </c>
      <c r="C471" s="6">
        <v>-4.2688320867542359E-3</v>
      </c>
      <c r="D471" s="6">
        <v>-1.74366564886623E-3</v>
      </c>
      <c r="E471" s="6">
        <v>-1.2651877649664731E-4</v>
      </c>
      <c r="F471" s="6">
        <v>2.3590930385812038E-3</v>
      </c>
      <c r="G471" s="6">
        <v>2.1645004333505261E-2</v>
      </c>
      <c r="H471" s="6">
        <v>1.5935220979870372E-2</v>
      </c>
      <c r="I471" s="6">
        <v>3.6605504515992204E-2</v>
      </c>
      <c r="J471" s="6">
        <v>6.067163606419837E-2</v>
      </c>
      <c r="K471" s="6">
        <v>8.7018665612281124E-2</v>
      </c>
      <c r="L471" s="6">
        <v>-8.0013614051448842E-2</v>
      </c>
      <c r="M471" s="2">
        <v>462</v>
      </c>
      <c r="N471" s="7">
        <f t="shared" si="82"/>
        <v>1.9731167913245765E-2</v>
      </c>
      <c r="O471" s="7">
        <f t="shared" si="84"/>
        <v>3.0256334351133771E-2</v>
      </c>
      <c r="P471" s="7">
        <f t="shared" si="85"/>
        <v>3.5873481223503353E-2</v>
      </c>
      <c r="Q471" s="7">
        <f t="shared" si="86"/>
        <v>4.3359093038581195E-2</v>
      </c>
      <c r="R471" s="7">
        <f t="shared" si="87"/>
        <v>6.064500433350526E-2</v>
      </c>
      <c r="S471" s="7">
        <f t="shared" si="88"/>
        <v>6.0935220979870371E-2</v>
      </c>
      <c r="T471" s="7">
        <f t="shared" si="89"/>
        <v>9.1605504515992198E-2</v>
      </c>
      <c r="U471" s="7">
        <f t="shared" si="90"/>
        <v>0.13967163606419836</v>
      </c>
      <c r="V471" s="7">
        <f t="shared" si="91"/>
        <v>0.17201866561228113</v>
      </c>
      <c r="W471" s="7">
        <f t="shared" si="92"/>
        <v>-4.5013614051448839E-2</v>
      </c>
      <c r="X471" s="2">
        <v>462</v>
      </c>
      <c r="Y471" s="6">
        <f t="shared" si="83"/>
        <v>0.15593603380247884</v>
      </c>
    </row>
    <row r="472" spans="2:25">
      <c r="B472" s="2">
        <v>463</v>
      </c>
      <c r="C472" s="6">
        <v>1.1440915989190184E-3</v>
      </c>
      <c r="D472" s="6">
        <v>1.2982270595391546E-2</v>
      </c>
      <c r="E472" s="6">
        <v>9.8353299456404759E-3</v>
      </c>
      <c r="F472" s="6">
        <v>2.5239430893514801E-2</v>
      </c>
      <c r="G472" s="6">
        <v>-5.6933737032420634E-3</v>
      </c>
      <c r="H472" s="6">
        <v>2.6917031538824937E-4</v>
      </c>
      <c r="I472" s="6">
        <v>4.8667497481228783E-2</v>
      </c>
      <c r="J472" s="6">
        <v>0.22529811807169267</v>
      </c>
      <c r="K472" s="6">
        <v>0.28825615770354518</v>
      </c>
      <c r="L472" s="6">
        <v>0.18349296834232326</v>
      </c>
      <c r="M472" s="2">
        <v>463</v>
      </c>
      <c r="N472" s="7">
        <f t="shared" si="82"/>
        <v>2.5144091598919019E-2</v>
      </c>
      <c r="O472" s="7">
        <f t="shared" si="84"/>
        <v>4.4982270595391546E-2</v>
      </c>
      <c r="P472" s="7">
        <f t="shared" si="85"/>
        <v>4.5835329945640477E-2</v>
      </c>
      <c r="Q472" s="7">
        <f t="shared" si="86"/>
        <v>6.6239430893514792E-2</v>
      </c>
      <c r="R472" s="7">
        <f t="shared" si="87"/>
        <v>3.3306626296757937E-2</v>
      </c>
      <c r="S472" s="7">
        <f t="shared" si="88"/>
        <v>4.5269170315388248E-2</v>
      </c>
      <c r="T472" s="7">
        <f t="shared" si="89"/>
        <v>0.10366749748122878</v>
      </c>
      <c r="U472" s="7">
        <f t="shared" si="90"/>
        <v>0.30429811807169266</v>
      </c>
      <c r="V472" s="7">
        <f t="shared" si="91"/>
        <v>0.3732561577035452</v>
      </c>
      <c r="W472" s="7">
        <f t="shared" si="92"/>
        <v>0.21849296834232326</v>
      </c>
      <c r="X472" s="2">
        <v>463</v>
      </c>
      <c r="Y472" s="6">
        <f t="shared" si="83"/>
        <v>0.31933842612472141</v>
      </c>
    </row>
    <row r="473" spans="2:25">
      <c r="B473" s="2">
        <v>464</v>
      </c>
      <c r="C473" s="6">
        <v>-5.2691521534752525E-3</v>
      </c>
      <c r="D473" s="6">
        <v>1.9989147631867682E-3</v>
      </c>
      <c r="E473" s="6">
        <v>2.9687808673037736E-2</v>
      </c>
      <c r="F473" s="6">
        <v>1.350910387480778E-2</v>
      </c>
      <c r="G473" s="6">
        <v>5.2752700047729709E-2</v>
      </c>
      <c r="H473" s="6">
        <v>5.9800747621675913E-2</v>
      </c>
      <c r="I473" s="6">
        <v>8.2474533042637632E-2</v>
      </c>
      <c r="J473" s="6">
        <v>8.1701319472180761E-2</v>
      </c>
      <c r="K473" s="6">
        <v>0.12693563835328758</v>
      </c>
      <c r="L473" s="6">
        <v>0.33611847857781935</v>
      </c>
      <c r="M473" s="2">
        <v>464</v>
      </c>
      <c r="N473" s="7">
        <f t="shared" si="82"/>
        <v>1.8730847846524748E-2</v>
      </c>
      <c r="O473" s="7">
        <f t="shared" si="84"/>
        <v>3.3998914763186769E-2</v>
      </c>
      <c r="P473" s="7">
        <f t="shared" si="85"/>
        <v>6.5687808673037737E-2</v>
      </c>
      <c r="Q473" s="7">
        <f t="shared" si="86"/>
        <v>5.4509103874807771E-2</v>
      </c>
      <c r="R473" s="7">
        <f t="shared" si="87"/>
        <v>9.1752700047729702E-2</v>
      </c>
      <c r="S473" s="7">
        <f t="shared" si="88"/>
        <v>0.1048007476216759</v>
      </c>
      <c r="T473" s="7">
        <f t="shared" si="89"/>
        <v>0.13747453304263763</v>
      </c>
      <c r="U473" s="7">
        <f t="shared" si="90"/>
        <v>0.16070131947218075</v>
      </c>
      <c r="V473" s="7">
        <f t="shared" si="91"/>
        <v>0.2119356383532876</v>
      </c>
      <c r="W473" s="7">
        <f t="shared" si="92"/>
        <v>0.37111847857781932</v>
      </c>
      <c r="X473" s="2">
        <v>464</v>
      </c>
      <c r="Y473" s="6">
        <f t="shared" si="83"/>
        <v>0.19704341790504973</v>
      </c>
    </row>
    <row r="474" spans="2:25">
      <c r="B474" s="2">
        <v>465</v>
      </c>
      <c r="C474" s="6">
        <v>-2.4326902503487777E-3</v>
      </c>
      <c r="D474" s="6">
        <v>-2.3282694427636946E-3</v>
      </c>
      <c r="E474" s="6">
        <v>6.1478531499699687E-4</v>
      </c>
      <c r="F474" s="6">
        <v>1.3339735688329499E-2</v>
      </c>
      <c r="G474" s="6">
        <v>8.5152779090984648E-3</v>
      </c>
      <c r="H474" s="6">
        <v>5.0895561016288046E-3</v>
      </c>
      <c r="I474" s="6">
        <v>5.0362804421544394E-2</v>
      </c>
      <c r="J474" s="6">
        <v>3.8657439632601431E-3</v>
      </c>
      <c r="K474" s="6">
        <v>1.5126388048807074E-2</v>
      </c>
      <c r="L474" s="6">
        <v>0.31024837870373762</v>
      </c>
      <c r="M474" s="2">
        <v>465</v>
      </c>
      <c r="N474" s="7">
        <f t="shared" si="82"/>
        <v>2.1567309749651223E-2</v>
      </c>
      <c r="O474" s="7">
        <f t="shared" si="84"/>
        <v>2.9671730557236306E-2</v>
      </c>
      <c r="P474" s="7">
        <f t="shared" si="85"/>
        <v>3.6614785314996998E-2</v>
      </c>
      <c r="Q474" s="7">
        <f t="shared" si="86"/>
        <v>5.4339735688329491E-2</v>
      </c>
      <c r="R474" s="7">
        <f t="shared" si="87"/>
        <v>4.7515277909098465E-2</v>
      </c>
      <c r="S474" s="7">
        <f t="shared" si="88"/>
        <v>5.0089556101628803E-2</v>
      </c>
      <c r="T474" s="7">
        <f t="shared" si="89"/>
        <v>0.10536280442154439</v>
      </c>
      <c r="U474" s="7">
        <f t="shared" si="90"/>
        <v>8.2865743963260144E-2</v>
      </c>
      <c r="V474" s="7">
        <f t="shared" si="91"/>
        <v>0.10012638804880708</v>
      </c>
      <c r="W474" s="7">
        <f t="shared" si="92"/>
        <v>0.34524837870373759</v>
      </c>
      <c r="X474" s="2">
        <v>465</v>
      </c>
      <c r="Y474" s="6">
        <f t="shared" si="83"/>
        <v>0.10117367179306001</v>
      </c>
    </row>
    <row r="475" spans="2:25">
      <c r="B475" s="2">
        <v>466</v>
      </c>
      <c r="C475" s="6">
        <v>-3.1171698499653719E-3</v>
      </c>
      <c r="D475" s="6">
        <v>-1.157342295536383E-2</v>
      </c>
      <c r="E475" s="6">
        <v>-6.4469253416434107E-3</v>
      </c>
      <c r="F475" s="6">
        <v>-3.0806440497335962E-3</v>
      </c>
      <c r="G475" s="6">
        <v>-4.5323441557638539E-3</v>
      </c>
      <c r="H475" s="6">
        <v>6.0610149470623903E-4</v>
      </c>
      <c r="I475" s="6">
        <v>2.8447081105196781E-2</v>
      </c>
      <c r="J475" s="6">
        <v>9.2365676874658825E-2</v>
      </c>
      <c r="K475" s="6">
        <v>5.9518619267195719E-2</v>
      </c>
      <c r="L475" s="6">
        <v>-0.15824775309867783</v>
      </c>
      <c r="M475" s="2">
        <v>466</v>
      </c>
      <c r="N475" s="7">
        <f t="shared" si="82"/>
        <v>2.0882830150034629E-2</v>
      </c>
      <c r="O475" s="7">
        <f t="shared" si="84"/>
        <v>2.0426577044636171E-2</v>
      </c>
      <c r="P475" s="7">
        <f t="shared" si="85"/>
        <v>2.9553074658356594E-2</v>
      </c>
      <c r="Q475" s="7">
        <f t="shared" si="86"/>
        <v>3.7919355950266395E-2</v>
      </c>
      <c r="R475" s="7">
        <f t="shared" si="87"/>
        <v>3.4467655844236146E-2</v>
      </c>
      <c r="S475" s="7">
        <f t="shared" si="88"/>
        <v>4.5606101494706237E-2</v>
      </c>
      <c r="T475" s="7">
        <f t="shared" si="89"/>
        <v>8.3447081105196774E-2</v>
      </c>
      <c r="U475" s="7">
        <f t="shared" si="90"/>
        <v>0.17136567687465881</v>
      </c>
      <c r="V475" s="7">
        <f t="shared" si="91"/>
        <v>0.14451861926719572</v>
      </c>
      <c r="W475" s="7">
        <f t="shared" si="92"/>
        <v>-0.12324775309867783</v>
      </c>
      <c r="X475" s="2">
        <v>466</v>
      </c>
      <c r="Y475" s="6">
        <f t="shared" si="83"/>
        <v>0.13230431200763038</v>
      </c>
    </row>
    <row r="476" spans="2:25">
      <c r="B476" s="2">
        <v>467</v>
      </c>
      <c r="C476" s="6">
        <v>-3.1719172896948131E-3</v>
      </c>
      <c r="D476" s="6">
        <v>-1.971547318836768E-2</v>
      </c>
      <c r="E476" s="6">
        <v>-1.9498998354167168E-2</v>
      </c>
      <c r="F476" s="6">
        <v>-2.2877884248268501E-2</v>
      </c>
      <c r="G476" s="6">
        <v>-4.4374591801535232E-2</v>
      </c>
      <c r="H476" s="6">
        <v>-3.5975897496463967E-2</v>
      </c>
      <c r="I476" s="6">
        <v>-3.7122278777386941E-2</v>
      </c>
      <c r="J476" s="6">
        <v>9.5857810957346717E-2</v>
      </c>
      <c r="K476" s="6">
        <v>9.0491621792057289E-2</v>
      </c>
      <c r="L476" s="6">
        <v>7.9693079925556437E-3</v>
      </c>
      <c r="M476" s="2">
        <v>467</v>
      </c>
      <c r="N476" s="7">
        <f t="shared" si="82"/>
        <v>2.0828082710305187E-2</v>
      </c>
      <c r="O476" s="7">
        <f t="shared" si="84"/>
        <v>1.2284526811632321E-2</v>
      </c>
      <c r="P476" s="7">
        <f t="shared" si="85"/>
        <v>1.6501001645832836E-2</v>
      </c>
      <c r="Q476" s="7">
        <f t="shared" si="86"/>
        <v>1.8122115751731494E-2</v>
      </c>
      <c r="R476" s="7">
        <f t="shared" si="87"/>
        <v>-5.374591801535232E-3</v>
      </c>
      <c r="S476" s="7">
        <f t="shared" si="88"/>
        <v>9.0241025035360314E-3</v>
      </c>
      <c r="T476" s="7">
        <f t="shared" si="89"/>
        <v>1.7877721222613059E-2</v>
      </c>
      <c r="U476" s="7">
        <f t="shared" si="90"/>
        <v>0.1748578109573467</v>
      </c>
      <c r="V476" s="7">
        <f t="shared" si="91"/>
        <v>0.1754916217920573</v>
      </c>
      <c r="W476" s="7">
        <f t="shared" si="92"/>
        <v>4.2969307992555647E-2</v>
      </c>
      <c r="X476" s="2">
        <v>467</v>
      </c>
      <c r="Y476" s="6">
        <f t="shared" si="83"/>
        <v>0.14396884175988139</v>
      </c>
    </row>
    <row r="477" spans="2:25">
      <c r="B477" s="2">
        <v>468</v>
      </c>
      <c r="C477" s="6">
        <v>-2.4355427816721495E-3</v>
      </c>
      <c r="D477" s="6">
        <v>-5.9448441025359705E-3</v>
      </c>
      <c r="E477" s="6">
        <v>-8.7666098683726705E-3</v>
      </c>
      <c r="F477" s="6">
        <v>-1.3283155985187891E-2</v>
      </c>
      <c r="G477" s="6">
        <v>-1.1197164256155773E-3</v>
      </c>
      <c r="H477" s="6">
        <v>-4.7908035399109664E-3</v>
      </c>
      <c r="I477" s="6">
        <v>-3.2186043326296487E-2</v>
      </c>
      <c r="J477" s="6">
        <v>-0.19840060615821717</v>
      </c>
      <c r="K477" s="6">
        <v>-0.24691562300393644</v>
      </c>
      <c r="L477" s="6">
        <v>-0.27540663211857114</v>
      </c>
      <c r="M477" s="2">
        <v>468</v>
      </c>
      <c r="N477" s="7">
        <f t="shared" si="82"/>
        <v>2.1564457218327851E-2</v>
      </c>
      <c r="O477" s="7">
        <f t="shared" si="84"/>
        <v>2.605515589746403E-2</v>
      </c>
      <c r="P477" s="7">
        <f t="shared" si="85"/>
        <v>2.7233390131627334E-2</v>
      </c>
      <c r="Q477" s="7">
        <f t="shared" si="86"/>
        <v>2.7716844014812104E-2</v>
      </c>
      <c r="R477" s="7">
        <f t="shared" si="87"/>
        <v>3.7880283574384423E-2</v>
      </c>
      <c r="S477" s="7">
        <f t="shared" si="88"/>
        <v>4.0209196460089032E-2</v>
      </c>
      <c r="T477" s="7">
        <f t="shared" si="89"/>
        <v>2.2813956673703513E-2</v>
      </c>
      <c r="U477" s="7">
        <f t="shared" si="90"/>
        <v>-0.11940060615821717</v>
      </c>
      <c r="V477" s="7">
        <f t="shared" si="91"/>
        <v>-0.16191562300393642</v>
      </c>
      <c r="W477" s="7">
        <f t="shared" si="92"/>
        <v>-0.24040663211857113</v>
      </c>
      <c r="X477" s="2">
        <v>468</v>
      </c>
      <c r="Y477" s="6">
        <f t="shared" si="83"/>
        <v>-0.12496970696903752</v>
      </c>
    </row>
    <row r="478" spans="2:25">
      <c r="B478" s="2">
        <v>469</v>
      </c>
      <c r="C478" s="6">
        <v>-1.8764310474336451E-3</v>
      </c>
      <c r="D478" s="6">
        <v>-6.3893854189697591E-3</v>
      </c>
      <c r="E478" s="6">
        <v>-5.8128690323283987E-3</v>
      </c>
      <c r="F478" s="6">
        <v>-6.4534787751019083E-3</v>
      </c>
      <c r="G478" s="6">
        <v>-9.8288334375362524E-3</v>
      </c>
      <c r="H478" s="6">
        <v>-6.8973784935749197E-3</v>
      </c>
      <c r="I478" s="6">
        <v>-9.9036694419564197E-3</v>
      </c>
      <c r="J478" s="6">
        <v>0.12662449952115232</v>
      </c>
      <c r="K478" s="6">
        <v>7.1884008797574298E-2</v>
      </c>
      <c r="L478" s="6">
        <v>-3.5367000005172386E-2</v>
      </c>
      <c r="M478" s="2">
        <v>469</v>
      </c>
      <c r="N478" s="7">
        <f t="shared" si="82"/>
        <v>2.2123568952566355E-2</v>
      </c>
      <c r="O478" s="7">
        <f t="shared" si="84"/>
        <v>2.5610614581030242E-2</v>
      </c>
      <c r="P478" s="7">
        <f t="shared" si="85"/>
        <v>3.0187130967671606E-2</v>
      </c>
      <c r="Q478" s="7">
        <f t="shared" si="86"/>
        <v>3.4546521224898083E-2</v>
      </c>
      <c r="R478" s="7">
        <f t="shared" si="87"/>
        <v>2.9171166562463748E-2</v>
      </c>
      <c r="S478" s="7">
        <f t="shared" si="88"/>
        <v>3.8102621506425079E-2</v>
      </c>
      <c r="T478" s="7">
        <f t="shared" si="89"/>
        <v>4.5096330558043581E-2</v>
      </c>
      <c r="U478" s="7">
        <f t="shared" si="90"/>
        <v>0.2056244995211523</v>
      </c>
      <c r="V478" s="7">
        <f t="shared" si="91"/>
        <v>0.1568840087975743</v>
      </c>
      <c r="W478" s="7">
        <f t="shared" si="92"/>
        <v>-3.6700000517238263E-4</v>
      </c>
      <c r="X478" s="2">
        <v>469</v>
      </c>
      <c r="Y478" s="6">
        <f t="shared" si="83"/>
        <v>0.13452647335215598</v>
      </c>
    </row>
    <row r="479" spans="2:25">
      <c r="B479" s="2">
        <v>470</v>
      </c>
      <c r="C479" s="6">
        <v>-3.3304478748334074E-3</v>
      </c>
      <c r="D479" s="6">
        <v>1.0365370045500935E-2</v>
      </c>
      <c r="E479" s="6">
        <v>1.1844644935054955E-2</v>
      </c>
      <c r="F479" s="6">
        <v>3.1248095031838927E-2</v>
      </c>
      <c r="G479" s="6">
        <v>2.2532601825087553E-2</v>
      </c>
      <c r="H479" s="6">
        <v>2.5825413248730049E-2</v>
      </c>
      <c r="I479" s="6">
        <v>6.224556448101437E-2</v>
      </c>
      <c r="J479" s="6">
        <v>-0.11980282293877817</v>
      </c>
      <c r="K479" s="6">
        <v>-8.9411471869700762E-2</v>
      </c>
      <c r="L479" s="6">
        <v>0.14448796855382146</v>
      </c>
      <c r="M479" s="2">
        <v>470</v>
      </c>
      <c r="N479" s="7">
        <f t="shared" si="82"/>
        <v>2.0669552125166593E-2</v>
      </c>
      <c r="O479" s="7">
        <f t="shared" si="84"/>
        <v>4.2365370045500936E-2</v>
      </c>
      <c r="P479" s="7">
        <f t="shared" si="85"/>
        <v>4.7844644935054956E-2</v>
      </c>
      <c r="Q479" s="7">
        <f t="shared" si="86"/>
        <v>7.2248095031838919E-2</v>
      </c>
      <c r="R479" s="7">
        <f t="shared" si="87"/>
        <v>6.1532601825087553E-2</v>
      </c>
      <c r="S479" s="7">
        <f t="shared" si="88"/>
        <v>7.082541324873004E-2</v>
      </c>
      <c r="T479" s="7">
        <f t="shared" si="89"/>
        <v>0.11724556448101436</v>
      </c>
      <c r="U479" s="7">
        <f t="shared" si="90"/>
        <v>-4.0802822938778169E-2</v>
      </c>
      <c r="V479" s="7">
        <f t="shared" si="91"/>
        <v>-4.411471869700756E-3</v>
      </c>
      <c r="W479" s="7">
        <f t="shared" si="92"/>
        <v>0.17948796855382146</v>
      </c>
      <c r="X479" s="2">
        <v>470</v>
      </c>
      <c r="Y479" s="6">
        <f t="shared" si="83"/>
        <v>1.9919935921648799E-2</v>
      </c>
    </row>
    <row r="480" spans="2:25">
      <c r="B480" s="2">
        <v>471</v>
      </c>
      <c r="C480" s="6">
        <v>2.0227922767222864E-3</v>
      </c>
      <c r="D480" s="6">
        <v>-2.7387162119797831E-3</v>
      </c>
      <c r="E480" s="6">
        <v>-2.0072447812859266E-3</v>
      </c>
      <c r="F480" s="6">
        <v>-3.2770678993426471E-3</v>
      </c>
      <c r="G480" s="6">
        <v>-1.1076496544413658E-2</v>
      </c>
      <c r="H480" s="6">
        <v>-1.1255056763747114E-2</v>
      </c>
      <c r="I480" s="6">
        <v>-2.805227496849072E-2</v>
      </c>
      <c r="J480" s="6">
        <v>-0.10549560402074928</v>
      </c>
      <c r="K480" s="6">
        <v>-0.13111970269848783</v>
      </c>
      <c r="L480" s="6">
        <v>-0.14225501181377914</v>
      </c>
      <c r="M480" s="2">
        <v>471</v>
      </c>
      <c r="N480" s="7">
        <f t="shared" si="82"/>
        <v>2.6022792276722287E-2</v>
      </c>
      <c r="O480" s="7">
        <f t="shared" si="84"/>
        <v>2.9261283788020218E-2</v>
      </c>
      <c r="P480" s="7">
        <f t="shared" si="85"/>
        <v>3.3992755218714074E-2</v>
      </c>
      <c r="Q480" s="7">
        <f t="shared" si="86"/>
        <v>3.7722932100657344E-2</v>
      </c>
      <c r="R480" s="7">
        <f t="shared" si="87"/>
        <v>2.7923503455586342E-2</v>
      </c>
      <c r="S480" s="7">
        <f t="shared" si="88"/>
        <v>3.3744943236252885E-2</v>
      </c>
      <c r="T480" s="7">
        <f t="shared" si="89"/>
        <v>2.694772503150928E-2</v>
      </c>
      <c r="U480" s="7">
        <f t="shared" si="90"/>
        <v>-2.6495604020749283E-2</v>
      </c>
      <c r="V480" s="7">
        <f t="shared" si="91"/>
        <v>-4.6119702698487822E-2</v>
      </c>
      <c r="W480" s="7">
        <f t="shared" si="92"/>
        <v>-0.10725501181377914</v>
      </c>
      <c r="X480" s="2">
        <v>471</v>
      </c>
      <c r="Y480" s="6">
        <f t="shared" si="83"/>
        <v>-3.1506217033267517E-2</v>
      </c>
    </row>
    <row r="481" spans="2:25">
      <c r="B481" s="2">
        <v>472</v>
      </c>
      <c r="C481" s="6">
        <v>5.0785660764921317E-3</v>
      </c>
      <c r="D481" s="6">
        <v>9.5761683574722839E-3</v>
      </c>
      <c r="E481" s="6">
        <v>4.4798024401904897E-3</v>
      </c>
      <c r="F481" s="6">
        <v>1.0961054080197222E-4</v>
      </c>
      <c r="G481" s="6">
        <v>3.924064388924188E-2</v>
      </c>
      <c r="H481" s="6">
        <v>1.9228254700509755E-2</v>
      </c>
      <c r="I481" s="6">
        <v>3.2869898445013424E-2</v>
      </c>
      <c r="J481" s="6">
        <v>-2.164926585900126E-2</v>
      </c>
      <c r="K481" s="6">
        <v>-2.6190869171008421E-2</v>
      </c>
      <c r="L481" s="6">
        <v>-0.16457163264178271</v>
      </c>
      <c r="M481" s="2">
        <v>472</v>
      </c>
      <c r="N481" s="7">
        <f t="shared" si="82"/>
        <v>2.9078566076492132E-2</v>
      </c>
      <c r="O481" s="7">
        <f t="shared" si="84"/>
        <v>4.1576168357472285E-2</v>
      </c>
      <c r="P481" s="7">
        <f t="shared" si="85"/>
        <v>4.047980244019049E-2</v>
      </c>
      <c r="Q481" s="7">
        <f t="shared" si="86"/>
        <v>4.1109610540801964E-2</v>
      </c>
      <c r="R481" s="7">
        <f t="shared" si="87"/>
        <v>7.8240643889241873E-2</v>
      </c>
      <c r="S481" s="7">
        <f t="shared" si="88"/>
        <v>6.4228254700509746E-2</v>
      </c>
      <c r="T481" s="7">
        <f t="shared" si="89"/>
        <v>8.7869898445013417E-2</v>
      </c>
      <c r="U481" s="7">
        <f t="shared" si="90"/>
        <v>5.7350734140998741E-2</v>
      </c>
      <c r="V481" s="7">
        <f t="shared" si="91"/>
        <v>5.8809130828991585E-2</v>
      </c>
      <c r="W481" s="7">
        <f t="shared" si="92"/>
        <v>-0.1295716326417827</v>
      </c>
      <c r="X481" s="2">
        <v>472</v>
      </c>
      <c r="Y481" s="6">
        <f t="shared" si="83"/>
        <v>6.462128474360454E-2</v>
      </c>
    </row>
    <row r="482" spans="2:25">
      <c r="B482" s="2">
        <v>473</v>
      </c>
      <c r="C482" s="6">
        <v>-2.2721970598477345E-3</v>
      </c>
      <c r="D482" s="6">
        <v>-2.0198800700030189E-3</v>
      </c>
      <c r="E482" s="6">
        <v>-1.269507613307734E-4</v>
      </c>
      <c r="F482" s="6">
        <v>-1.001524227661096E-2</v>
      </c>
      <c r="G482" s="6">
        <v>-1.8810160988211852E-2</v>
      </c>
      <c r="H482" s="6">
        <v>-1.4813812885053415E-3</v>
      </c>
      <c r="I482" s="6">
        <v>-6.2540176769693367E-2</v>
      </c>
      <c r="J482" s="6">
        <v>-5.3797448323850111E-2</v>
      </c>
      <c r="K482" s="6">
        <v>-6.7008980844685637E-2</v>
      </c>
      <c r="L482" s="6">
        <v>-4.3896818616604813E-2</v>
      </c>
      <c r="M482" s="2">
        <v>473</v>
      </c>
      <c r="N482" s="7">
        <f t="shared" si="82"/>
        <v>2.1727802940152266E-2</v>
      </c>
      <c r="O482" s="7">
        <f t="shared" si="84"/>
        <v>2.9980119929996982E-2</v>
      </c>
      <c r="P482" s="7">
        <f t="shared" si="85"/>
        <v>3.5873049238669227E-2</v>
      </c>
      <c r="Q482" s="7">
        <f t="shared" si="86"/>
        <v>3.0984757723389034E-2</v>
      </c>
      <c r="R482" s="7">
        <f t="shared" si="87"/>
        <v>2.0189839011788148E-2</v>
      </c>
      <c r="S482" s="7">
        <f t="shared" si="88"/>
        <v>4.3518618711494657E-2</v>
      </c>
      <c r="T482" s="7">
        <f t="shared" si="89"/>
        <v>-7.5401767696933672E-3</v>
      </c>
      <c r="U482" s="7">
        <f t="shared" si="90"/>
        <v>2.520255167614989E-2</v>
      </c>
      <c r="V482" s="7">
        <f t="shared" si="91"/>
        <v>1.7991019155314369E-2</v>
      </c>
      <c r="W482" s="7">
        <f t="shared" si="92"/>
        <v>-8.8968186166048097E-3</v>
      </c>
      <c r="X482" s="2">
        <v>473</v>
      </c>
      <c r="Y482" s="6">
        <f t="shared" si="83"/>
        <v>1.2884779937018561E-2</v>
      </c>
    </row>
    <row r="483" spans="2:25">
      <c r="B483" s="2">
        <v>474</v>
      </c>
      <c r="C483" s="6">
        <v>-3.2150092080304379E-3</v>
      </c>
      <c r="D483" s="6">
        <v>2.8980891033086459E-3</v>
      </c>
      <c r="E483" s="6">
        <v>3.2664095385997634E-3</v>
      </c>
      <c r="F483" s="6">
        <v>-4.4477220504293945E-3</v>
      </c>
      <c r="G483" s="6">
        <v>2.706227909831728E-2</v>
      </c>
      <c r="H483" s="6">
        <v>1.8765844487735821E-2</v>
      </c>
      <c r="I483" s="6">
        <v>-9.6766454532785096E-3</v>
      </c>
      <c r="J483" s="6">
        <v>-7.7710519510875126E-2</v>
      </c>
      <c r="K483" s="6">
        <v>-3.3368003875686711E-2</v>
      </c>
      <c r="L483" s="6">
        <v>0.19437085019936223</v>
      </c>
      <c r="M483" s="2">
        <v>474</v>
      </c>
      <c r="N483" s="7">
        <f t="shared" si="82"/>
        <v>2.0784990791969563E-2</v>
      </c>
      <c r="O483" s="7">
        <f t="shared" si="84"/>
        <v>3.4898089103308647E-2</v>
      </c>
      <c r="P483" s="7">
        <f t="shared" si="85"/>
        <v>3.9266409538599764E-2</v>
      </c>
      <c r="Q483" s="7">
        <f t="shared" si="86"/>
        <v>3.6552277949570597E-2</v>
      </c>
      <c r="R483" s="7">
        <f t="shared" si="87"/>
        <v>6.6062279098317273E-2</v>
      </c>
      <c r="S483" s="7">
        <f t="shared" si="88"/>
        <v>6.3765844487735812E-2</v>
      </c>
      <c r="T483" s="7">
        <f t="shared" si="89"/>
        <v>4.5323354546721491E-2</v>
      </c>
      <c r="U483" s="7">
        <f t="shared" si="90"/>
        <v>1.2894804891248751E-3</v>
      </c>
      <c r="V483" s="7">
        <f t="shared" si="91"/>
        <v>5.1631996124313295E-2</v>
      </c>
      <c r="W483" s="7">
        <f t="shared" si="92"/>
        <v>0.22937085019936224</v>
      </c>
      <c r="X483" s="2">
        <v>474</v>
      </c>
      <c r="Y483" s="6">
        <f t="shared" si="83"/>
        <v>5.0370268010954435E-2</v>
      </c>
    </row>
    <row r="484" spans="2:25">
      <c r="B484" s="2">
        <v>475</v>
      </c>
      <c r="C484" s="6">
        <v>-8.2284249708210883E-4</v>
      </c>
      <c r="D484" s="6">
        <v>-8.7493373955597614E-3</v>
      </c>
      <c r="E484" s="6">
        <v>-7.6652349129177448E-3</v>
      </c>
      <c r="F484" s="6">
        <v>-9.576576254005955E-3</v>
      </c>
      <c r="G484" s="6">
        <v>-2.7743733744610685E-2</v>
      </c>
      <c r="H484" s="6">
        <v>-1.509232526748689E-2</v>
      </c>
      <c r="I484" s="6">
        <v>-1.9837075815122174E-2</v>
      </c>
      <c r="J484" s="6">
        <v>5.866393822457508E-2</v>
      </c>
      <c r="K484" s="6">
        <v>8.3378973246099677E-2</v>
      </c>
      <c r="L484" s="6">
        <v>-0.1893537899500069</v>
      </c>
      <c r="M484" s="2">
        <v>475</v>
      </c>
      <c r="N484" s="7">
        <f t="shared" si="82"/>
        <v>2.3177157502917892E-2</v>
      </c>
      <c r="O484" s="7">
        <f t="shared" si="84"/>
        <v>2.3250662604440239E-2</v>
      </c>
      <c r="P484" s="7">
        <f t="shared" si="85"/>
        <v>2.8334765087082259E-2</v>
      </c>
      <c r="Q484" s="7">
        <f t="shared" si="86"/>
        <v>3.1423423745994036E-2</v>
      </c>
      <c r="R484" s="7">
        <f t="shared" si="87"/>
        <v>1.1256266255389315E-2</v>
      </c>
      <c r="S484" s="7">
        <f t="shared" si="88"/>
        <v>2.9907674732513108E-2</v>
      </c>
      <c r="T484" s="7">
        <f t="shared" si="89"/>
        <v>3.5162924184877827E-2</v>
      </c>
      <c r="U484" s="7">
        <f t="shared" si="90"/>
        <v>0.13766393822457507</v>
      </c>
      <c r="V484" s="7">
        <f t="shared" si="91"/>
        <v>0.16837897324609968</v>
      </c>
      <c r="W484" s="7">
        <f t="shared" si="92"/>
        <v>-0.1543537899500069</v>
      </c>
      <c r="X484" s="2">
        <v>475</v>
      </c>
      <c r="Y484" s="6">
        <f t="shared" si="83"/>
        <v>0.14173576359232623</v>
      </c>
    </row>
    <row r="485" spans="2:25">
      <c r="B485" s="2">
        <v>476</v>
      </c>
      <c r="C485" s="6">
        <v>-7.8822783824219339E-4</v>
      </c>
      <c r="D485" s="6">
        <v>-6.6276749971775767E-3</v>
      </c>
      <c r="E485" s="6">
        <v>-6.1531606597708226E-3</v>
      </c>
      <c r="F485" s="6">
        <v>-6.7389842664685937E-4</v>
      </c>
      <c r="G485" s="6">
        <v>-4.3527376355994227E-2</v>
      </c>
      <c r="H485" s="6">
        <v>-2.2999388445875298E-2</v>
      </c>
      <c r="I485" s="6">
        <v>-4.4178045727068516E-2</v>
      </c>
      <c r="J485" s="6">
        <v>-0.10021261240012788</v>
      </c>
      <c r="K485" s="6">
        <v>-0.11457927538874722</v>
      </c>
      <c r="L485" s="6">
        <v>-3.7948632958416814E-2</v>
      </c>
      <c r="M485" s="2">
        <v>476</v>
      </c>
      <c r="N485" s="7">
        <f t="shared" si="82"/>
        <v>2.3211772161757807E-2</v>
      </c>
      <c r="O485" s="7">
        <f t="shared" si="84"/>
        <v>2.5372325002822424E-2</v>
      </c>
      <c r="P485" s="7">
        <f t="shared" si="85"/>
        <v>2.9846839340229182E-2</v>
      </c>
      <c r="Q485" s="7">
        <f t="shared" si="86"/>
        <v>4.0326101573353132E-2</v>
      </c>
      <c r="R485" s="7">
        <f t="shared" si="87"/>
        <v>-4.5273763559942268E-3</v>
      </c>
      <c r="S485" s="7">
        <f t="shared" si="88"/>
        <v>2.2000611554124701E-2</v>
      </c>
      <c r="T485" s="7">
        <f t="shared" si="89"/>
        <v>1.0821954272931485E-2</v>
      </c>
      <c r="U485" s="7">
        <f t="shared" si="90"/>
        <v>-2.1212612400127881E-2</v>
      </c>
      <c r="V485" s="7">
        <f t="shared" si="91"/>
        <v>-2.9579275388747217E-2</v>
      </c>
      <c r="W485" s="7">
        <f t="shared" si="92"/>
        <v>-2.9486329584168108E-3</v>
      </c>
      <c r="X485" s="2">
        <v>476</v>
      </c>
      <c r="Y485" s="6">
        <f t="shared" si="83"/>
        <v>-2.1499029408674018E-2</v>
      </c>
    </row>
    <row r="486" spans="2:25">
      <c r="B486" s="2">
        <v>477</v>
      </c>
      <c r="C486" s="6">
        <v>-2.9049133782027767E-3</v>
      </c>
      <c r="D486" s="6">
        <v>-8.3148077940521786E-3</v>
      </c>
      <c r="E486" s="6">
        <v>-7.1587652103514525E-3</v>
      </c>
      <c r="F486" s="6">
        <v>-6.8741008650440277E-2</v>
      </c>
      <c r="G486" s="6">
        <v>-4.3119902021725429E-2</v>
      </c>
      <c r="H486" s="6">
        <v>-2.6322138805712943E-2</v>
      </c>
      <c r="I486" s="6">
        <v>-0.13249596493752702</v>
      </c>
      <c r="J486" s="6">
        <v>-0.43051530112366965</v>
      </c>
      <c r="K486" s="6">
        <v>-0.42916955398534751</v>
      </c>
      <c r="L486" s="6">
        <v>-0.21958467112755137</v>
      </c>
      <c r="M486" s="2">
        <v>477</v>
      </c>
      <c r="N486" s="7">
        <f t="shared" si="82"/>
        <v>2.1095086621797224E-2</v>
      </c>
      <c r="O486" s="7">
        <f t="shared" si="84"/>
        <v>2.3685192205947822E-2</v>
      </c>
      <c r="P486" s="7">
        <f t="shared" si="85"/>
        <v>2.8841234789648552E-2</v>
      </c>
      <c r="Q486" s="7">
        <f t="shared" si="86"/>
        <v>-2.7741008650440283E-2</v>
      </c>
      <c r="R486" s="7">
        <f t="shared" si="87"/>
        <v>-4.1199020217254287E-3</v>
      </c>
      <c r="S486" s="7">
        <f t="shared" si="88"/>
        <v>1.8677861194287056E-2</v>
      </c>
      <c r="T486" s="7">
        <f t="shared" si="89"/>
        <v>-7.7495964937527029E-2</v>
      </c>
      <c r="U486" s="7">
        <f t="shared" si="90"/>
        <v>-0.35151530112366963</v>
      </c>
      <c r="V486" s="7">
        <f t="shared" si="91"/>
        <v>-0.34416955398534749</v>
      </c>
      <c r="W486" s="7">
        <f t="shared" si="92"/>
        <v>-0.18458467112755136</v>
      </c>
      <c r="X486" s="2">
        <v>477</v>
      </c>
      <c r="Y486" s="6">
        <f t="shared" si="83"/>
        <v>-0.2908348365246971</v>
      </c>
    </row>
    <row r="487" spans="2:25">
      <c r="B487" s="2">
        <v>478</v>
      </c>
      <c r="C487" s="6">
        <v>-6.0972613207540757E-3</v>
      </c>
      <c r="D487" s="6">
        <v>4.0421754859634867E-3</v>
      </c>
      <c r="E487" s="6">
        <v>3.4152012473867739E-3</v>
      </c>
      <c r="F487" s="6">
        <v>-9.9962106814807314E-4</v>
      </c>
      <c r="G487" s="6">
        <v>9.3652120742415829E-3</v>
      </c>
      <c r="H487" s="6">
        <v>8.9880279817854888E-3</v>
      </c>
      <c r="I487" s="6">
        <v>-2.0139252423092668E-2</v>
      </c>
      <c r="J487" s="6">
        <v>0.5128841668229347</v>
      </c>
      <c r="K487" s="6">
        <v>0.46719865627450852</v>
      </c>
      <c r="L487" s="6">
        <v>-0.21136388574925152</v>
      </c>
      <c r="M487" s="2">
        <v>478</v>
      </c>
      <c r="N487" s="7">
        <f t="shared" si="82"/>
        <v>1.7902738679245925E-2</v>
      </c>
      <c r="O487" s="7">
        <f t="shared" si="84"/>
        <v>3.6042175485963487E-2</v>
      </c>
      <c r="P487" s="7">
        <f t="shared" si="85"/>
        <v>3.9415201247386775E-2</v>
      </c>
      <c r="Q487" s="7">
        <f t="shared" si="86"/>
        <v>4.0000378931851918E-2</v>
      </c>
      <c r="R487" s="7">
        <f t="shared" si="87"/>
        <v>4.8365212074241583E-2</v>
      </c>
      <c r="S487" s="7">
        <f t="shared" si="88"/>
        <v>5.3988027981785487E-2</v>
      </c>
      <c r="T487" s="7">
        <f t="shared" si="89"/>
        <v>3.4860747576907332E-2</v>
      </c>
      <c r="U487" s="7">
        <f t="shared" si="90"/>
        <v>0.59188416682293465</v>
      </c>
      <c r="V487" s="7">
        <f t="shared" si="91"/>
        <v>0.55219865627450848</v>
      </c>
      <c r="W487" s="7">
        <f t="shared" si="92"/>
        <v>-0.17636388574925152</v>
      </c>
      <c r="X487" s="2">
        <v>478</v>
      </c>
      <c r="Y487" s="6">
        <f t="shared" si="83"/>
        <v>0.44873107469699364</v>
      </c>
    </row>
    <row r="488" spans="2:25">
      <c r="B488" s="2">
        <v>479</v>
      </c>
      <c r="C488" s="6">
        <v>2.8442838161496301E-3</v>
      </c>
      <c r="D488" s="6">
        <v>-1.5093265249404617E-2</v>
      </c>
      <c r="E488" s="6">
        <v>-1.39807878908688E-2</v>
      </c>
      <c r="F488" s="6">
        <v>-8.6897879688901634E-3</v>
      </c>
      <c r="G488" s="6">
        <v>-5.2606911222883176E-2</v>
      </c>
      <c r="H488" s="6">
        <v>-3.1329810516061603E-2</v>
      </c>
      <c r="I488" s="6">
        <v>-4.0565648505212715E-2</v>
      </c>
      <c r="J488" s="6">
        <v>-4.5188129464448251E-2</v>
      </c>
      <c r="K488" s="6">
        <v>-7.053251498406353E-2</v>
      </c>
      <c r="L488" s="6">
        <v>-0.16610675579202078</v>
      </c>
      <c r="M488" s="2">
        <v>479</v>
      </c>
      <c r="N488" s="7">
        <f t="shared" si="82"/>
        <v>2.6844283816149631E-2</v>
      </c>
      <c r="O488" s="7">
        <f t="shared" si="84"/>
        <v>1.6906734750595384E-2</v>
      </c>
      <c r="P488" s="7">
        <f t="shared" si="85"/>
        <v>2.2019212109131204E-2</v>
      </c>
      <c r="Q488" s="7">
        <f t="shared" si="86"/>
        <v>3.2310212031109828E-2</v>
      </c>
      <c r="R488" s="7">
        <f t="shared" si="87"/>
        <v>-1.3606911222883177E-2</v>
      </c>
      <c r="S488" s="7">
        <f t="shared" si="88"/>
        <v>1.3670189483938396E-2</v>
      </c>
      <c r="T488" s="7">
        <f t="shared" si="89"/>
        <v>1.4434351494787286E-2</v>
      </c>
      <c r="U488" s="7">
        <f t="shared" si="90"/>
        <v>3.381187053555175E-2</v>
      </c>
      <c r="V488" s="7">
        <f t="shared" si="91"/>
        <v>1.4467485015936477E-2</v>
      </c>
      <c r="W488" s="7">
        <f t="shared" si="92"/>
        <v>-0.13110675579202077</v>
      </c>
      <c r="X488" s="2">
        <v>479</v>
      </c>
      <c r="Y488" s="6">
        <f t="shared" si="83"/>
        <v>1.4460858376064254E-2</v>
      </c>
    </row>
    <row r="489" spans="2:25">
      <c r="B489" s="2">
        <v>480</v>
      </c>
      <c r="C489" s="6">
        <v>-6.151227865838077E-5</v>
      </c>
      <c r="D489" s="6">
        <v>-1.2768989157519048E-2</v>
      </c>
      <c r="E489" s="6">
        <v>-9.3560082127887405E-3</v>
      </c>
      <c r="F489" s="6">
        <v>-9.4797028059191123E-3</v>
      </c>
      <c r="G489" s="6">
        <v>-2.5903844107025606E-2</v>
      </c>
      <c r="H489" s="6">
        <v>-1.7077077542724313E-2</v>
      </c>
      <c r="I489" s="6">
        <v>-7.353615145671788E-3</v>
      </c>
      <c r="J489" s="6">
        <v>4.4736722742966056E-2</v>
      </c>
      <c r="K489" s="6">
        <v>5.074167577452339E-2</v>
      </c>
      <c r="L489" s="6">
        <v>-0.15290902294852465</v>
      </c>
      <c r="M489" s="2">
        <v>480</v>
      </c>
      <c r="N489" s="7">
        <f t="shared" si="82"/>
        <v>2.393848772134162E-2</v>
      </c>
      <c r="O489" s="7">
        <f t="shared" si="84"/>
        <v>1.9231010842480953E-2</v>
      </c>
      <c r="P489" s="7">
        <f t="shared" si="85"/>
        <v>2.6643991787211264E-2</v>
      </c>
      <c r="Q489" s="7">
        <f t="shared" si="86"/>
        <v>3.1520297194080879E-2</v>
      </c>
      <c r="R489" s="7">
        <f t="shared" si="87"/>
        <v>1.3096155892974394E-2</v>
      </c>
      <c r="S489" s="7">
        <f t="shared" si="88"/>
        <v>2.7922922457275685E-2</v>
      </c>
      <c r="T489" s="7">
        <f t="shared" si="89"/>
        <v>4.7646384854328212E-2</v>
      </c>
      <c r="U489" s="7">
        <f t="shared" si="90"/>
        <v>0.12373672274296606</v>
      </c>
      <c r="V489" s="7">
        <f t="shared" si="91"/>
        <v>0.1357416757745234</v>
      </c>
      <c r="W489" s="7">
        <f t="shared" si="92"/>
        <v>-0.11790902294852465</v>
      </c>
      <c r="X489" s="2">
        <v>480</v>
      </c>
      <c r="Y489" s="6">
        <f t="shared" si="83"/>
        <v>0.11812261780404078</v>
      </c>
    </row>
    <row r="490" spans="2:25">
      <c r="B490" s="2">
        <v>481</v>
      </c>
      <c r="C490" s="6">
        <v>-6.7814645718419428E-3</v>
      </c>
      <c r="D490" s="6">
        <v>-2.3290404349889104E-4</v>
      </c>
      <c r="E490" s="6">
        <v>9.9671316017058871E-3</v>
      </c>
      <c r="F490" s="6">
        <v>2.8937700866304015E-2</v>
      </c>
      <c r="G490" s="6">
        <v>3.1226970075684438E-2</v>
      </c>
      <c r="H490" s="6">
        <v>3.3213494839269435E-2</v>
      </c>
      <c r="I490" s="6">
        <v>0.1154021519543188</v>
      </c>
      <c r="J490" s="6">
        <v>-0.11331072843935261</v>
      </c>
      <c r="K490" s="6">
        <v>-3.5170207429817898E-2</v>
      </c>
      <c r="L490" s="6">
        <v>0.17739275275131977</v>
      </c>
      <c r="M490" s="2">
        <v>481</v>
      </c>
      <c r="N490" s="7">
        <f t="shared" si="82"/>
        <v>1.7218535428158058E-2</v>
      </c>
      <c r="O490" s="7">
        <f t="shared" si="84"/>
        <v>3.176709595650111E-2</v>
      </c>
      <c r="P490" s="7">
        <f t="shared" si="85"/>
        <v>4.5967131601705888E-2</v>
      </c>
      <c r="Q490" s="7">
        <f t="shared" si="86"/>
        <v>6.9937700866304006E-2</v>
      </c>
      <c r="R490" s="7">
        <f t="shared" si="87"/>
        <v>7.0226970075684431E-2</v>
      </c>
      <c r="S490" s="7">
        <f t="shared" si="88"/>
        <v>7.8213494839269426E-2</v>
      </c>
      <c r="T490" s="7">
        <f t="shared" si="89"/>
        <v>0.17040215195431879</v>
      </c>
      <c r="U490" s="7">
        <f t="shared" si="90"/>
        <v>-3.4310728439352609E-2</v>
      </c>
      <c r="V490" s="7">
        <f t="shared" si="91"/>
        <v>4.9829792570182108E-2</v>
      </c>
      <c r="W490" s="7">
        <f t="shared" si="92"/>
        <v>0.21239275275131977</v>
      </c>
      <c r="X490" s="2">
        <v>481</v>
      </c>
      <c r="Y490" s="6">
        <f t="shared" si="83"/>
        <v>7.3944265205234436E-2</v>
      </c>
    </row>
    <row r="491" spans="2:25">
      <c r="B491" s="2">
        <v>482</v>
      </c>
      <c r="C491" s="6">
        <v>7.1115835337324032E-3</v>
      </c>
      <c r="D491" s="6">
        <v>1.5114732346550863E-4</v>
      </c>
      <c r="E491" s="6">
        <v>-2.723307397031343E-3</v>
      </c>
      <c r="F491" s="6">
        <v>2.7478609110302896E-2</v>
      </c>
      <c r="G491" s="6">
        <v>-1.2247060538396623E-2</v>
      </c>
      <c r="H491" s="6">
        <v>-1.1306362159693224E-2</v>
      </c>
      <c r="I491" s="6">
        <v>3.735594461634506E-2</v>
      </c>
      <c r="J491" s="6">
        <v>4.0875303310459216E-2</v>
      </c>
      <c r="K491" s="6">
        <v>1.3182593062348827E-2</v>
      </c>
      <c r="L491" s="6">
        <v>8.1388858520863819E-2</v>
      </c>
      <c r="M491" s="2">
        <v>482</v>
      </c>
      <c r="N491" s="7">
        <f t="shared" si="82"/>
        <v>3.1111583533732404E-2</v>
      </c>
      <c r="O491" s="7">
        <f t="shared" si="84"/>
        <v>3.2151147323465509E-2</v>
      </c>
      <c r="P491" s="7">
        <f t="shared" si="85"/>
        <v>3.3276692602968658E-2</v>
      </c>
      <c r="Q491" s="7">
        <f t="shared" si="86"/>
        <v>6.8478609110302888E-2</v>
      </c>
      <c r="R491" s="7">
        <f t="shared" si="87"/>
        <v>2.6752939461603377E-2</v>
      </c>
      <c r="S491" s="7">
        <f t="shared" si="88"/>
        <v>3.3693637840306774E-2</v>
      </c>
      <c r="T491" s="7">
        <f t="shared" si="89"/>
        <v>9.2355944616345054E-2</v>
      </c>
      <c r="U491" s="7">
        <f t="shared" si="90"/>
        <v>0.11987530331045922</v>
      </c>
      <c r="V491" s="7">
        <f t="shared" si="91"/>
        <v>9.8182593062348833E-2</v>
      </c>
      <c r="W491" s="7">
        <f t="shared" si="92"/>
        <v>0.11638885852086382</v>
      </c>
      <c r="X491" s="2">
        <v>482</v>
      </c>
      <c r="Y491" s="6">
        <f t="shared" si="83"/>
        <v>9.7017263785001584E-2</v>
      </c>
    </row>
    <row r="492" spans="2:25">
      <c r="B492" s="2">
        <v>483</v>
      </c>
      <c r="C492" s="6">
        <v>3.7152329053538949E-3</v>
      </c>
      <c r="D492" s="6">
        <v>-1.4797064078681352E-2</v>
      </c>
      <c r="E492" s="6">
        <v>-1.2410492202467632E-2</v>
      </c>
      <c r="F492" s="6">
        <v>-1.1336439243727261E-2</v>
      </c>
      <c r="G492" s="6">
        <v>-3.9375799485682247E-2</v>
      </c>
      <c r="H492" s="6">
        <v>-2.2085769605953827E-2</v>
      </c>
      <c r="I492" s="6">
        <v>-5.4698278822379875E-2</v>
      </c>
      <c r="J492" s="6">
        <v>-9.1397783146012185E-2</v>
      </c>
      <c r="K492" s="6">
        <v>-7.3828068893697849E-2</v>
      </c>
      <c r="L492" s="6">
        <v>-0.17260375986098991</v>
      </c>
      <c r="M492" s="2">
        <v>483</v>
      </c>
      <c r="N492" s="7">
        <f t="shared" si="82"/>
        <v>2.7715232905353895E-2</v>
      </c>
      <c r="O492" s="7">
        <f t="shared" si="84"/>
        <v>1.7202935921318649E-2</v>
      </c>
      <c r="P492" s="7">
        <f t="shared" si="85"/>
        <v>2.3589507797532373E-2</v>
      </c>
      <c r="Q492" s="7">
        <f t="shared" si="86"/>
        <v>2.9663560756272734E-2</v>
      </c>
      <c r="R492" s="7">
        <f t="shared" si="87"/>
        <v>-3.7579948568224747E-4</v>
      </c>
      <c r="S492" s="7">
        <f t="shared" si="88"/>
        <v>2.2914230394046171E-2</v>
      </c>
      <c r="T492" s="7">
        <f t="shared" si="89"/>
        <v>3.0172117762012479E-4</v>
      </c>
      <c r="U492" s="7">
        <f t="shared" si="90"/>
        <v>-1.2397783146012184E-2</v>
      </c>
      <c r="V492" s="7">
        <f t="shared" si="91"/>
        <v>1.1171931106302158E-2</v>
      </c>
      <c r="W492" s="7">
        <f t="shared" si="92"/>
        <v>-0.13760375986098991</v>
      </c>
      <c r="X492" s="2">
        <v>483</v>
      </c>
      <c r="Y492" s="6">
        <f t="shared" si="83"/>
        <v>8.9978891220491557E-3</v>
      </c>
    </row>
    <row r="493" spans="2:25">
      <c r="B493" s="2">
        <v>484</v>
      </c>
      <c r="C493" s="6">
        <v>-8.6078496820946246E-3</v>
      </c>
      <c r="D493" s="6">
        <v>-2.2260560296040552E-2</v>
      </c>
      <c r="E493" s="6">
        <v>-2.6927082201406532E-2</v>
      </c>
      <c r="F493" s="6">
        <v>-2.3675394260283502E-2</v>
      </c>
      <c r="G493" s="6">
        <v>-6.5149125268321714E-2</v>
      </c>
      <c r="H493" s="6">
        <v>-4.824285134957846E-2</v>
      </c>
      <c r="I493" s="6">
        <v>-0.11726187653798259</v>
      </c>
      <c r="J493" s="6">
        <v>-0.42425953473207156</v>
      </c>
      <c r="K493" s="6">
        <v>-0.43432311686974245</v>
      </c>
      <c r="L493" s="6">
        <v>0.3241858785123391</v>
      </c>
      <c r="M493" s="2">
        <v>484</v>
      </c>
      <c r="N493" s="7">
        <f t="shared" si="82"/>
        <v>1.5392150317905376E-2</v>
      </c>
      <c r="O493" s="7">
        <f t="shared" si="84"/>
        <v>9.7394397039594488E-3</v>
      </c>
      <c r="P493" s="7">
        <f t="shared" si="85"/>
        <v>9.0729177985934724E-3</v>
      </c>
      <c r="Q493" s="7">
        <f t="shared" si="86"/>
        <v>1.7324605739716493E-2</v>
      </c>
      <c r="R493" s="7">
        <f t="shared" si="87"/>
        <v>-2.6149125268321714E-2</v>
      </c>
      <c r="S493" s="7">
        <f t="shared" si="88"/>
        <v>-3.2428513495784614E-3</v>
      </c>
      <c r="T493" s="7">
        <f t="shared" si="89"/>
        <v>-6.226187653798259E-2</v>
      </c>
      <c r="U493" s="7">
        <f t="shared" si="90"/>
        <v>-0.34525953473207155</v>
      </c>
      <c r="V493" s="7">
        <f t="shared" si="91"/>
        <v>-0.34932311686974243</v>
      </c>
      <c r="W493" s="7">
        <f t="shared" si="92"/>
        <v>0.35918587851233907</v>
      </c>
      <c r="X493" s="2">
        <v>484</v>
      </c>
      <c r="Y493" s="6">
        <f t="shared" si="83"/>
        <v>-0.29191086908464031</v>
      </c>
    </row>
    <row r="494" spans="2:25">
      <c r="B494" s="2">
        <v>485</v>
      </c>
      <c r="C494" s="6">
        <v>-7.376259521917547E-4</v>
      </c>
      <c r="D494" s="6">
        <v>-9.7672505032612572E-3</v>
      </c>
      <c r="E494" s="6">
        <v>-8.0544767973566404E-3</v>
      </c>
      <c r="F494" s="6">
        <v>-1.4256613642955464E-2</v>
      </c>
      <c r="G494" s="6">
        <v>-4.7826417212346692E-2</v>
      </c>
      <c r="H494" s="6">
        <v>-2.0630952921062935E-2</v>
      </c>
      <c r="I494" s="6">
        <v>-7.7954063677979635E-2</v>
      </c>
      <c r="J494" s="6">
        <v>-0.14098047744614914</v>
      </c>
      <c r="K494" s="6">
        <v>-0.13088274881744044</v>
      </c>
      <c r="L494" s="6">
        <v>-6.5445726058041151E-2</v>
      </c>
      <c r="M494" s="2">
        <v>485</v>
      </c>
      <c r="N494" s="7">
        <f t="shared" si="82"/>
        <v>2.3262374047808246E-2</v>
      </c>
      <c r="O494" s="7">
        <f t="shared" si="84"/>
        <v>2.2232749496738743E-2</v>
      </c>
      <c r="P494" s="7">
        <f t="shared" si="85"/>
        <v>2.7945523202643364E-2</v>
      </c>
      <c r="Q494" s="7">
        <f t="shared" si="86"/>
        <v>2.674338635704453E-2</v>
      </c>
      <c r="R494" s="7">
        <f t="shared" si="87"/>
        <v>-8.8264172123466919E-3</v>
      </c>
      <c r="S494" s="7">
        <f t="shared" si="88"/>
        <v>2.4369047078937063E-2</v>
      </c>
      <c r="T494" s="7">
        <f t="shared" si="89"/>
        <v>-2.2954063677979634E-2</v>
      </c>
      <c r="U494" s="7">
        <f t="shared" si="90"/>
        <v>-6.1980477446149138E-2</v>
      </c>
      <c r="V494" s="7">
        <f t="shared" si="91"/>
        <v>-4.5882748817440436E-2</v>
      </c>
      <c r="W494" s="7">
        <f t="shared" si="92"/>
        <v>-3.0445726058041148E-2</v>
      </c>
      <c r="X494" s="2">
        <v>485</v>
      </c>
      <c r="Y494" s="6">
        <f t="shared" si="83"/>
        <v>-4.1297011892182975E-2</v>
      </c>
    </row>
    <row r="495" spans="2:25">
      <c r="B495" s="2">
        <v>486</v>
      </c>
      <c r="C495" s="6">
        <v>-5.8300371342657961E-3</v>
      </c>
      <c r="D495" s="6">
        <v>-1.4444202036959924E-3</v>
      </c>
      <c r="E495" s="6">
        <v>-3.6300496920237783E-3</v>
      </c>
      <c r="F495" s="6">
        <v>1.6534520033989173E-2</v>
      </c>
      <c r="G495" s="6">
        <v>2.4849038885642397E-2</v>
      </c>
      <c r="H495" s="6">
        <v>1.5365733815600295E-2</v>
      </c>
      <c r="I495" s="6">
        <v>6.4805134615251059E-2</v>
      </c>
      <c r="J495" s="6">
        <v>9.9979351035748759E-2</v>
      </c>
      <c r="K495" s="6">
        <v>0.1178814222977367</v>
      </c>
      <c r="L495" s="6">
        <v>-3.3344578940745356E-3</v>
      </c>
      <c r="M495" s="2">
        <v>486</v>
      </c>
      <c r="N495" s="7">
        <f t="shared" si="82"/>
        <v>1.8169962865734204E-2</v>
      </c>
      <c r="O495" s="7">
        <f t="shared" si="84"/>
        <v>3.0555579796304008E-2</v>
      </c>
      <c r="P495" s="7">
        <f t="shared" si="85"/>
        <v>3.2369950307976222E-2</v>
      </c>
      <c r="Q495" s="7">
        <f t="shared" si="86"/>
        <v>5.7534520033989164E-2</v>
      </c>
      <c r="R495" s="7">
        <f t="shared" si="87"/>
        <v>6.384903888564239E-2</v>
      </c>
      <c r="S495" s="7">
        <f t="shared" si="88"/>
        <v>6.0365733815600293E-2</v>
      </c>
      <c r="T495" s="7">
        <f t="shared" si="89"/>
        <v>0.11980513461525105</v>
      </c>
      <c r="U495" s="7">
        <f t="shared" si="90"/>
        <v>0.17897935103574875</v>
      </c>
      <c r="V495" s="7">
        <f t="shared" si="91"/>
        <v>0.2028814222977367</v>
      </c>
      <c r="W495" s="7">
        <f t="shared" si="92"/>
        <v>3.1665542105925468E-2</v>
      </c>
      <c r="X495" s="2">
        <v>486</v>
      </c>
      <c r="Y495" s="6">
        <f t="shared" si="83"/>
        <v>0.18626616529646017</v>
      </c>
    </row>
    <row r="496" spans="2:25">
      <c r="B496" s="2">
        <v>487</v>
      </c>
      <c r="C496" s="6">
        <v>-3.1991140833015561E-3</v>
      </c>
      <c r="D496" s="6">
        <v>1.356781991934744E-3</v>
      </c>
      <c r="E496" s="6">
        <v>1.6172194798299185E-3</v>
      </c>
      <c r="F496" s="6">
        <v>1.6111548614310332E-2</v>
      </c>
      <c r="G496" s="6">
        <v>1.193001562791475E-2</v>
      </c>
      <c r="H496" s="6">
        <v>1.2889988617278129E-2</v>
      </c>
      <c r="I496" s="6">
        <v>5.2800057904691555E-2</v>
      </c>
      <c r="J496" s="6">
        <v>0.16811675759227487</v>
      </c>
      <c r="K496" s="6">
        <v>0.17237760895450194</v>
      </c>
      <c r="L496" s="6">
        <v>6.2760568303566605E-3</v>
      </c>
      <c r="M496" s="2">
        <v>487</v>
      </c>
      <c r="N496" s="7">
        <f t="shared" si="82"/>
        <v>2.0800885916698444E-2</v>
      </c>
      <c r="O496" s="7">
        <f t="shared" si="84"/>
        <v>3.3356781991934745E-2</v>
      </c>
      <c r="P496" s="7">
        <f t="shared" si="85"/>
        <v>3.7617219479829919E-2</v>
      </c>
      <c r="Q496" s="7">
        <f t="shared" si="86"/>
        <v>5.7111548614310323E-2</v>
      </c>
      <c r="R496" s="7">
        <f t="shared" si="87"/>
        <v>5.093001562791475E-2</v>
      </c>
      <c r="S496" s="7">
        <f t="shared" si="88"/>
        <v>5.7889988617278128E-2</v>
      </c>
      <c r="T496" s="7">
        <f t="shared" si="89"/>
        <v>0.10780005790469155</v>
      </c>
      <c r="U496" s="7">
        <f t="shared" si="90"/>
        <v>0.24711675759227486</v>
      </c>
      <c r="V496" s="7">
        <f t="shared" si="91"/>
        <v>0.25737760895450196</v>
      </c>
      <c r="W496" s="7">
        <f t="shared" si="92"/>
        <v>4.1276056830356664E-2</v>
      </c>
      <c r="X496" s="2">
        <v>487</v>
      </c>
      <c r="Y496" s="6">
        <f t="shared" si="83"/>
        <v>0.22746209922707963</v>
      </c>
    </row>
    <row r="497" spans="2:25">
      <c r="B497" s="2">
        <v>488</v>
      </c>
      <c r="C497" s="6">
        <v>9.5345118971447429E-5</v>
      </c>
      <c r="D497" s="6">
        <v>4.1570288492580224E-2</v>
      </c>
      <c r="E497" s="6">
        <v>3.6122774523587767E-2</v>
      </c>
      <c r="F497" s="6">
        <v>2.7322755740052971E-2</v>
      </c>
      <c r="G497" s="6">
        <v>0.16519585428452888</v>
      </c>
      <c r="H497" s="6">
        <v>9.9958968070938237E-2</v>
      </c>
      <c r="I497" s="6">
        <v>0.13877621088594216</v>
      </c>
      <c r="J497" s="6">
        <v>-0.18166189440613131</v>
      </c>
      <c r="K497" s="6">
        <v>-0.16014785330763681</v>
      </c>
      <c r="L497" s="6">
        <v>0.34411845668085977</v>
      </c>
      <c r="M497" s="2">
        <v>488</v>
      </c>
      <c r="N497" s="7">
        <f t="shared" si="82"/>
        <v>2.4095345118971448E-2</v>
      </c>
      <c r="O497" s="7">
        <f t="shared" si="84"/>
        <v>7.3570288492580224E-2</v>
      </c>
      <c r="P497" s="7">
        <f t="shared" si="85"/>
        <v>7.2122774523587771E-2</v>
      </c>
      <c r="Q497" s="7">
        <f t="shared" si="86"/>
        <v>6.8322755740052962E-2</v>
      </c>
      <c r="R497" s="7">
        <f t="shared" si="87"/>
        <v>0.20419585428452888</v>
      </c>
      <c r="S497" s="7">
        <f t="shared" si="88"/>
        <v>0.14495896807093822</v>
      </c>
      <c r="T497" s="7">
        <f t="shared" si="89"/>
        <v>0.19377621088594216</v>
      </c>
      <c r="U497" s="7">
        <f t="shared" si="90"/>
        <v>-0.10266189440613131</v>
      </c>
      <c r="V497" s="7">
        <f t="shared" si="91"/>
        <v>-7.5147853307636805E-2</v>
      </c>
      <c r="W497" s="7">
        <f t="shared" si="92"/>
        <v>0.37911845668085975</v>
      </c>
      <c r="X497" s="2">
        <v>488</v>
      </c>
      <c r="Y497" s="6">
        <f t="shared" si="83"/>
        <v>-2.1363039608365504E-2</v>
      </c>
    </row>
    <row r="498" spans="2:25">
      <c r="B498" s="2">
        <v>489</v>
      </c>
      <c r="C498" s="6">
        <v>2.8509406712745392E-3</v>
      </c>
      <c r="D498" s="6">
        <v>-1.5839388038815655E-3</v>
      </c>
      <c r="E498" s="6">
        <v>-4.7376402308915537E-3</v>
      </c>
      <c r="F498" s="6">
        <v>-1.4374249386310902E-2</v>
      </c>
      <c r="G498" s="6">
        <v>-1.7296953457808004E-2</v>
      </c>
      <c r="H498" s="6">
        <v>-1.6752104744974412E-2</v>
      </c>
      <c r="I498" s="6">
        <v>-6.0978486107165497E-2</v>
      </c>
      <c r="J498" s="6">
        <v>-0.16349207133283591</v>
      </c>
      <c r="K498" s="6">
        <v>-0.14361935342572874</v>
      </c>
      <c r="L498" s="6">
        <v>8.1352364962206172E-2</v>
      </c>
      <c r="M498" s="2">
        <v>489</v>
      </c>
      <c r="N498" s="7">
        <f t="shared" si="82"/>
        <v>2.685094067127454E-2</v>
      </c>
      <c r="O498" s="7">
        <f t="shared" si="84"/>
        <v>3.0416061196118435E-2</v>
      </c>
      <c r="P498" s="7">
        <f t="shared" si="85"/>
        <v>3.1262359769108447E-2</v>
      </c>
      <c r="Q498" s="7">
        <f t="shared" si="86"/>
        <v>2.6625750613689093E-2</v>
      </c>
      <c r="R498" s="7">
        <f t="shared" si="87"/>
        <v>2.1703046542191996E-2</v>
      </c>
      <c r="S498" s="7">
        <f t="shared" si="88"/>
        <v>2.8247895255025586E-2</v>
      </c>
      <c r="T498" s="7">
        <f t="shared" si="89"/>
        <v>-5.9784861071654968E-3</v>
      </c>
      <c r="U498" s="7">
        <f t="shared" si="90"/>
        <v>-8.4492071332835914E-2</v>
      </c>
      <c r="V498" s="7">
        <f t="shared" si="91"/>
        <v>-5.8619353425728729E-2</v>
      </c>
      <c r="W498" s="7">
        <f t="shared" si="92"/>
        <v>0.11635236496220618</v>
      </c>
      <c r="X498" s="2">
        <v>489</v>
      </c>
      <c r="Y498" s="6">
        <f t="shared" si="83"/>
        <v>-4.8091179989340843E-2</v>
      </c>
    </row>
    <row r="499" spans="2:25">
      <c r="B499" s="2">
        <v>490</v>
      </c>
      <c r="C499" s="6">
        <v>-3.0147413367330941E-3</v>
      </c>
      <c r="D499" s="6">
        <v>1.9208180976020131E-2</v>
      </c>
      <c r="E499" s="6">
        <v>1.9167779132607993E-2</v>
      </c>
      <c r="F499" s="6">
        <v>2.7330693922557412E-2</v>
      </c>
      <c r="G499" s="6">
        <v>5.7458667950158318E-2</v>
      </c>
      <c r="H499" s="6">
        <v>3.8465869134913948E-2</v>
      </c>
      <c r="I499" s="6">
        <v>6.7629101298406602E-2</v>
      </c>
      <c r="J499" s="6">
        <v>-0.16780359983020407</v>
      </c>
      <c r="K499" s="6">
        <v>-0.18920920961223209</v>
      </c>
      <c r="L499" s="6">
        <v>5.9692078202913848E-2</v>
      </c>
      <c r="M499" s="2">
        <v>490</v>
      </c>
      <c r="N499" s="7">
        <f t="shared" si="82"/>
        <v>2.0985258663266906E-2</v>
      </c>
      <c r="O499" s="7">
        <f t="shared" si="84"/>
        <v>5.1208180976020132E-2</v>
      </c>
      <c r="P499" s="7">
        <f t="shared" si="85"/>
        <v>5.5167779132607994E-2</v>
      </c>
      <c r="Q499" s="7">
        <f t="shared" si="86"/>
        <v>6.8330693922557403E-2</v>
      </c>
      <c r="R499" s="7">
        <f t="shared" si="87"/>
        <v>9.6458667950158311E-2</v>
      </c>
      <c r="S499" s="7">
        <f t="shared" si="88"/>
        <v>8.3465869134913939E-2</v>
      </c>
      <c r="T499" s="7">
        <f t="shared" si="89"/>
        <v>0.1226291012984066</v>
      </c>
      <c r="U499" s="7">
        <f t="shared" si="90"/>
        <v>-8.8803599830204069E-2</v>
      </c>
      <c r="V499" s="7">
        <f t="shared" si="91"/>
        <v>-0.10420920961223208</v>
      </c>
      <c r="W499" s="7">
        <f t="shared" si="92"/>
        <v>9.4692078202913851E-2</v>
      </c>
      <c r="X499" s="2">
        <v>490</v>
      </c>
      <c r="Y499" s="6">
        <f t="shared" si="83"/>
        <v>-5.884154688623143E-2</v>
      </c>
    </row>
    <row r="500" spans="2:25">
      <c r="B500" s="2">
        <v>491</v>
      </c>
      <c r="C500" s="6">
        <v>-3.349631962099052E-3</v>
      </c>
      <c r="D500" s="6">
        <v>5.546138146864249E-4</v>
      </c>
      <c r="E500" s="6">
        <v>3.4819136937097213E-3</v>
      </c>
      <c r="F500" s="6">
        <v>3.6116770101688372E-2</v>
      </c>
      <c r="G500" s="6">
        <v>1.6165949133236004E-2</v>
      </c>
      <c r="H500" s="6">
        <v>1.190892708785956E-2</v>
      </c>
      <c r="I500" s="6">
        <v>9.8896369351410107E-2</v>
      </c>
      <c r="J500" s="6">
        <v>0.22298009108089326</v>
      </c>
      <c r="K500" s="6">
        <v>0.16974649757729954</v>
      </c>
      <c r="L500" s="6">
        <v>0.32400407131655889</v>
      </c>
      <c r="M500" s="2">
        <v>491</v>
      </c>
      <c r="N500" s="7">
        <f t="shared" si="82"/>
        <v>2.0650368037900949E-2</v>
      </c>
      <c r="O500" s="7">
        <f t="shared" si="84"/>
        <v>3.2554613814686426E-2</v>
      </c>
      <c r="P500" s="7">
        <f t="shared" si="85"/>
        <v>3.9481913693709722E-2</v>
      </c>
      <c r="Q500" s="7">
        <f t="shared" si="86"/>
        <v>7.7116770101688367E-2</v>
      </c>
      <c r="R500" s="7">
        <f t="shared" si="87"/>
        <v>5.5165949133236004E-2</v>
      </c>
      <c r="S500" s="7">
        <f t="shared" si="88"/>
        <v>5.6908927087859558E-2</v>
      </c>
      <c r="T500" s="7">
        <f t="shared" si="89"/>
        <v>0.1538963693514101</v>
      </c>
      <c r="U500" s="7">
        <f t="shared" si="90"/>
        <v>0.30198009108089324</v>
      </c>
      <c r="V500" s="7">
        <f t="shared" si="91"/>
        <v>0.25474649757729956</v>
      </c>
      <c r="W500" s="7">
        <f t="shared" si="92"/>
        <v>0.35900407131655887</v>
      </c>
      <c r="X500" s="2">
        <v>491</v>
      </c>
      <c r="Y500" s="6">
        <f t="shared" si="83"/>
        <v>0.23457647261956777</v>
      </c>
    </row>
    <row r="501" spans="2:25">
      <c r="B501" s="2">
        <v>492</v>
      </c>
      <c r="C501" s="6">
        <v>5.6187989310339109E-4</v>
      </c>
      <c r="D501" s="6">
        <v>1.4438666709439454E-2</v>
      </c>
      <c r="E501" s="6">
        <v>1.0522172455531404E-2</v>
      </c>
      <c r="F501" s="6">
        <v>6.9606440862276832E-3</v>
      </c>
      <c r="G501" s="6">
        <v>1.5847205043957993E-2</v>
      </c>
      <c r="H501" s="6">
        <v>1.7067208584379427E-2</v>
      </c>
      <c r="I501" s="6">
        <v>-6.656361707504721E-3</v>
      </c>
      <c r="J501" s="6">
        <v>-0.1050981922260302</v>
      </c>
      <c r="K501" s="6">
        <v>-6.5334834187798826E-2</v>
      </c>
      <c r="L501" s="6">
        <v>-4.2447033708871568E-3</v>
      </c>
      <c r="M501" s="2">
        <v>492</v>
      </c>
      <c r="N501" s="7">
        <f t="shared" si="82"/>
        <v>2.4561879893103392E-2</v>
      </c>
      <c r="O501" s="7">
        <f t="shared" si="84"/>
        <v>4.6438666709439455E-2</v>
      </c>
      <c r="P501" s="7">
        <f t="shared" si="85"/>
        <v>4.6522172455531405E-2</v>
      </c>
      <c r="Q501" s="7">
        <f t="shared" si="86"/>
        <v>4.7960644086227674E-2</v>
      </c>
      <c r="R501" s="7">
        <f t="shared" si="87"/>
        <v>5.4847205043957993E-2</v>
      </c>
      <c r="S501" s="7">
        <f t="shared" si="88"/>
        <v>6.2067208584379426E-2</v>
      </c>
      <c r="T501" s="7">
        <f t="shared" si="89"/>
        <v>4.8343638292495279E-2</v>
      </c>
      <c r="U501" s="7">
        <f t="shared" si="90"/>
        <v>-2.6098192226030201E-2</v>
      </c>
      <c r="V501" s="7">
        <f t="shared" si="91"/>
        <v>1.966516581220118E-2</v>
      </c>
      <c r="W501" s="7">
        <f t="shared" si="92"/>
        <v>3.0755296629112847E-2</v>
      </c>
      <c r="X501" s="2">
        <v>492</v>
      </c>
      <c r="Y501" s="6">
        <f t="shared" si="83"/>
        <v>2.5400860523441128E-2</v>
      </c>
    </row>
    <row r="502" spans="2:25">
      <c r="B502" s="2">
        <v>493</v>
      </c>
      <c r="C502" s="6">
        <v>-3.2516778197701143E-3</v>
      </c>
      <c r="D502" s="6">
        <v>2.2514666992821813E-3</v>
      </c>
      <c r="E502" s="6">
        <v>-1.6222941575487031E-3</v>
      </c>
      <c r="F502" s="6">
        <v>-2.2127068710934363E-2</v>
      </c>
      <c r="G502" s="6">
        <v>-9.111385050153617E-3</v>
      </c>
      <c r="H502" s="6">
        <v>-1.2417816918179288E-2</v>
      </c>
      <c r="I502" s="6">
        <v>-5.1169819527809857E-2</v>
      </c>
      <c r="J502" s="6">
        <v>-2.8482119341152828E-2</v>
      </c>
      <c r="K502" s="6">
        <v>-4.4014613456654125E-2</v>
      </c>
      <c r="L502" s="6">
        <v>-4.2227339301413355E-2</v>
      </c>
      <c r="M502" s="2">
        <v>493</v>
      </c>
      <c r="N502" s="7">
        <f t="shared" si="82"/>
        <v>2.0748322180229886E-2</v>
      </c>
      <c r="O502" s="7">
        <f t="shared" si="84"/>
        <v>3.4251466699282182E-2</v>
      </c>
      <c r="P502" s="7">
        <f t="shared" si="85"/>
        <v>3.4377705842451298E-2</v>
      </c>
      <c r="Q502" s="7">
        <f t="shared" si="86"/>
        <v>1.8872931289065632E-2</v>
      </c>
      <c r="R502" s="7">
        <f t="shared" si="87"/>
        <v>2.9888614949846383E-2</v>
      </c>
      <c r="S502" s="7">
        <f t="shared" si="88"/>
        <v>3.2582183081820711E-2</v>
      </c>
      <c r="T502" s="7">
        <f t="shared" si="89"/>
        <v>3.8301804721901436E-3</v>
      </c>
      <c r="U502" s="7">
        <f t="shared" si="90"/>
        <v>5.0517880658847172E-2</v>
      </c>
      <c r="V502" s="7">
        <f t="shared" si="91"/>
        <v>4.0985386543345881E-2</v>
      </c>
      <c r="W502" s="7">
        <f t="shared" si="92"/>
        <v>-7.2273393014133519E-3</v>
      </c>
      <c r="X502" s="2">
        <v>493</v>
      </c>
      <c r="Y502" s="6">
        <f t="shared" si="83"/>
        <v>3.3554345346664231E-2</v>
      </c>
    </row>
    <row r="503" spans="2:25">
      <c r="B503" s="2">
        <v>494</v>
      </c>
      <c r="C503" s="6">
        <v>7.6869402666660328E-3</v>
      </c>
      <c r="D503" s="6">
        <v>3.4256782865327587E-2</v>
      </c>
      <c r="E503" s="6">
        <v>2.8912019746631341E-2</v>
      </c>
      <c r="F503" s="6">
        <v>1.2469875398986838E-2</v>
      </c>
      <c r="G503" s="6">
        <v>0.11172377496478771</v>
      </c>
      <c r="H503" s="6">
        <v>8.1795372519357812E-2</v>
      </c>
      <c r="I503" s="6">
        <v>7.7502117154861438E-2</v>
      </c>
      <c r="J503" s="6">
        <v>-8.6177199869710369E-2</v>
      </c>
      <c r="K503" s="6">
        <v>-9.8997625172024914E-2</v>
      </c>
      <c r="L503" s="6">
        <v>2.4669019328445591E-3</v>
      </c>
      <c r="M503" s="2">
        <v>494</v>
      </c>
      <c r="N503" s="7">
        <f t="shared" si="82"/>
        <v>3.1686940266666033E-2</v>
      </c>
      <c r="O503" s="7">
        <f t="shared" si="84"/>
        <v>6.6256782865327588E-2</v>
      </c>
      <c r="P503" s="7">
        <f t="shared" si="85"/>
        <v>6.4912019746631341E-2</v>
      </c>
      <c r="Q503" s="7">
        <f t="shared" si="86"/>
        <v>5.346987539898683E-2</v>
      </c>
      <c r="R503" s="7">
        <f t="shared" si="87"/>
        <v>0.1507237749647877</v>
      </c>
      <c r="S503" s="7">
        <f t="shared" si="88"/>
        <v>0.1267953725193578</v>
      </c>
      <c r="T503" s="7">
        <f t="shared" si="89"/>
        <v>0.13250211715486143</v>
      </c>
      <c r="U503" s="7">
        <f t="shared" si="90"/>
        <v>-7.1771998697103684E-3</v>
      </c>
      <c r="V503" s="7">
        <f t="shared" si="91"/>
        <v>-1.3997625172024908E-2</v>
      </c>
      <c r="W503" s="7">
        <f t="shared" si="92"/>
        <v>3.7466901932844562E-2</v>
      </c>
      <c r="X503" s="2">
        <v>494</v>
      </c>
      <c r="Y503" s="6">
        <f t="shared" si="83"/>
        <v>1.5302323882266242E-2</v>
      </c>
    </row>
    <row r="504" spans="2:25">
      <c r="B504" s="2">
        <v>495</v>
      </c>
      <c r="C504" s="6">
        <v>7.7543598772975703E-4</v>
      </c>
      <c r="D504" s="6">
        <v>-2.5116334936569479E-3</v>
      </c>
      <c r="E504" s="6">
        <v>-1.9367403115576991E-3</v>
      </c>
      <c r="F504" s="6">
        <v>3.5846118008239537E-3</v>
      </c>
      <c r="G504" s="6">
        <v>-6.711488228318116E-3</v>
      </c>
      <c r="H504" s="6">
        <v>-1.961204109000976E-3</v>
      </c>
      <c r="I504" s="6">
        <v>1.6413125085437463E-2</v>
      </c>
      <c r="J504" s="6">
        <v>-1.4206760346486796E-2</v>
      </c>
      <c r="K504" s="6">
        <v>-4.1189625755016376E-2</v>
      </c>
      <c r="L504" s="6">
        <v>0.1317231401683186</v>
      </c>
      <c r="M504" s="2">
        <v>495</v>
      </c>
      <c r="N504" s="7">
        <f t="shared" si="82"/>
        <v>2.4775435987729758E-2</v>
      </c>
      <c r="O504" s="7">
        <f t="shared" si="84"/>
        <v>2.9488366506343053E-2</v>
      </c>
      <c r="P504" s="7">
        <f t="shared" si="85"/>
        <v>3.4063259688442302E-2</v>
      </c>
      <c r="Q504" s="7">
        <f t="shared" si="86"/>
        <v>4.4584611800823945E-2</v>
      </c>
      <c r="R504" s="7">
        <f t="shared" si="87"/>
        <v>3.2288511771681884E-2</v>
      </c>
      <c r="S504" s="7">
        <f t="shared" si="88"/>
        <v>4.3038795890999022E-2</v>
      </c>
      <c r="T504" s="7">
        <f t="shared" si="89"/>
        <v>7.1413125085437457E-2</v>
      </c>
      <c r="U504" s="7">
        <f t="shared" si="90"/>
        <v>6.4793239653513204E-2</v>
      </c>
      <c r="V504" s="7">
        <f t="shared" si="91"/>
        <v>4.381037424498363E-2</v>
      </c>
      <c r="W504" s="7">
        <f t="shared" si="92"/>
        <v>0.1667231401683186</v>
      </c>
      <c r="X504" s="2">
        <v>495</v>
      </c>
      <c r="Y504" s="6">
        <f t="shared" si="83"/>
        <v>4.9330924731127115E-2</v>
      </c>
    </row>
    <row r="505" spans="2:25">
      <c r="B505" s="2">
        <v>496</v>
      </c>
      <c r="C505" s="6">
        <v>9.8569834793802574E-4</v>
      </c>
      <c r="D505" s="6">
        <v>8.6151942868604864E-3</v>
      </c>
      <c r="E505" s="6">
        <v>1.9118234401553764E-2</v>
      </c>
      <c r="F505" s="6">
        <v>-2.4486735776091083E-3</v>
      </c>
      <c r="G505" s="6">
        <v>7.3142930829739786E-2</v>
      </c>
      <c r="H505" s="6">
        <v>5.0246886033983244E-2</v>
      </c>
      <c r="I505" s="6">
        <v>3.6681010619334375E-2</v>
      </c>
      <c r="J505" s="6">
        <v>-0.17533693348128862</v>
      </c>
      <c r="K505" s="6">
        <v>-0.14446851751623979</v>
      </c>
      <c r="L505" s="6">
        <v>5.8212895620633212E-2</v>
      </c>
      <c r="M505" s="2">
        <v>496</v>
      </c>
      <c r="N505" s="7">
        <f t="shared" si="82"/>
        <v>2.4985698347938026E-2</v>
      </c>
      <c r="O505" s="7">
        <f t="shared" si="84"/>
        <v>4.0615194286860487E-2</v>
      </c>
      <c r="P505" s="7">
        <f t="shared" si="85"/>
        <v>5.5118234401553765E-2</v>
      </c>
      <c r="Q505" s="7">
        <f t="shared" si="86"/>
        <v>3.8551326422390883E-2</v>
      </c>
      <c r="R505" s="7">
        <f t="shared" si="87"/>
        <v>0.11214293082973978</v>
      </c>
      <c r="S505" s="7">
        <f t="shared" si="88"/>
        <v>9.5246886033983236E-2</v>
      </c>
      <c r="T505" s="7">
        <f t="shared" si="89"/>
        <v>9.1681010619334369E-2</v>
      </c>
      <c r="U505" s="7">
        <f t="shared" si="90"/>
        <v>-9.633693348128862E-2</v>
      </c>
      <c r="V505" s="7">
        <f t="shared" si="91"/>
        <v>-5.9468517516239786E-2</v>
      </c>
      <c r="W505" s="7">
        <f t="shared" si="92"/>
        <v>9.3212895620633215E-2</v>
      </c>
      <c r="X505" s="2">
        <v>496</v>
      </c>
      <c r="Y505" s="6">
        <f t="shared" si="83"/>
        <v>-2.9238611482275703E-2</v>
      </c>
    </row>
    <row r="506" spans="2:25">
      <c r="B506" s="2">
        <v>497</v>
      </c>
      <c r="C506" s="6">
        <v>-8.7273549017554547E-4</v>
      </c>
      <c r="D506" s="6">
        <v>-3.6308175312795149E-3</v>
      </c>
      <c r="E506" s="6">
        <v>-8.1357282365718646E-3</v>
      </c>
      <c r="F506" s="6">
        <v>-1.4292403998077043E-2</v>
      </c>
      <c r="G506" s="6">
        <v>6.4117105110501754E-3</v>
      </c>
      <c r="H506" s="6">
        <v>-4.7934346312248979E-3</v>
      </c>
      <c r="I506" s="6">
        <v>-1.5291312368831522E-2</v>
      </c>
      <c r="J506" s="6">
        <v>-0.11890137222212147</v>
      </c>
      <c r="K506" s="6">
        <v>-0.12390451076650998</v>
      </c>
      <c r="L506" s="6">
        <v>-7.3681864908738667E-2</v>
      </c>
      <c r="M506" s="2">
        <v>497</v>
      </c>
      <c r="N506" s="7">
        <f t="shared" si="82"/>
        <v>2.3127264509824455E-2</v>
      </c>
      <c r="O506" s="7">
        <f t="shared" si="84"/>
        <v>2.8369182468720486E-2</v>
      </c>
      <c r="P506" s="7">
        <f t="shared" si="85"/>
        <v>2.786427176342814E-2</v>
      </c>
      <c r="Q506" s="7">
        <f t="shared" si="86"/>
        <v>2.6707596001922951E-2</v>
      </c>
      <c r="R506" s="7">
        <f t="shared" si="87"/>
        <v>4.5411710511050175E-2</v>
      </c>
      <c r="S506" s="7">
        <f t="shared" si="88"/>
        <v>4.02065653687751E-2</v>
      </c>
      <c r="T506" s="7">
        <f t="shared" si="89"/>
        <v>3.9708687631168478E-2</v>
      </c>
      <c r="U506" s="7">
        <f t="shared" si="90"/>
        <v>-3.9901372222121465E-2</v>
      </c>
      <c r="V506" s="7">
        <f t="shared" si="91"/>
        <v>-3.890451076650997E-2</v>
      </c>
      <c r="W506" s="7">
        <f t="shared" si="92"/>
        <v>-3.8681864908738664E-2</v>
      </c>
      <c r="X506" s="2">
        <v>497</v>
      </c>
      <c r="Y506" s="6">
        <f t="shared" si="83"/>
        <v>-2.3181870910927674E-2</v>
      </c>
    </row>
    <row r="507" spans="2:25">
      <c r="B507" s="2">
        <v>498</v>
      </c>
      <c r="C507" s="6">
        <v>4.2342942915734941E-3</v>
      </c>
      <c r="D507" s="6">
        <v>8.8917626411591649E-3</v>
      </c>
      <c r="E507" s="6">
        <v>1.3661148218347369E-2</v>
      </c>
      <c r="F507" s="6">
        <v>6.5820356056796175E-2</v>
      </c>
      <c r="G507" s="6">
        <v>5.3938989407298368E-2</v>
      </c>
      <c r="H507" s="6">
        <v>3.458496692730522E-2</v>
      </c>
      <c r="I507" s="6">
        <v>0.17705124214589707</v>
      </c>
      <c r="J507" s="6">
        <v>0.16331425568076943</v>
      </c>
      <c r="K507" s="6">
        <v>0.18716327494070528</v>
      </c>
      <c r="L507" s="6">
        <v>2.4125488616715776E-2</v>
      </c>
      <c r="M507" s="2">
        <v>498</v>
      </c>
      <c r="N507" s="7">
        <f t="shared" si="82"/>
        <v>2.8234294291573495E-2</v>
      </c>
      <c r="O507" s="7">
        <f t="shared" si="84"/>
        <v>4.0891762641159166E-2</v>
      </c>
      <c r="P507" s="7">
        <f t="shared" si="85"/>
        <v>4.966114821834737E-2</v>
      </c>
      <c r="Q507" s="7">
        <f t="shared" si="86"/>
        <v>0.10682035605679617</v>
      </c>
      <c r="R507" s="7">
        <f t="shared" si="87"/>
        <v>9.2938989407298361E-2</v>
      </c>
      <c r="S507" s="7">
        <f t="shared" si="88"/>
        <v>7.9584966927305212E-2</v>
      </c>
      <c r="T507" s="7">
        <f t="shared" si="89"/>
        <v>0.23205124214589706</v>
      </c>
      <c r="U507" s="7">
        <f t="shared" si="90"/>
        <v>0.24231425568076942</v>
      </c>
      <c r="V507" s="7">
        <f t="shared" si="91"/>
        <v>0.2721632749407053</v>
      </c>
      <c r="W507" s="7">
        <f t="shared" si="92"/>
        <v>5.9125488616715779E-2</v>
      </c>
      <c r="X507" s="2">
        <v>498</v>
      </c>
      <c r="Y507" s="6">
        <f t="shared" si="83"/>
        <v>0.26414086941688025</v>
      </c>
    </row>
    <row r="508" spans="2:25">
      <c r="B508" s="2">
        <v>499</v>
      </c>
      <c r="C508" s="6">
        <v>-3.8167291195950956E-3</v>
      </c>
      <c r="D508" s="6">
        <v>-1.5233672673531082E-2</v>
      </c>
      <c r="E508" s="6">
        <v>-1.5242915211267121E-2</v>
      </c>
      <c r="F508" s="6">
        <v>-1.8672293897417171E-2</v>
      </c>
      <c r="G508" s="6">
        <v>-4.1431021113594299E-2</v>
      </c>
      <c r="H508" s="6">
        <v>-3.3088150635460285E-2</v>
      </c>
      <c r="I508" s="6">
        <v>-2.9581326104068606E-2</v>
      </c>
      <c r="J508" s="6">
        <v>-6.2170280198144717E-2</v>
      </c>
      <c r="K508" s="6">
        <v>-8.6479202320158696E-2</v>
      </c>
      <c r="L508" s="6">
        <v>-0.43278935918019895</v>
      </c>
      <c r="M508" s="2">
        <v>499</v>
      </c>
      <c r="N508" s="7">
        <f t="shared" si="82"/>
        <v>2.0183270880404905E-2</v>
      </c>
      <c r="O508" s="7">
        <f t="shared" si="84"/>
        <v>1.6766327326468919E-2</v>
      </c>
      <c r="P508" s="7">
        <f t="shared" si="85"/>
        <v>2.0757084788732883E-2</v>
      </c>
      <c r="Q508" s="7">
        <f t="shared" si="86"/>
        <v>2.2327706102582823E-2</v>
      </c>
      <c r="R508" s="7">
        <f t="shared" si="87"/>
        <v>-2.4310211135942991E-3</v>
      </c>
      <c r="S508" s="7">
        <f t="shared" si="88"/>
        <v>1.1911849364539713E-2</v>
      </c>
      <c r="T508" s="7">
        <f t="shared" si="89"/>
        <v>2.5418673895931394E-2</v>
      </c>
      <c r="U508" s="7">
        <f t="shared" si="90"/>
        <v>1.6829719801855283E-2</v>
      </c>
      <c r="V508" s="7">
        <f t="shared" si="91"/>
        <v>-1.4792023201586901E-3</v>
      </c>
      <c r="W508" s="7">
        <f t="shared" si="92"/>
        <v>-0.39778935918019898</v>
      </c>
      <c r="X508" s="2">
        <v>499</v>
      </c>
      <c r="Y508" s="6">
        <f t="shared" si="83"/>
        <v>3.9003730360495279E-3</v>
      </c>
    </row>
    <row r="509" spans="2:25">
      <c r="B509" s="2">
        <v>500</v>
      </c>
      <c r="C509" s="6">
        <v>-7.5559536876496289E-3</v>
      </c>
      <c r="D509" s="6">
        <v>-7.0497614733404379E-4</v>
      </c>
      <c r="E509" s="6">
        <v>5.9678828292220772E-3</v>
      </c>
      <c r="F509" s="6">
        <v>6.7429143136191E-2</v>
      </c>
      <c r="G509" s="6">
        <v>9.9356859896953115E-3</v>
      </c>
      <c r="H509" s="6">
        <v>1.0553800605982815E-2</v>
      </c>
      <c r="I509" s="6">
        <v>0.13149701689820026</v>
      </c>
      <c r="J509" s="6">
        <v>0.23721189173457516</v>
      </c>
      <c r="K509" s="6">
        <v>0.29429198752415986</v>
      </c>
      <c r="L509" s="6">
        <v>-5.3513203347699198E-2</v>
      </c>
      <c r="M509" s="2">
        <v>500</v>
      </c>
      <c r="N509" s="7">
        <f t="shared" si="82"/>
        <v>1.6444046312350372E-2</v>
      </c>
      <c r="O509" s="7">
        <f t="shared" si="84"/>
        <v>3.1295023852665957E-2</v>
      </c>
      <c r="P509" s="7">
        <f t="shared" si="85"/>
        <v>4.1967882829222078E-2</v>
      </c>
      <c r="Q509" s="7">
        <f t="shared" si="86"/>
        <v>0.10842914313619099</v>
      </c>
      <c r="R509" s="7">
        <f t="shared" si="87"/>
        <v>4.8935685989695311E-2</v>
      </c>
      <c r="S509" s="7">
        <f t="shared" si="88"/>
        <v>5.5553800605982813E-2</v>
      </c>
      <c r="T509" s="7">
        <f t="shared" si="89"/>
        <v>0.18649701689820025</v>
      </c>
      <c r="U509" s="7">
        <f t="shared" si="90"/>
        <v>0.31621189173457515</v>
      </c>
      <c r="V509" s="7">
        <f t="shared" si="91"/>
        <v>0.37929198752415988</v>
      </c>
      <c r="W509" s="7">
        <f t="shared" si="92"/>
        <v>-1.8513203347699195E-2</v>
      </c>
      <c r="X509" s="2">
        <v>500</v>
      </c>
      <c r="Y509" s="6">
        <f t="shared" si="83"/>
        <v>0.34073299423293629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337D-D65A-6845-81A2-4C836B7205F7}">
  <sheetPr codeName="Sheet3"/>
  <dimension ref="B4:D25"/>
  <sheetViews>
    <sheetView showGridLines="0" topLeftCell="E1" zoomScale="200" zoomScaleNormal="200" workbookViewId="0">
      <selection activeCell="N32" sqref="N32"/>
    </sheetView>
  </sheetViews>
  <sheetFormatPr defaultColWidth="10.875" defaultRowHeight="15.95"/>
  <cols>
    <col min="1" max="1" width="10.875" style="2"/>
    <col min="2" max="2" width="12.625" style="2" customWidth="1"/>
    <col min="3" max="16384" width="10.875" style="2"/>
  </cols>
  <sheetData>
    <row r="4" spans="2:4">
      <c r="C4" s="2" t="s">
        <v>20</v>
      </c>
      <c r="D4" s="2" t="s">
        <v>41</v>
      </c>
    </row>
    <row r="5" spans="2:4">
      <c r="C5" s="10">
        <f t="array" ref="C5:C15">frontier_vol</f>
        <v>4.8885301247442881E-3</v>
      </c>
      <c r="D5" s="10">
        <f t="array" ref="D5:D15">frontier_ret</f>
        <v>2.4785513881740759E-2</v>
      </c>
    </row>
    <row r="6" spans="2:4">
      <c r="C6" s="10">
        <v>7.8432809406428772E-3</v>
      </c>
      <c r="D6" s="10">
        <v>3.0800001239875297E-2</v>
      </c>
    </row>
    <row r="7" spans="2:4">
      <c r="C7" s="10">
        <v>1.3209034249123683E-2</v>
      </c>
      <c r="D7" s="10">
        <v>3.6799999214406909E-2</v>
      </c>
    </row>
    <row r="8" spans="2:4">
      <c r="C8" s="10">
        <v>2.2192641481549133E-2</v>
      </c>
      <c r="D8" s="10">
        <v>4.2799999853805407E-2</v>
      </c>
    </row>
    <row r="9" spans="2:4">
      <c r="C9" s="10">
        <v>3.3007860479132851E-2</v>
      </c>
      <c r="D9" s="10">
        <v>4.8899999085408929E-2</v>
      </c>
    </row>
    <row r="10" spans="2:4">
      <c r="C10" s="10">
        <v>5.1054674745179718E-2</v>
      </c>
      <c r="D10" s="10">
        <v>5.4900000436229127E-2</v>
      </c>
    </row>
    <row r="11" spans="2:4">
      <c r="C11" s="10">
        <v>7.423768851850665E-2</v>
      </c>
      <c r="D11" s="10">
        <v>6.090000031565513E-2</v>
      </c>
    </row>
    <row r="12" spans="2:4">
      <c r="C12" s="10">
        <v>9.8628942762346572E-2</v>
      </c>
      <c r="D12" s="10">
        <v>6.6900000790608177E-2</v>
      </c>
    </row>
    <row r="13" spans="2:4">
      <c r="C13" s="10">
        <v>0.12391429288006899</v>
      </c>
      <c r="D13" s="10">
        <v>7.2999999623141618E-2</v>
      </c>
    </row>
    <row r="14" spans="2:4">
      <c r="C14" s="10">
        <v>0.15000757461511019</v>
      </c>
      <c r="D14" s="10">
        <v>7.9000000245605023E-2</v>
      </c>
    </row>
    <row r="15" spans="2:4">
      <c r="C15" s="10">
        <v>0.17728743530176586</v>
      </c>
      <c r="D15" s="10">
        <v>8.500000000000002E-2</v>
      </c>
    </row>
    <row r="16" spans="2:4">
      <c r="B16" s="2" t="str">
        <f t="array" ref="B16:B25">TRANSPOSE(asset_names)</f>
        <v>US.CASH</v>
      </c>
      <c r="C16" s="10">
        <f t="array" ref="C16:C25">TRANSPOSE(asset_vols)</f>
        <v>4.9699625591064847E-3</v>
      </c>
      <c r="D16" s="10">
        <f t="array" ref="D16:D25">TRANSPOSE(asset_rets)</f>
        <v>2.4E-2</v>
      </c>
    </row>
    <row r="17" spans="2:4">
      <c r="B17" s="2" t="str">
        <v>US.GOVT.13</v>
      </c>
      <c r="C17" s="10">
        <v>1.3273386047477248E-2</v>
      </c>
      <c r="D17" s="10">
        <v>3.2000000000000001E-2</v>
      </c>
    </row>
    <row r="18" spans="2:4">
      <c r="B18" s="2" t="str">
        <v>US.AGCY.13</v>
      </c>
      <c r="C18" s="10">
        <v>1.2940395864901358E-2</v>
      </c>
      <c r="D18" s="10">
        <v>3.6000000000000004E-2</v>
      </c>
    </row>
    <row r="19" spans="2:4">
      <c r="B19" s="2" t="str">
        <v>US.CORP.13</v>
      </c>
      <c r="C19" s="10">
        <v>2.5690011441108211E-2</v>
      </c>
      <c r="D19" s="10">
        <v>4.0999999999999995E-2</v>
      </c>
    </row>
    <row r="20" spans="2:4">
      <c r="B20" s="2" t="str">
        <v>US.GOVT</v>
      </c>
      <c r="C20" s="10">
        <v>4.5916567127110577E-2</v>
      </c>
      <c r="D20" s="10">
        <v>3.9E-2</v>
      </c>
    </row>
    <row r="21" spans="2:4">
      <c r="B21" s="2" t="str">
        <v>US.AGCY</v>
      </c>
      <c r="C21" s="10">
        <v>2.9278059075575947E-2</v>
      </c>
      <c r="D21" s="10">
        <v>4.4999999999999998E-2</v>
      </c>
    </row>
    <row r="22" spans="2:4">
      <c r="B22" s="2" t="str">
        <v>US.CORP</v>
      </c>
      <c r="C22" s="10">
        <v>6.781184448289429E-2</v>
      </c>
      <c r="D22" s="10">
        <v>5.5E-2</v>
      </c>
    </row>
    <row r="23" spans="2:4">
      <c r="B23" s="2" t="str">
        <v>US.EQ</v>
      </c>
      <c r="C23" s="10">
        <v>0.17121430501776552</v>
      </c>
      <c r="D23" s="10">
        <v>7.9000000000000001E-2</v>
      </c>
    </row>
    <row r="24" spans="2:4">
      <c r="B24" s="2" t="str">
        <v>GL.EQ</v>
      </c>
      <c r="C24" s="10">
        <v>0.1772874353017658</v>
      </c>
      <c r="D24" s="10">
        <v>8.5000000000000006E-2</v>
      </c>
    </row>
    <row r="25" spans="2:4">
      <c r="B25" s="2" t="str">
        <v>GOLD</v>
      </c>
      <c r="C25" s="10">
        <v>0.19225829356085244</v>
      </c>
      <c r="D25" s="10">
        <v>3.5000000000000003E-2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A68072A6084CD4F91BAAE6C620D7BEF" ma:contentTypeVersion="6" ma:contentTypeDescription="Create a new document." ma:contentTypeScope="" ma:versionID="d643f4c24d09188bd26061b55196d7a1">
  <xsd:schema xmlns:xsd="http://www.w3.org/2001/XMLSchema" xmlns:xs="http://www.w3.org/2001/XMLSchema" xmlns:p="http://schemas.microsoft.com/office/2006/metadata/properties" xmlns:ns2="909f915b-ce8e-490f-99f5-b5325376a70b" xmlns:ns3="6a327845-9b51-4b97-9d66-4acf00a098f1" targetNamespace="http://schemas.microsoft.com/office/2006/metadata/properties" ma:root="true" ma:fieldsID="a88ba98809e1f1563bcfa89b61229402" ns2:_="" ns3:_="">
    <xsd:import namespace="909f915b-ce8e-490f-99f5-b5325376a70b"/>
    <xsd:import namespace="6a327845-9b51-4b97-9d66-4acf00a09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f915b-ce8e-490f-99f5-b5325376a7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327845-9b51-4b97-9d66-4acf00a098f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9AC493-6FB1-49C1-A5D8-14EE52433763}"/>
</file>

<file path=customXml/itemProps2.xml><?xml version="1.0" encoding="utf-8"?>
<ds:datastoreItem xmlns:ds="http://schemas.openxmlformats.org/officeDocument/2006/customXml" ds:itemID="{A0A0F7C9-D791-4527-BC53-FC8C7E220F2A}"/>
</file>

<file path=customXml/itemProps3.xml><?xml version="1.0" encoding="utf-8"?>
<ds:datastoreItem xmlns:ds="http://schemas.openxmlformats.org/officeDocument/2006/customXml" ds:itemID="{EF2E23C8-68BB-42DA-B577-4556159D37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Roberts Grava</dc:creator>
  <cp:keywords/>
  <dc:description/>
  <cp:lastModifiedBy>Alan Cubbon</cp:lastModifiedBy>
  <cp:revision/>
  <dcterms:created xsi:type="dcterms:W3CDTF">2023-10-03T15:25:31Z</dcterms:created>
  <dcterms:modified xsi:type="dcterms:W3CDTF">2024-03-20T08:18:13Z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0x0101000A68072A6084CD4F91BAAE6C620D7BEF</vt:lpwstr>
  </property>
</Properties>
</file>