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CB Workshop\"/>
    </mc:Choice>
  </mc:AlternateContent>
  <xr:revisionPtr revIDLastSave="0" documentId="8_{BF362D8D-3530-4D98-AA8A-FF8D8D1ED9E4}" xr6:coauthVersionLast="47" xr6:coauthVersionMax="47" xr10:uidLastSave="{00000000-0000-0000-0000-000000000000}"/>
  <bookViews>
    <workbookView xWindow="-103" yWindow="-103" windowWidth="22149" windowHeight="11829" xr2:uid="{7AF5B2D1-1E5F-4C64-B195-ED653168B879}"/>
  </bookViews>
  <sheets>
    <sheet name="Template" sheetId="2" r:id="rId1"/>
    <sheet name="Completed" sheetId="1" r:id="rId2"/>
  </sheets>
  <definedNames>
    <definedName name="pfwtsA" localSheetId="0">Template!$V$10:$AD$10</definedName>
    <definedName name="pfwtsA">Completed!$V$10:$AD$10</definedName>
    <definedName name="pfwtsB" localSheetId="0">Template!$V$11:$AD$11</definedName>
    <definedName name="pfwtsB">Completed!$V$11:$AD$11</definedName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4" i="2" s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7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A128" i="1"/>
  <c r="Z128" i="1"/>
  <c r="AA125" i="1"/>
  <c r="Z125" i="1"/>
  <c r="Z119" i="1"/>
  <c r="AA107" i="1"/>
  <c r="Z107" i="1"/>
  <c r="AA104" i="1"/>
  <c r="Z104" i="1"/>
  <c r="AA92" i="1"/>
  <c r="Z92" i="1"/>
  <c r="Y92" i="1"/>
  <c r="AA83" i="1"/>
  <c r="Z83" i="1"/>
  <c r="AA71" i="1"/>
  <c r="Z71" i="1"/>
  <c r="Y71" i="1"/>
  <c r="Y68" i="1"/>
  <c r="AA56" i="1"/>
  <c r="Z56" i="1"/>
  <c r="AA47" i="1"/>
  <c r="Z47" i="1"/>
  <c r="Y47" i="1"/>
  <c r="Z45" i="1"/>
  <c r="Y45" i="1"/>
  <c r="AA44" i="1"/>
  <c r="Y44" i="1"/>
  <c r="AA26" i="1"/>
  <c r="AA20" i="1"/>
  <c r="Z20" i="1"/>
  <c r="Y20" i="1"/>
  <c r="AD135" i="1"/>
  <c r="AD132" i="1"/>
  <c r="AC132" i="1"/>
  <c r="AB132" i="1"/>
  <c r="AD131" i="1"/>
  <c r="AC131" i="1"/>
  <c r="AD129" i="1"/>
  <c r="AC129" i="1"/>
  <c r="AD120" i="1"/>
  <c r="AC120" i="1"/>
  <c r="AB120" i="1"/>
  <c r="AD119" i="1"/>
  <c r="AB119" i="1"/>
  <c r="AD117" i="1"/>
  <c r="AC117" i="1"/>
  <c r="AB117" i="1"/>
  <c r="AD116" i="1"/>
  <c r="AD114" i="1"/>
  <c r="AC114" i="1"/>
  <c r="AB114" i="1"/>
  <c r="AD111" i="1"/>
  <c r="AC111" i="1"/>
  <c r="AB111" i="1"/>
  <c r="AB108" i="1"/>
  <c r="AD107" i="1"/>
  <c r="AD105" i="1"/>
  <c r="AC105" i="1"/>
  <c r="AD96" i="1"/>
  <c r="AC96" i="1"/>
  <c r="AB96" i="1"/>
  <c r="AD95" i="1"/>
  <c r="AC95" i="1"/>
  <c r="AB95" i="1"/>
  <c r="AD93" i="1"/>
  <c r="AC93" i="1"/>
  <c r="AB93" i="1"/>
  <c r="AD90" i="1"/>
  <c r="AC90" i="1"/>
  <c r="AB90" i="1"/>
  <c r="AD89" i="1"/>
  <c r="AD87" i="1"/>
  <c r="AC87" i="1"/>
  <c r="AB87" i="1"/>
  <c r="AD84" i="1"/>
  <c r="AC84" i="1"/>
  <c r="AB84" i="1"/>
  <c r="AD83" i="1"/>
  <c r="AC83" i="1"/>
  <c r="AB83" i="1"/>
  <c r="AD74" i="1"/>
  <c r="AD72" i="1"/>
  <c r="AC72" i="1"/>
  <c r="AB72" i="1"/>
  <c r="AC69" i="1"/>
  <c r="AB69" i="1"/>
  <c r="AD68" i="1"/>
  <c r="AD66" i="1"/>
  <c r="AC66" i="1"/>
  <c r="AB66" i="1"/>
  <c r="AD65" i="1"/>
  <c r="AC65" i="1"/>
  <c r="AD63" i="1"/>
  <c r="AC63" i="1"/>
  <c r="AB63" i="1"/>
  <c r="AD61" i="1"/>
  <c r="AB60" i="1"/>
  <c r="AD59" i="1"/>
  <c r="AC59" i="1"/>
  <c r="AC53" i="1"/>
  <c r="AD48" i="1"/>
  <c r="AD45" i="1"/>
  <c r="AC45" i="1"/>
  <c r="AB45" i="1"/>
  <c r="AD42" i="1"/>
  <c r="AC42" i="1"/>
  <c r="AB42" i="1"/>
  <c r="AD41" i="1"/>
  <c r="AC41" i="1"/>
  <c r="AB41" i="1"/>
  <c r="AD40" i="1"/>
  <c r="AC40" i="1"/>
  <c r="AD39" i="1"/>
  <c r="AC39" i="1"/>
  <c r="AB39" i="1"/>
  <c r="AD21" i="1"/>
  <c r="AC21" i="1"/>
  <c r="AB21" i="1"/>
  <c r="AD20" i="1"/>
  <c r="AC20" i="1"/>
  <c r="AB20" i="1"/>
  <c r="AD19" i="1"/>
  <c r="AC19" i="1"/>
  <c r="AD18" i="1"/>
  <c r="AC18" i="1"/>
  <c r="AB18" i="1"/>
  <c r="AD17" i="1"/>
  <c r="AC17" i="1"/>
  <c r="X135" i="1"/>
  <c r="W135" i="1"/>
  <c r="X132" i="1"/>
  <c r="W132" i="1"/>
  <c r="V132" i="1"/>
  <c r="W131" i="1"/>
  <c r="V130" i="1"/>
  <c r="X129" i="1"/>
  <c r="V127" i="1"/>
  <c r="X126" i="1"/>
  <c r="W126" i="1"/>
  <c r="V126" i="1"/>
  <c r="X125" i="1"/>
  <c r="X123" i="1"/>
  <c r="W123" i="1"/>
  <c r="V123" i="1"/>
  <c r="V120" i="1"/>
  <c r="X117" i="1"/>
  <c r="W117" i="1"/>
  <c r="V117" i="1"/>
  <c r="X116" i="1"/>
  <c r="W116" i="1"/>
  <c r="X114" i="1"/>
  <c r="W114" i="1"/>
  <c r="X111" i="1"/>
  <c r="W111" i="1"/>
  <c r="V111" i="1"/>
  <c r="X108" i="1"/>
  <c r="W108" i="1"/>
  <c r="V108" i="1"/>
  <c r="X107" i="1"/>
  <c r="W107" i="1"/>
  <c r="X105" i="1"/>
  <c r="W105" i="1"/>
  <c r="X102" i="1"/>
  <c r="W102" i="1"/>
  <c r="X99" i="1"/>
  <c r="W99" i="1"/>
  <c r="V99" i="1"/>
  <c r="X98" i="1"/>
  <c r="V96" i="1"/>
  <c r="X95" i="1"/>
  <c r="W95" i="1"/>
  <c r="V95" i="1"/>
  <c r="X94" i="1"/>
  <c r="W94" i="1"/>
  <c r="X93" i="1"/>
  <c r="W93" i="1"/>
  <c r="V93" i="1"/>
  <c r="X90" i="1"/>
  <c r="W90" i="1"/>
  <c r="X87" i="1"/>
  <c r="W87" i="1"/>
  <c r="V87" i="1"/>
  <c r="X86" i="1"/>
  <c r="W86" i="1"/>
  <c r="V85" i="1"/>
  <c r="X84" i="1"/>
  <c r="W84" i="1"/>
  <c r="V84" i="1"/>
  <c r="V82" i="1"/>
  <c r="X81" i="1"/>
  <c r="W81" i="1"/>
  <c r="X78" i="1"/>
  <c r="W78" i="1"/>
  <c r="V78" i="1"/>
  <c r="V76" i="1"/>
  <c r="X75" i="1"/>
  <c r="W75" i="1"/>
  <c r="V75" i="1"/>
  <c r="V72" i="1"/>
  <c r="X71" i="1"/>
  <c r="W71" i="1"/>
  <c r="X69" i="1"/>
  <c r="W69" i="1"/>
  <c r="V69" i="1"/>
  <c r="X66" i="1"/>
  <c r="W66" i="1"/>
  <c r="V66" i="1"/>
  <c r="X63" i="1"/>
  <c r="W63" i="1"/>
  <c r="V63" i="1"/>
  <c r="X62" i="1"/>
  <c r="W62" i="1"/>
  <c r="V61" i="1"/>
  <c r="X60" i="1"/>
  <c r="W60" i="1"/>
  <c r="V60" i="1"/>
  <c r="X59" i="1"/>
  <c r="X57" i="1"/>
  <c r="W57" i="1"/>
  <c r="X54" i="1"/>
  <c r="W54" i="1"/>
  <c r="V54" i="1"/>
  <c r="X53" i="1"/>
  <c r="W53" i="1"/>
  <c r="V52" i="1"/>
  <c r="X51" i="1"/>
  <c r="W51" i="1"/>
  <c r="V51" i="1"/>
  <c r="X50" i="1"/>
  <c r="W50" i="1"/>
  <c r="V48" i="1"/>
  <c r="X45" i="1"/>
  <c r="W45" i="1"/>
  <c r="V45" i="1"/>
  <c r="X44" i="1"/>
  <c r="X42" i="1"/>
  <c r="W42" i="1"/>
  <c r="V42" i="1"/>
  <c r="X41" i="1"/>
  <c r="W41" i="1"/>
  <c r="V40" i="1"/>
  <c r="X39" i="1"/>
  <c r="W39" i="1"/>
  <c r="V39" i="1"/>
  <c r="X38" i="1"/>
  <c r="X36" i="1"/>
  <c r="W36" i="1"/>
  <c r="V34" i="1"/>
  <c r="X33" i="1"/>
  <c r="W33" i="1"/>
  <c r="X30" i="1"/>
  <c r="W30" i="1"/>
  <c r="V30" i="1"/>
  <c r="X29" i="1"/>
  <c r="W29" i="1"/>
  <c r="X27" i="1"/>
  <c r="W27" i="1"/>
  <c r="V27" i="1"/>
  <c r="W24" i="1"/>
  <c r="V24" i="1"/>
  <c r="X23" i="1"/>
  <c r="W23" i="1"/>
  <c r="V22" i="1"/>
  <c r="X21" i="1"/>
  <c r="W21" i="1"/>
  <c r="V21" i="1"/>
  <c r="X20" i="1"/>
  <c r="W20" i="1"/>
  <c r="X18" i="1"/>
  <c r="W18" i="1"/>
  <c r="V18" i="1"/>
  <c r="X17" i="1"/>
  <c r="T26" i="1"/>
  <c r="T29" i="1"/>
  <c r="T32" i="1"/>
  <c r="T38" i="1"/>
  <c r="T39" i="1"/>
  <c r="T44" i="1"/>
  <c r="T45" i="1"/>
  <c r="AA45" i="1" s="1"/>
  <c r="T47" i="1"/>
  <c r="T56" i="1"/>
  <c r="T58" i="1"/>
  <c r="T59" i="1"/>
  <c r="T63" i="1"/>
  <c r="T64" i="1"/>
  <c r="T68" i="1"/>
  <c r="T71" i="1"/>
  <c r="T74" i="1"/>
  <c r="T77" i="1"/>
  <c r="T83" i="1"/>
  <c r="T92" i="1"/>
  <c r="T95" i="1"/>
  <c r="T96" i="1"/>
  <c r="T98" i="1"/>
  <c r="T99" i="1"/>
  <c r="T101" i="1"/>
  <c r="AA101" i="1" s="1"/>
  <c r="T102" i="1"/>
  <c r="T103" i="1"/>
  <c r="T104" i="1"/>
  <c r="T107" i="1"/>
  <c r="T119" i="1"/>
  <c r="AA119" i="1" s="1"/>
  <c r="T122" i="1"/>
  <c r="AA122" i="1" s="1"/>
  <c r="T123" i="1"/>
  <c r="T125" i="1"/>
  <c r="T128" i="1"/>
  <c r="T131" i="1"/>
  <c r="T132" i="1"/>
  <c r="T134" i="1"/>
  <c r="S18" i="1"/>
  <c r="S19" i="1"/>
  <c r="S20" i="1"/>
  <c r="S21" i="1"/>
  <c r="S22" i="1"/>
  <c r="S23" i="1"/>
  <c r="S24" i="1"/>
  <c r="S25" i="1"/>
  <c r="S26" i="1"/>
  <c r="S27" i="1"/>
  <c r="AC27" i="1" s="1"/>
  <c r="S28" i="1"/>
  <c r="S29" i="1"/>
  <c r="AD29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AC48" i="1" s="1"/>
  <c r="S49" i="1"/>
  <c r="S50" i="1"/>
  <c r="AD50" i="1" s="1"/>
  <c r="S51" i="1"/>
  <c r="S52" i="1"/>
  <c r="S53" i="1"/>
  <c r="AD53" i="1" s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AD69" i="1" s="1"/>
  <c r="S70" i="1"/>
  <c r="S71" i="1"/>
  <c r="S72" i="1"/>
  <c r="S73" i="1"/>
  <c r="S74" i="1"/>
  <c r="AC74" i="1" s="1"/>
  <c r="S75" i="1"/>
  <c r="AD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AD98" i="1" s="1"/>
  <c r="S99" i="1"/>
  <c r="AD99" i="1" s="1"/>
  <c r="S100" i="1"/>
  <c r="S101" i="1"/>
  <c r="S102" i="1"/>
  <c r="S103" i="1"/>
  <c r="S104" i="1"/>
  <c r="AD104" i="1" s="1"/>
  <c r="S105" i="1"/>
  <c r="AB105" i="1" s="1"/>
  <c r="S106" i="1"/>
  <c r="S107" i="1"/>
  <c r="S108" i="1"/>
  <c r="AD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AD128" i="1" s="1"/>
  <c r="S129" i="1"/>
  <c r="AB129" i="1" s="1"/>
  <c r="S130" i="1"/>
  <c r="S131" i="1"/>
  <c r="S132" i="1"/>
  <c r="S133" i="1"/>
  <c r="S134" i="1"/>
  <c r="S135" i="1"/>
  <c r="S136" i="1"/>
  <c r="S17" i="1"/>
  <c r="K17" i="1"/>
  <c r="V17" i="1" s="1"/>
  <c r="R136" i="1"/>
  <c r="N136" i="1"/>
  <c r="Q136" i="1"/>
  <c r="M136" i="1"/>
  <c r="X136" i="1" s="1"/>
  <c r="P136" i="1"/>
  <c r="L136" i="1"/>
  <c r="W136" i="1" s="1"/>
  <c r="O136" i="1"/>
  <c r="K136" i="1"/>
  <c r="V136" i="1" s="1"/>
  <c r="R135" i="1"/>
  <c r="N135" i="1"/>
  <c r="Q135" i="1"/>
  <c r="M135" i="1"/>
  <c r="P135" i="1"/>
  <c r="L135" i="1"/>
  <c r="O135" i="1"/>
  <c r="K135" i="1"/>
  <c r="V135" i="1" s="1"/>
  <c r="R134" i="1"/>
  <c r="N134" i="1"/>
  <c r="Q134" i="1"/>
  <c r="M134" i="1"/>
  <c r="X134" i="1" s="1"/>
  <c r="P134" i="1"/>
  <c r="L134" i="1"/>
  <c r="W134" i="1" s="1"/>
  <c r="O134" i="1"/>
  <c r="K134" i="1"/>
  <c r="V134" i="1" s="1"/>
  <c r="R133" i="1"/>
  <c r="N133" i="1"/>
  <c r="Q133" i="1"/>
  <c r="M133" i="1"/>
  <c r="X133" i="1" s="1"/>
  <c r="P133" i="1"/>
  <c r="L133" i="1"/>
  <c r="W133" i="1" s="1"/>
  <c r="O133" i="1"/>
  <c r="K133" i="1"/>
  <c r="V133" i="1" s="1"/>
  <c r="R132" i="1"/>
  <c r="N132" i="1"/>
  <c r="Q132" i="1"/>
  <c r="M132" i="1"/>
  <c r="P132" i="1"/>
  <c r="L132" i="1"/>
  <c r="O132" i="1"/>
  <c r="K132" i="1"/>
  <c r="R131" i="1"/>
  <c r="N131" i="1"/>
  <c r="Q131" i="1"/>
  <c r="M131" i="1"/>
  <c r="X131" i="1" s="1"/>
  <c r="P131" i="1"/>
  <c r="Z131" i="1" s="1"/>
  <c r="L131" i="1"/>
  <c r="O131" i="1"/>
  <c r="Y131" i="1" s="1"/>
  <c r="K131" i="1"/>
  <c r="V131" i="1" s="1"/>
  <c r="R130" i="1"/>
  <c r="T130" i="1" s="1"/>
  <c r="N130" i="1"/>
  <c r="Q130" i="1"/>
  <c r="AD130" i="1" s="1"/>
  <c r="M130" i="1"/>
  <c r="X130" i="1" s="1"/>
  <c r="P130" i="1"/>
  <c r="AC130" i="1" s="1"/>
  <c r="L130" i="1"/>
  <c r="W130" i="1" s="1"/>
  <c r="O130" i="1"/>
  <c r="AB130" i="1" s="1"/>
  <c r="K130" i="1"/>
  <c r="R129" i="1"/>
  <c r="T129" i="1" s="1"/>
  <c r="N129" i="1"/>
  <c r="Q129" i="1"/>
  <c r="M129" i="1"/>
  <c r="P129" i="1"/>
  <c r="L129" i="1"/>
  <c r="W129" i="1" s="1"/>
  <c r="O129" i="1"/>
  <c r="K129" i="1"/>
  <c r="V129" i="1" s="1"/>
  <c r="R128" i="1"/>
  <c r="N128" i="1"/>
  <c r="Q128" i="1"/>
  <c r="M128" i="1"/>
  <c r="X128" i="1" s="1"/>
  <c r="P128" i="1"/>
  <c r="L128" i="1"/>
  <c r="W128" i="1" s="1"/>
  <c r="O128" i="1"/>
  <c r="AB128" i="1" s="1"/>
  <c r="K128" i="1"/>
  <c r="V128" i="1" s="1"/>
  <c r="R127" i="1"/>
  <c r="T127" i="1" s="1"/>
  <c r="N127" i="1"/>
  <c r="Q127" i="1"/>
  <c r="AD127" i="1" s="1"/>
  <c r="M127" i="1"/>
  <c r="X127" i="1" s="1"/>
  <c r="P127" i="1"/>
  <c r="L127" i="1"/>
  <c r="W127" i="1" s="1"/>
  <c r="O127" i="1"/>
  <c r="AB127" i="1" s="1"/>
  <c r="K127" i="1"/>
  <c r="R126" i="1"/>
  <c r="T126" i="1" s="1"/>
  <c r="N126" i="1"/>
  <c r="Q126" i="1"/>
  <c r="M126" i="1"/>
  <c r="P126" i="1"/>
  <c r="L126" i="1"/>
  <c r="O126" i="1"/>
  <c r="K126" i="1"/>
  <c r="R125" i="1"/>
  <c r="N125" i="1"/>
  <c r="Q125" i="1"/>
  <c r="AD125" i="1" s="1"/>
  <c r="M125" i="1"/>
  <c r="P125" i="1"/>
  <c r="L125" i="1"/>
  <c r="W125" i="1" s="1"/>
  <c r="O125" i="1"/>
  <c r="AB125" i="1" s="1"/>
  <c r="K125" i="1"/>
  <c r="V125" i="1" s="1"/>
  <c r="R124" i="1"/>
  <c r="T124" i="1" s="1"/>
  <c r="N124" i="1"/>
  <c r="Q124" i="1"/>
  <c r="AD124" i="1" s="1"/>
  <c r="M124" i="1"/>
  <c r="X124" i="1" s="1"/>
  <c r="P124" i="1"/>
  <c r="L124" i="1"/>
  <c r="W124" i="1" s="1"/>
  <c r="O124" i="1"/>
  <c r="K124" i="1"/>
  <c r="V124" i="1" s="1"/>
  <c r="R123" i="1"/>
  <c r="N123" i="1"/>
  <c r="Q123" i="1"/>
  <c r="M123" i="1"/>
  <c r="P123" i="1"/>
  <c r="L123" i="1"/>
  <c r="O123" i="1"/>
  <c r="K123" i="1"/>
  <c r="R122" i="1"/>
  <c r="N122" i="1"/>
  <c r="Q122" i="1"/>
  <c r="M122" i="1"/>
  <c r="X122" i="1" s="1"/>
  <c r="P122" i="1"/>
  <c r="Z122" i="1" s="1"/>
  <c r="L122" i="1"/>
  <c r="W122" i="1" s="1"/>
  <c r="O122" i="1"/>
  <c r="Y122" i="1" s="1"/>
  <c r="K122" i="1"/>
  <c r="V122" i="1" s="1"/>
  <c r="R121" i="1"/>
  <c r="T121" i="1" s="1"/>
  <c r="N121" i="1"/>
  <c r="Q121" i="1"/>
  <c r="M121" i="1"/>
  <c r="X121" i="1" s="1"/>
  <c r="P121" i="1"/>
  <c r="L121" i="1"/>
  <c r="W121" i="1" s="1"/>
  <c r="O121" i="1"/>
  <c r="AB121" i="1" s="1"/>
  <c r="K121" i="1"/>
  <c r="V121" i="1" s="1"/>
  <c r="R120" i="1"/>
  <c r="N120" i="1"/>
  <c r="Q120" i="1"/>
  <c r="M120" i="1"/>
  <c r="X120" i="1" s="1"/>
  <c r="P120" i="1"/>
  <c r="L120" i="1"/>
  <c r="W120" i="1" s="1"/>
  <c r="O120" i="1"/>
  <c r="K120" i="1"/>
  <c r="R119" i="1"/>
  <c r="N119" i="1"/>
  <c r="Q119" i="1"/>
  <c r="M119" i="1"/>
  <c r="X119" i="1" s="1"/>
  <c r="P119" i="1"/>
  <c r="AC119" i="1" s="1"/>
  <c r="L119" i="1"/>
  <c r="W119" i="1" s="1"/>
  <c r="O119" i="1"/>
  <c r="Y119" i="1" s="1"/>
  <c r="K119" i="1"/>
  <c r="V119" i="1" s="1"/>
  <c r="R118" i="1"/>
  <c r="N118" i="1"/>
  <c r="Q118" i="1"/>
  <c r="M118" i="1"/>
  <c r="X118" i="1" s="1"/>
  <c r="P118" i="1"/>
  <c r="L118" i="1"/>
  <c r="W118" i="1" s="1"/>
  <c r="O118" i="1"/>
  <c r="K118" i="1"/>
  <c r="V118" i="1" s="1"/>
  <c r="R117" i="1"/>
  <c r="N117" i="1"/>
  <c r="Q117" i="1"/>
  <c r="M117" i="1"/>
  <c r="P117" i="1"/>
  <c r="L117" i="1"/>
  <c r="O117" i="1"/>
  <c r="K117" i="1"/>
  <c r="R116" i="1"/>
  <c r="N116" i="1"/>
  <c r="Q116" i="1"/>
  <c r="M116" i="1"/>
  <c r="P116" i="1"/>
  <c r="AC116" i="1" s="1"/>
  <c r="L116" i="1"/>
  <c r="O116" i="1"/>
  <c r="AB116" i="1" s="1"/>
  <c r="K116" i="1"/>
  <c r="V116" i="1" s="1"/>
  <c r="R115" i="1"/>
  <c r="N115" i="1"/>
  <c r="Q115" i="1"/>
  <c r="AD115" i="1" s="1"/>
  <c r="M115" i="1"/>
  <c r="X115" i="1" s="1"/>
  <c r="P115" i="1"/>
  <c r="L115" i="1"/>
  <c r="W115" i="1" s="1"/>
  <c r="O115" i="1"/>
  <c r="K115" i="1"/>
  <c r="V115" i="1" s="1"/>
  <c r="R114" i="1"/>
  <c r="N114" i="1"/>
  <c r="Q114" i="1"/>
  <c r="M114" i="1"/>
  <c r="P114" i="1"/>
  <c r="L114" i="1"/>
  <c r="O114" i="1"/>
  <c r="K114" i="1"/>
  <c r="V114" i="1" s="1"/>
  <c r="R113" i="1"/>
  <c r="N113" i="1"/>
  <c r="Q113" i="1"/>
  <c r="AD113" i="1" s="1"/>
  <c r="M113" i="1"/>
  <c r="X113" i="1" s="1"/>
  <c r="P113" i="1"/>
  <c r="AC113" i="1" s="1"/>
  <c r="L113" i="1"/>
  <c r="W113" i="1" s="1"/>
  <c r="O113" i="1"/>
  <c r="AB113" i="1" s="1"/>
  <c r="K113" i="1"/>
  <c r="V113" i="1" s="1"/>
  <c r="R112" i="1"/>
  <c r="N112" i="1"/>
  <c r="Q112" i="1"/>
  <c r="AD112" i="1" s="1"/>
  <c r="M112" i="1"/>
  <c r="X112" i="1" s="1"/>
  <c r="P112" i="1"/>
  <c r="L112" i="1"/>
  <c r="W112" i="1" s="1"/>
  <c r="O112" i="1"/>
  <c r="K112" i="1"/>
  <c r="V112" i="1" s="1"/>
  <c r="R111" i="1"/>
  <c r="N111" i="1"/>
  <c r="Q111" i="1"/>
  <c r="M111" i="1"/>
  <c r="P111" i="1"/>
  <c r="L111" i="1"/>
  <c r="O111" i="1"/>
  <c r="K111" i="1"/>
  <c r="R110" i="1"/>
  <c r="T110" i="1" s="1"/>
  <c r="N110" i="1"/>
  <c r="Q110" i="1"/>
  <c r="M110" i="1"/>
  <c r="X110" i="1" s="1"/>
  <c r="P110" i="1"/>
  <c r="L110" i="1"/>
  <c r="W110" i="1" s="1"/>
  <c r="O110" i="1"/>
  <c r="K110" i="1"/>
  <c r="V110" i="1" s="1"/>
  <c r="R109" i="1"/>
  <c r="N109" i="1"/>
  <c r="Q109" i="1"/>
  <c r="M109" i="1"/>
  <c r="X109" i="1" s="1"/>
  <c r="P109" i="1"/>
  <c r="L109" i="1"/>
  <c r="W109" i="1" s="1"/>
  <c r="O109" i="1"/>
  <c r="K109" i="1"/>
  <c r="V109" i="1" s="1"/>
  <c r="R108" i="1"/>
  <c r="N108" i="1"/>
  <c r="Q108" i="1"/>
  <c r="M108" i="1"/>
  <c r="P108" i="1"/>
  <c r="L108" i="1"/>
  <c r="O108" i="1"/>
  <c r="K108" i="1"/>
  <c r="R107" i="1"/>
  <c r="N107" i="1"/>
  <c r="Q107" i="1"/>
  <c r="M107" i="1"/>
  <c r="P107" i="1"/>
  <c r="L107" i="1"/>
  <c r="O107" i="1"/>
  <c r="K107" i="1"/>
  <c r="V107" i="1" s="1"/>
  <c r="R106" i="1"/>
  <c r="N106" i="1"/>
  <c r="Q106" i="1"/>
  <c r="AD106" i="1" s="1"/>
  <c r="M106" i="1"/>
  <c r="X106" i="1" s="1"/>
  <c r="P106" i="1"/>
  <c r="L106" i="1"/>
  <c r="W106" i="1" s="1"/>
  <c r="O106" i="1"/>
  <c r="K106" i="1"/>
  <c r="V106" i="1" s="1"/>
  <c r="R105" i="1"/>
  <c r="N105" i="1"/>
  <c r="Q105" i="1"/>
  <c r="M105" i="1"/>
  <c r="P105" i="1"/>
  <c r="L105" i="1"/>
  <c r="O105" i="1"/>
  <c r="K105" i="1"/>
  <c r="V105" i="1" s="1"/>
  <c r="R104" i="1"/>
  <c r="N104" i="1"/>
  <c r="Q104" i="1"/>
  <c r="M104" i="1"/>
  <c r="X104" i="1" s="1"/>
  <c r="P104" i="1"/>
  <c r="AC104" i="1" s="1"/>
  <c r="L104" i="1"/>
  <c r="W104" i="1" s="1"/>
  <c r="O104" i="1"/>
  <c r="AB104" i="1" s="1"/>
  <c r="K104" i="1"/>
  <c r="V104" i="1" s="1"/>
  <c r="R103" i="1"/>
  <c r="N103" i="1"/>
  <c r="Q103" i="1"/>
  <c r="AD103" i="1" s="1"/>
  <c r="M103" i="1"/>
  <c r="X103" i="1" s="1"/>
  <c r="P103" i="1"/>
  <c r="AC103" i="1" s="1"/>
  <c r="L103" i="1"/>
  <c r="W103" i="1" s="1"/>
  <c r="O103" i="1"/>
  <c r="AB103" i="1" s="1"/>
  <c r="K103" i="1"/>
  <c r="V103" i="1" s="1"/>
  <c r="R102" i="1"/>
  <c r="N102" i="1"/>
  <c r="Q102" i="1"/>
  <c r="M102" i="1"/>
  <c r="P102" i="1"/>
  <c r="L102" i="1"/>
  <c r="O102" i="1"/>
  <c r="K102" i="1"/>
  <c r="V102" i="1" s="1"/>
  <c r="R101" i="1"/>
  <c r="N101" i="1"/>
  <c r="Q101" i="1"/>
  <c r="AD101" i="1" s="1"/>
  <c r="M101" i="1"/>
  <c r="X101" i="1" s="1"/>
  <c r="P101" i="1"/>
  <c r="AC101" i="1" s="1"/>
  <c r="L101" i="1"/>
  <c r="W101" i="1" s="1"/>
  <c r="O101" i="1"/>
  <c r="AB101" i="1" s="1"/>
  <c r="K101" i="1"/>
  <c r="V101" i="1" s="1"/>
  <c r="R100" i="1"/>
  <c r="N100" i="1"/>
  <c r="T100" i="1" s="1"/>
  <c r="Q100" i="1"/>
  <c r="M100" i="1"/>
  <c r="X100" i="1" s="1"/>
  <c r="P100" i="1"/>
  <c r="L100" i="1"/>
  <c r="W100" i="1" s="1"/>
  <c r="O100" i="1"/>
  <c r="K100" i="1"/>
  <c r="V100" i="1" s="1"/>
  <c r="R99" i="1"/>
  <c r="N99" i="1"/>
  <c r="Q99" i="1"/>
  <c r="M99" i="1"/>
  <c r="P99" i="1"/>
  <c r="L99" i="1"/>
  <c r="O99" i="1"/>
  <c r="K99" i="1"/>
  <c r="R98" i="1"/>
  <c r="N98" i="1"/>
  <c r="Q98" i="1"/>
  <c r="M98" i="1"/>
  <c r="P98" i="1"/>
  <c r="L98" i="1"/>
  <c r="W98" i="1" s="1"/>
  <c r="O98" i="1"/>
  <c r="K98" i="1"/>
  <c r="V98" i="1" s="1"/>
  <c r="R97" i="1"/>
  <c r="T97" i="1" s="1"/>
  <c r="N97" i="1"/>
  <c r="Q97" i="1"/>
  <c r="M97" i="1"/>
  <c r="X97" i="1" s="1"/>
  <c r="P97" i="1"/>
  <c r="L97" i="1"/>
  <c r="W97" i="1" s="1"/>
  <c r="O97" i="1"/>
  <c r="AB97" i="1" s="1"/>
  <c r="K97" i="1"/>
  <c r="V97" i="1" s="1"/>
  <c r="R96" i="1"/>
  <c r="N96" i="1"/>
  <c r="Q96" i="1"/>
  <c r="M96" i="1"/>
  <c r="X96" i="1" s="1"/>
  <c r="P96" i="1"/>
  <c r="L96" i="1"/>
  <c r="W96" i="1" s="1"/>
  <c r="O96" i="1"/>
  <c r="K96" i="1"/>
  <c r="R95" i="1"/>
  <c r="N95" i="1"/>
  <c r="Q95" i="1"/>
  <c r="M95" i="1"/>
  <c r="P95" i="1"/>
  <c r="L95" i="1"/>
  <c r="O95" i="1"/>
  <c r="Y95" i="1" s="1"/>
  <c r="K95" i="1"/>
  <c r="R94" i="1"/>
  <c r="T94" i="1" s="1"/>
  <c r="N94" i="1"/>
  <c r="Q94" i="1"/>
  <c r="M94" i="1"/>
  <c r="P94" i="1"/>
  <c r="L94" i="1"/>
  <c r="O94" i="1"/>
  <c r="K94" i="1"/>
  <c r="V94" i="1" s="1"/>
  <c r="R93" i="1"/>
  <c r="N93" i="1"/>
  <c r="T93" i="1" s="1"/>
  <c r="Q93" i="1"/>
  <c r="M93" i="1"/>
  <c r="P93" i="1"/>
  <c r="L93" i="1"/>
  <c r="O93" i="1"/>
  <c r="K93" i="1"/>
  <c r="R92" i="1"/>
  <c r="N92" i="1"/>
  <c r="Q92" i="1"/>
  <c r="AD92" i="1" s="1"/>
  <c r="M92" i="1"/>
  <c r="X92" i="1" s="1"/>
  <c r="P92" i="1"/>
  <c r="AC92" i="1" s="1"/>
  <c r="L92" i="1"/>
  <c r="W92" i="1" s="1"/>
  <c r="O92" i="1"/>
  <c r="AB92" i="1" s="1"/>
  <c r="K92" i="1"/>
  <c r="V92" i="1" s="1"/>
  <c r="R91" i="1"/>
  <c r="N91" i="1"/>
  <c r="Q91" i="1"/>
  <c r="AD91" i="1" s="1"/>
  <c r="M91" i="1"/>
  <c r="X91" i="1" s="1"/>
  <c r="P91" i="1"/>
  <c r="AC91" i="1" s="1"/>
  <c r="L91" i="1"/>
  <c r="W91" i="1" s="1"/>
  <c r="O91" i="1"/>
  <c r="AB91" i="1" s="1"/>
  <c r="K91" i="1"/>
  <c r="V91" i="1" s="1"/>
  <c r="R90" i="1"/>
  <c r="N90" i="1"/>
  <c r="Q90" i="1"/>
  <c r="M90" i="1"/>
  <c r="P90" i="1"/>
  <c r="L90" i="1"/>
  <c r="O90" i="1"/>
  <c r="K90" i="1"/>
  <c r="V90" i="1" s="1"/>
  <c r="R89" i="1"/>
  <c r="N89" i="1"/>
  <c r="Q89" i="1"/>
  <c r="M89" i="1"/>
  <c r="X89" i="1" s="1"/>
  <c r="P89" i="1"/>
  <c r="AC89" i="1" s="1"/>
  <c r="L89" i="1"/>
  <c r="W89" i="1" s="1"/>
  <c r="O89" i="1"/>
  <c r="K89" i="1"/>
  <c r="V89" i="1" s="1"/>
  <c r="R88" i="1"/>
  <c r="N88" i="1"/>
  <c r="Q88" i="1"/>
  <c r="M88" i="1"/>
  <c r="X88" i="1" s="1"/>
  <c r="P88" i="1"/>
  <c r="L88" i="1"/>
  <c r="W88" i="1" s="1"/>
  <c r="O88" i="1"/>
  <c r="K88" i="1"/>
  <c r="V88" i="1" s="1"/>
  <c r="R87" i="1"/>
  <c r="N87" i="1"/>
  <c r="Q87" i="1"/>
  <c r="M87" i="1"/>
  <c r="P87" i="1"/>
  <c r="L87" i="1"/>
  <c r="O87" i="1"/>
  <c r="K87" i="1"/>
  <c r="R86" i="1"/>
  <c r="N86" i="1"/>
  <c r="Q86" i="1"/>
  <c r="M86" i="1"/>
  <c r="P86" i="1"/>
  <c r="L86" i="1"/>
  <c r="O86" i="1"/>
  <c r="K86" i="1"/>
  <c r="V86" i="1" s="1"/>
  <c r="R85" i="1"/>
  <c r="N85" i="1"/>
  <c r="Q85" i="1"/>
  <c r="M85" i="1"/>
  <c r="X85" i="1" s="1"/>
  <c r="P85" i="1"/>
  <c r="L85" i="1"/>
  <c r="W85" i="1" s="1"/>
  <c r="O85" i="1"/>
  <c r="AB85" i="1" s="1"/>
  <c r="K85" i="1"/>
  <c r="R84" i="1"/>
  <c r="N84" i="1"/>
  <c r="Q84" i="1"/>
  <c r="M84" i="1"/>
  <c r="P84" i="1"/>
  <c r="L84" i="1"/>
  <c r="O84" i="1"/>
  <c r="K84" i="1"/>
  <c r="R83" i="1"/>
  <c r="N83" i="1"/>
  <c r="Q83" i="1"/>
  <c r="M83" i="1"/>
  <c r="X83" i="1" s="1"/>
  <c r="P83" i="1"/>
  <c r="L83" i="1"/>
  <c r="W83" i="1" s="1"/>
  <c r="O83" i="1"/>
  <c r="Y83" i="1" s="1"/>
  <c r="K83" i="1"/>
  <c r="V83" i="1" s="1"/>
  <c r="R82" i="1"/>
  <c r="N82" i="1"/>
  <c r="Q82" i="1"/>
  <c r="AD82" i="1" s="1"/>
  <c r="M82" i="1"/>
  <c r="X82" i="1" s="1"/>
  <c r="P82" i="1"/>
  <c r="AC82" i="1" s="1"/>
  <c r="L82" i="1"/>
  <c r="W82" i="1" s="1"/>
  <c r="O82" i="1"/>
  <c r="AB82" i="1" s="1"/>
  <c r="K82" i="1"/>
  <c r="R81" i="1"/>
  <c r="N81" i="1"/>
  <c r="Q81" i="1"/>
  <c r="M81" i="1"/>
  <c r="P81" i="1"/>
  <c r="L81" i="1"/>
  <c r="O81" i="1"/>
  <c r="K81" i="1"/>
  <c r="V81" i="1" s="1"/>
  <c r="R80" i="1"/>
  <c r="T80" i="1" s="1"/>
  <c r="AA80" i="1" s="1"/>
  <c r="N80" i="1"/>
  <c r="Q80" i="1"/>
  <c r="AD80" i="1" s="1"/>
  <c r="M80" i="1"/>
  <c r="X80" i="1" s="1"/>
  <c r="P80" i="1"/>
  <c r="L80" i="1"/>
  <c r="W80" i="1" s="1"/>
  <c r="O80" i="1"/>
  <c r="AB80" i="1" s="1"/>
  <c r="K80" i="1"/>
  <c r="V80" i="1" s="1"/>
  <c r="R79" i="1"/>
  <c r="N79" i="1"/>
  <c r="Q79" i="1"/>
  <c r="AD79" i="1" s="1"/>
  <c r="M79" i="1"/>
  <c r="X79" i="1" s="1"/>
  <c r="P79" i="1"/>
  <c r="L79" i="1"/>
  <c r="W79" i="1" s="1"/>
  <c r="O79" i="1"/>
  <c r="K79" i="1"/>
  <c r="V79" i="1" s="1"/>
  <c r="R78" i="1"/>
  <c r="N78" i="1"/>
  <c r="Q78" i="1"/>
  <c r="M78" i="1"/>
  <c r="P78" i="1"/>
  <c r="L78" i="1"/>
  <c r="O78" i="1"/>
  <c r="K78" i="1"/>
  <c r="R77" i="1"/>
  <c r="N77" i="1"/>
  <c r="Q77" i="1"/>
  <c r="M77" i="1"/>
  <c r="X77" i="1" s="1"/>
  <c r="P77" i="1"/>
  <c r="Z77" i="1" s="1"/>
  <c r="L77" i="1"/>
  <c r="W77" i="1" s="1"/>
  <c r="O77" i="1"/>
  <c r="AB77" i="1" s="1"/>
  <c r="K77" i="1"/>
  <c r="V77" i="1" s="1"/>
  <c r="R76" i="1"/>
  <c r="N76" i="1"/>
  <c r="Q76" i="1"/>
  <c r="M76" i="1"/>
  <c r="X76" i="1" s="1"/>
  <c r="P76" i="1"/>
  <c r="L76" i="1"/>
  <c r="W76" i="1" s="1"/>
  <c r="O76" i="1"/>
  <c r="AB76" i="1" s="1"/>
  <c r="K76" i="1"/>
  <c r="R75" i="1"/>
  <c r="N75" i="1"/>
  <c r="Q75" i="1"/>
  <c r="M75" i="1"/>
  <c r="P75" i="1"/>
  <c r="L75" i="1"/>
  <c r="O75" i="1"/>
  <c r="K75" i="1"/>
  <c r="R74" i="1"/>
  <c r="N74" i="1"/>
  <c r="Q74" i="1"/>
  <c r="AA74" i="1" s="1"/>
  <c r="M74" i="1"/>
  <c r="X74" i="1" s="1"/>
  <c r="P74" i="1"/>
  <c r="Z74" i="1" s="1"/>
  <c r="L74" i="1"/>
  <c r="W74" i="1" s="1"/>
  <c r="O74" i="1"/>
  <c r="Y74" i="1" s="1"/>
  <c r="K74" i="1"/>
  <c r="V74" i="1" s="1"/>
  <c r="R73" i="1"/>
  <c r="T73" i="1" s="1"/>
  <c r="N73" i="1"/>
  <c r="Q73" i="1"/>
  <c r="M73" i="1"/>
  <c r="X73" i="1" s="1"/>
  <c r="P73" i="1"/>
  <c r="L73" i="1"/>
  <c r="W73" i="1" s="1"/>
  <c r="O73" i="1"/>
  <c r="K73" i="1"/>
  <c r="V73" i="1" s="1"/>
  <c r="R72" i="1"/>
  <c r="T72" i="1" s="1"/>
  <c r="N72" i="1"/>
  <c r="Q72" i="1"/>
  <c r="M72" i="1"/>
  <c r="X72" i="1" s="1"/>
  <c r="P72" i="1"/>
  <c r="L72" i="1"/>
  <c r="W72" i="1" s="1"/>
  <c r="O72" i="1"/>
  <c r="K72" i="1"/>
  <c r="R71" i="1"/>
  <c r="N71" i="1"/>
  <c r="Q71" i="1"/>
  <c r="AD71" i="1" s="1"/>
  <c r="M71" i="1"/>
  <c r="P71" i="1"/>
  <c r="AC71" i="1" s="1"/>
  <c r="L71" i="1"/>
  <c r="O71" i="1"/>
  <c r="AB71" i="1" s="1"/>
  <c r="K71" i="1"/>
  <c r="V71" i="1" s="1"/>
  <c r="R70" i="1"/>
  <c r="T70" i="1" s="1"/>
  <c r="N70" i="1"/>
  <c r="Q70" i="1"/>
  <c r="M70" i="1"/>
  <c r="X70" i="1" s="1"/>
  <c r="P70" i="1"/>
  <c r="L70" i="1"/>
  <c r="W70" i="1" s="1"/>
  <c r="O70" i="1"/>
  <c r="K70" i="1"/>
  <c r="V70" i="1" s="1"/>
  <c r="R69" i="1"/>
  <c r="N69" i="1"/>
  <c r="T69" i="1" s="1"/>
  <c r="AA69" i="1" s="1"/>
  <c r="Q69" i="1"/>
  <c r="M69" i="1"/>
  <c r="P69" i="1"/>
  <c r="L69" i="1"/>
  <c r="O69" i="1"/>
  <c r="K69" i="1"/>
  <c r="R68" i="1"/>
  <c r="N68" i="1"/>
  <c r="Q68" i="1"/>
  <c r="M68" i="1"/>
  <c r="X68" i="1" s="1"/>
  <c r="P68" i="1"/>
  <c r="AC68" i="1" s="1"/>
  <c r="L68" i="1"/>
  <c r="W68" i="1" s="1"/>
  <c r="O68" i="1"/>
  <c r="AB68" i="1" s="1"/>
  <c r="K68" i="1"/>
  <c r="V68" i="1" s="1"/>
  <c r="R67" i="1"/>
  <c r="T67" i="1" s="1"/>
  <c r="N67" i="1"/>
  <c r="Q67" i="1"/>
  <c r="AD67" i="1" s="1"/>
  <c r="M67" i="1"/>
  <c r="X67" i="1" s="1"/>
  <c r="P67" i="1"/>
  <c r="AC67" i="1" s="1"/>
  <c r="L67" i="1"/>
  <c r="W67" i="1" s="1"/>
  <c r="O67" i="1"/>
  <c r="AB67" i="1" s="1"/>
  <c r="K67" i="1"/>
  <c r="V67" i="1" s="1"/>
  <c r="R66" i="1"/>
  <c r="N66" i="1"/>
  <c r="Q66" i="1"/>
  <c r="M66" i="1"/>
  <c r="P66" i="1"/>
  <c r="L66" i="1"/>
  <c r="O66" i="1"/>
  <c r="K66" i="1"/>
  <c r="R65" i="1"/>
  <c r="N65" i="1"/>
  <c r="Q65" i="1"/>
  <c r="M65" i="1"/>
  <c r="X65" i="1" s="1"/>
  <c r="P65" i="1"/>
  <c r="L65" i="1"/>
  <c r="W65" i="1" s="1"/>
  <c r="O65" i="1"/>
  <c r="AB65" i="1" s="1"/>
  <c r="K65" i="1"/>
  <c r="V65" i="1" s="1"/>
  <c r="R64" i="1"/>
  <c r="N64" i="1"/>
  <c r="Q64" i="1"/>
  <c r="AD64" i="1" s="1"/>
  <c r="M64" i="1"/>
  <c r="X64" i="1" s="1"/>
  <c r="P64" i="1"/>
  <c r="L64" i="1"/>
  <c r="W64" i="1" s="1"/>
  <c r="O64" i="1"/>
  <c r="Y64" i="1" s="1"/>
  <c r="K64" i="1"/>
  <c r="V64" i="1" s="1"/>
  <c r="R63" i="1"/>
  <c r="N63" i="1"/>
  <c r="Q63" i="1"/>
  <c r="M63" i="1"/>
  <c r="P63" i="1"/>
  <c r="L63" i="1"/>
  <c r="O63" i="1"/>
  <c r="K63" i="1"/>
  <c r="R62" i="1"/>
  <c r="N62" i="1"/>
  <c r="Q62" i="1"/>
  <c r="M62" i="1"/>
  <c r="P62" i="1"/>
  <c r="L62" i="1"/>
  <c r="O62" i="1"/>
  <c r="K62" i="1"/>
  <c r="V62" i="1" s="1"/>
  <c r="R61" i="1"/>
  <c r="N61" i="1"/>
  <c r="Q61" i="1"/>
  <c r="M61" i="1"/>
  <c r="X61" i="1" s="1"/>
  <c r="P61" i="1"/>
  <c r="L61" i="1"/>
  <c r="W61" i="1" s="1"/>
  <c r="O61" i="1"/>
  <c r="K61" i="1"/>
  <c r="R60" i="1"/>
  <c r="N60" i="1"/>
  <c r="Q60" i="1"/>
  <c r="M60" i="1"/>
  <c r="P60" i="1"/>
  <c r="L60" i="1"/>
  <c r="O60" i="1"/>
  <c r="K60" i="1"/>
  <c r="R59" i="1"/>
  <c r="N59" i="1"/>
  <c r="Q59" i="1"/>
  <c r="M59" i="1"/>
  <c r="P59" i="1"/>
  <c r="L59" i="1"/>
  <c r="W59" i="1" s="1"/>
  <c r="O59" i="1"/>
  <c r="AB59" i="1" s="1"/>
  <c r="K59" i="1"/>
  <c r="V59" i="1" s="1"/>
  <c r="R58" i="1"/>
  <c r="N58" i="1"/>
  <c r="Q58" i="1"/>
  <c r="AD58" i="1" s="1"/>
  <c r="M58" i="1"/>
  <c r="X58" i="1" s="1"/>
  <c r="P58" i="1"/>
  <c r="AC58" i="1" s="1"/>
  <c r="L58" i="1"/>
  <c r="W58" i="1" s="1"/>
  <c r="O58" i="1"/>
  <c r="AB58" i="1" s="1"/>
  <c r="K58" i="1"/>
  <c r="V58" i="1" s="1"/>
  <c r="R57" i="1"/>
  <c r="N57" i="1"/>
  <c r="Q57" i="1"/>
  <c r="M57" i="1"/>
  <c r="P57" i="1"/>
  <c r="L57" i="1"/>
  <c r="O57" i="1"/>
  <c r="K57" i="1"/>
  <c r="V57" i="1" s="1"/>
  <c r="R56" i="1"/>
  <c r="N56" i="1"/>
  <c r="Q56" i="1"/>
  <c r="AD56" i="1" s="1"/>
  <c r="M56" i="1"/>
  <c r="X56" i="1" s="1"/>
  <c r="P56" i="1"/>
  <c r="AC56" i="1" s="1"/>
  <c r="L56" i="1"/>
  <c r="W56" i="1" s="1"/>
  <c r="O56" i="1"/>
  <c r="AB56" i="1" s="1"/>
  <c r="K56" i="1"/>
  <c r="V56" i="1" s="1"/>
  <c r="R55" i="1"/>
  <c r="N55" i="1"/>
  <c r="Q55" i="1"/>
  <c r="AD55" i="1" s="1"/>
  <c r="M55" i="1"/>
  <c r="X55" i="1" s="1"/>
  <c r="P55" i="1"/>
  <c r="L55" i="1"/>
  <c r="W55" i="1" s="1"/>
  <c r="O55" i="1"/>
  <c r="K55" i="1"/>
  <c r="V55" i="1" s="1"/>
  <c r="R54" i="1"/>
  <c r="N54" i="1"/>
  <c r="Q54" i="1"/>
  <c r="M54" i="1"/>
  <c r="P54" i="1"/>
  <c r="L54" i="1"/>
  <c r="O54" i="1"/>
  <c r="K54" i="1"/>
  <c r="R53" i="1"/>
  <c r="N53" i="1"/>
  <c r="T53" i="1" s="1"/>
  <c r="Q53" i="1"/>
  <c r="AA53" i="1" s="1"/>
  <c r="M53" i="1"/>
  <c r="P53" i="1"/>
  <c r="L53" i="1"/>
  <c r="O53" i="1"/>
  <c r="Y53" i="1" s="1"/>
  <c r="K53" i="1"/>
  <c r="V53" i="1" s="1"/>
  <c r="R52" i="1"/>
  <c r="N52" i="1"/>
  <c r="Q52" i="1"/>
  <c r="AD52" i="1" s="1"/>
  <c r="M52" i="1"/>
  <c r="X52" i="1" s="1"/>
  <c r="P52" i="1"/>
  <c r="L52" i="1"/>
  <c r="W52" i="1" s="1"/>
  <c r="O52" i="1"/>
  <c r="K52" i="1"/>
  <c r="R51" i="1"/>
  <c r="N51" i="1"/>
  <c r="Q51" i="1"/>
  <c r="M51" i="1"/>
  <c r="P51" i="1"/>
  <c r="L51" i="1"/>
  <c r="O51" i="1"/>
  <c r="K51" i="1"/>
  <c r="R50" i="1"/>
  <c r="T50" i="1" s="1"/>
  <c r="N50" i="1"/>
  <c r="Q50" i="1"/>
  <c r="M50" i="1"/>
  <c r="P50" i="1"/>
  <c r="L50" i="1"/>
  <c r="O50" i="1"/>
  <c r="Y50" i="1" s="1"/>
  <c r="K50" i="1"/>
  <c r="V50" i="1" s="1"/>
  <c r="R49" i="1"/>
  <c r="N49" i="1"/>
  <c r="Q49" i="1"/>
  <c r="M49" i="1"/>
  <c r="X49" i="1" s="1"/>
  <c r="P49" i="1"/>
  <c r="L49" i="1"/>
  <c r="W49" i="1" s="1"/>
  <c r="O49" i="1"/>
  <c r="K49" i="1"/>
  <c r="V49" i="1" s="1"/>
  <c r="R48" i="1"/>
  <c r="N48" i="1"/>
  <c r="Q48" i="1"/>
  <c r="M48" i="1"/>
  <c r="X48" i="1" s="1"/>
  <c r="P48" i="1"/>
  <c r="L48" i="1"/>
  <c r="W48" i="1" s="1"/>
  <c r="O48" i="1"/>
  <c r="K48" i="1"/>
  <c r="R47" i="1"/>
  <c r="N47" i="1"/>
  <c r="Q47" i="1"/>
  <c r="AD47" i="1" s="1"/>
  <c r="M47" i="1"/>
  <c r="X47" i="1" s="1"/>
  <c r="P47" i="1"/>
  <c r="AC47" i="1" s="1"/>
  <c r="L47" i="1"/>
  <c r="W47" i="1" s="1"/>
  <c r="O47" i="1"/>
  <c r="AB47" i="1" s="1"/>
  <c r="K47" i="1"/>
  <c r="V47" i="1" s="1"/>
  <c r="R46" i="1"/>
  <c r="N46" i="1"/>
  <c r="Q46" i="1"/>
  <c r="M46" i="1"/>
  <c r="X46" i="1" s="1"/>
  <c r="P46" i="1"/>
  <c r="L46" i="1"/>
  <c r="W46" i="1" s="1"/>
  <c r="O46" i="1"/>
  <c r="K46" i="1"/>
  <c r="V46" i="1" s="1"/>
  <c r="R45" i="1"/>
  <c r="N45" i="1"/>
  <c r="Q45" i="1"/>
  <c r="M45" i="1"/>
  <c r="P45" i="1"/>
  <c r="L45" i="1"/>
  <c r="O45" i="1"/>
  <c r="K45" i="1"/>
  <c r="R44" i="1"/>
  <c r="N44" i="1"/>
  <c r="Q44" i="1"/>
  <c r="AD44" i="1" s="1"/>
  <c r="M44" i="1"/>
  <c r="P44" i="1"/>
  <c r="AC44" i="1" s="1"/>
  <c r="L44" i="1"/>
  <c r="W44" i="1" s="1"/>
  <c r="O44" i="1"/>
  <c r="AB44" i="1" s="1"/>
  <c r="K44" i="1"/>
  <c r="V44" i="1" s="1"/>
  <c r="R43" i="1"/>
  <c r="T43" i="1" s="1"/>
  <c r="AA43" i="1" s="1"/>
  <c r="N43" i="1"/>
  <c r="Q43" i="1"/>
  <c r="AD43" i="1" s="1"/>
  <c r="M43" i="1"/>
  <c r="X43" i="1" s="1"/>
  <c r="P43" i="1"/>
  <c r="L43" i="1"/>
  <c r="W43" i="1" s="1"/>
  <c r="O43" i="1"/>
  <c r="K43" i="1"/>
  <c r="V43" i="1" s="1"/>
  <c r="R42" i="1"/>
  <c r="N42" i="1"/>
  <c r="Q42" i="1"/>
  <c r="M42" i="1"/>
  <c r="P42" i="1"/>
  <c r="L42" i="1"/>
  <c r="O42" i="1"/>
  <c r="K42" i="1"/>
  <c r="R41" i="1"/>
  <c r="N41" i="1"/>
  <c r="Q41" i="1"/>
  <c r="M41" i="1"/>
  <c r="P41" i="1"/>
  <c r="L41" i="1"/>
  <c r="O41" i="1"/>
  <c r="K41" i="1"/>
  <c r="V41" i="1" s="1"/>
  <c r="R40" i="1"/>
  <c r="T40" i="1" s="1"/>
  <c r="N40" i="1"/>
  <c r="Q40" i="1"/>
  <c r="M40" i="1"/>
  <c r="X40" i="1" s="1"/>
  <c r="P40" i="1"/>
  <c r="L40" i="1"/>
  <c r="W40" i="1" s="1"/>
  <c r="O40" i="1"/>
  <c r="K40" i="1"/>
  <c r="R39" i="1"/>
  <c r="N39" i="1"/>
  <c r="Q39" i="1"/>
  <c r="M39" i="1"/>
  <c r="P39" i="1"/>
  <c r="L39" i="1"/>
  <c r="O39" i="1"/>
  <c r="K39" i="1"/>
  <c r="R38" i="1"/>
  <c r="N38" i="1"/>
  <c r="Q38" i="1"/>
  <c r="M38" i="1"/>
  <c r="P38" i="1"/>
  <c r="L38" i="1"/>
  <c r="W38" i="1" s="1"/>
  <c r="O38" i="1"/>
  <c r="K38" i="1"/>
  <c r="V38" i="1" s="1"/>
  <c r="R37" i="1"/>
  <c r="N37" i="1"/>
  <c r="Q37" i="1"/>
  <c r="M37" i="1"/>
  <c r="X37" i="1" s="1"/>
  <c r="P37" i="1"/>
  <c r="L37" i="1"/>
  <c r="W37" i="1" s="1"/>
  <c r="O37" i="1"/>
  <c r="K37" i="1"/>
  <c r="V37" i="1" s="1"/>
  <c r="R36" i="1"/>
  <c r="N36" i="1"/>
  <c r="Q36" i="1"/>
  <c r="M36" i="1"/>
  <c r="P36" i="1"/>
  <c r="L36" i="1"/>
  <c r="O36" i="1"/>
  <c r="K36" i="1"/>
  <c r="V36" i="1" s="1"/>
  <c r="R35" i="1"/>
  <c r="N35" i="1"/>
  <c r="Q35" i="1"/>
  <c r="AD35" i="1" s="1"/>
  <c r="M35" i="1"/>
  <c r="X35" i="1" s="1"/>
  <c r="P35" i="1"/>
  <c r="AC35" i="1" s="1"/>
  <c r="L35" i="1"/>
  <c r="W35" i="1" s="1"/>
  <c r="O35" i="1"/>
  <c r="AB35" i="1" s="1"/>
  <c r="K35" i="1"/>
  <c r="V35" i="1" s="1"/>
  <c r="R34" i="1"/>
  <c r="N34" i="1"/>
  <c r="Q34" i="1"/>
  <c r="AD34" i="1" s="1"/>
  <c r="M34" i="1"/>
  <c r="X34" i="1" s="1"/>
  <c r="P34" i="1"/>
  <c r="AC34" i="1" s="1"/>
  <c r="L34" i="1"/>
  <c r="W34" i="1" s="1"/>
  <c r="O34" i="1"/>
  <c r="AB34" i="1" s="1"/>
  <c r="K34" i="1"/>
  <c r="R33" i="1"/>
  <c r="N33" i="1"/>
  <c r="T33" i="1" s="1"/>
  <c r="AA33" i="1" s="1"/>
  <c r="Q33" i="1"/>
  <c r="M33" i="1"/>
  <c r="P33" i="1"/>
  <c r="L33" i="1"/>
  <c r="O33" i="1"/>
  <c r="K33" i="1"/>
  <c r="V33" i="1" s="1"/>
  <c r="R32" i="1"/>
  <c r="N32" i="1"/>
  <c r="Q32" i="1"/>
  <c r="M32" i="1"/>
  <c r="X32" i="1" s="1"/>
  <c r="P32" i="1"/>
  <c r="L32" i="1"/>
  <c r="W32" i="1" s="1"/>
  <c r="O32" i="1"/>
  <c r="AB32" i="1" s="1"/>
  <c r="K32" i="1"/>
  <c r="V32" i="1" s="1"/>
  <c r="R31" i="1"/>
  <c r="T31" i="1" s="1"/>
  <c r="N31" i="1"/>
  <c r="Q31" i="1"/>
  <c r="AD31" i="1" s="1"/>
  <c r="M31" i="1"/>
  <c r="X31" i="1" s="1"/>
  <c r="P31" i="1"/>
  <c r="L31" i="1"/>
  <c r="W31" i="1" s="1"/>
  <c r="O31" i="1"/>
  <c r="K31" i="1"/>
  <c r="V31" i="1" s="1"/>
  <c r="R30" i="1"/>
  <c r="T30" i="1" s="1"/>
  <c r="N30" i="1"/>
  <c r="Q30" i="1"/>
  <c r="M30" i="1"/>
  <c r="P30" i="1"/>
  <c r="L30" i="1"/>
  <c r="O30" i="1"/>
  <c r="K30" i="1"/>
  <c r="R29" i="1"/>
  <c r="N29" i="1"/>
  <c r="Q29" i="1"/>
  <c r="AA29" i="1" s="1"/>
  <c r="M29" i="1"/>
  <c r="P29" i="1"/>
  <c r="Z29" i="1" s="1"/>
  <c r="L29" i="1"/>
  <c r="O29" i="1"/>
  <c r="Y29" i="1" s="1"/>
  <c r="K29" i="1"/>
  <c r="V29" i="1" s="1"/>
  <c r="R28" i="1"/>
  <c r="T28" i="1" s="1"/>
  <c r="N28" i="1"/>
  <c r="Q28" i="1"/>
  <c r="M28" i="1"/>
  <c r="X28" i="1" s="1"/>
  <c r="P28" i="1"/>
  <c r="AC28" i="1" s="1"/>
  <c r="L28" i="1"/>
  <c r="W28" i="1" s="1"/>
  <c r="O28" i="1"/>
  <c r="AB28" i="1" s="1"/>
  <c r="K28" i="1"/>
  <c r="V28" i="1" s="1"/>
  <c r="R27" i="1"/>
  <c r="N27" i="1"/>
  <c r="Q27" i="1"/>
  <c r="M27" i="1"/>
  <c r="P27" i="1"/>
  <c r="L27" i="1"/>
  <c r="O27" i="1"/>
  <c r="K27" i="1"/>
  <c r="R26" i="1"/>
  <c r="N26" i="1"/>
  <c r="Q26" i="1"/>
  <c r="M26" i="1"/>
  <c r="X26" i="1" s="1"/>
  <c r="P26" i="1"/>
  <c r="Z26" i="1" s="1"/>
  <c r="L26" i="1"/>
  <c r="W26" i="1" s="1"/>
  <c r="O26" i="1"/>
  <c r="K26" i="1"/>
  <c r="V26" i="1" s="1"/>
  <c r="R25" i="1"/>
  <c r="N25" i="1"/>
  <c r="Q25" i="1"/>
  <c r="AD25" i="1" s="1"/>
  <c r="M25" i="1"/>
  <c r="X25" i="1" s="1"/>
  <c r="P25" i="1"/>
  <c r="AC25" i="1" s="1"/>
  <c r="L25" i="1"/>
  <c r="W25" i="1" s="1"/>
  <c r="O25" i="1"/>
  <c r="AB25" i="1" s="1"/>
  <c r="K25" i="1"/>
  <c r="V25" i="1" s="1"/>
  <c r="R24" i="1"/>
  <c r="N24" i="1"/>
  <c r="Q24" i="1"/>
  <c r="M24" i="1"/>
  <c r="X24" i="1" s="1"/>
  <c r="P24" i="1"/>
  <c r="L24" i="1"/>
  <c r="O24" i="1"/>
  <c r="K24" i="1"/>
  <c r="R23" i="1"/>
  <c r="N23" i="1"/>
  <c r="T23" i="1" s="1"/>
  <c r="Q23" i="1"/>
  <c r="M23" i="1"/>
  <c r="P23" i="1"/>
  <c r="AC23" i="1" s="1"/>
  <c r="L23" i="1"/>
  <c r="O23" i="1"/>
  <c r="AB23" i="1" s="1"/>
  <c r="K23" i="1"/>
  <c r="V23" i="1" s="1"/>
  <c r="R22" i="1"/>
  <c r="N22" i="1"/>
  <c r="Q22" i="1"/>
  <c r="M22" i="1"/>
  <c r="X22" i="1" s="1"/>
  <c r="P22" i="1"/>
  <c r="L22" i="1"/>
  <c r="W22" i="1" s="1"/>
  <c r="O22" i="1"/>
  <c r="K22" i="1"/>
  <c r="R21" i="1"/>
  <c r="N21" i="1"/>
  <c r="Q21" i="1"/>
  <c r="M21" i="1"/>
  <c r="P21" i="1"/>
  <c r="L21" i="1"/>
  <c r="O21" i="1"/>
  <c r="K21" i="1"/>
  <c r="R20" i="1"/>
  <c r="T20" i="1" s="1"/>
  <c r="N20" i="1"/>
  <c r="Q20" i="1"/>
  <c r="M20" i="1"/>
  <c r="P20" i="1"/>
  <c r="L20" i="1"/>
  <c r="O20" i="1"/>
  <c r="K20" i="1"/>
  <c r="V20" i="1" s="1"/>
  <c r="R19" i="1"/>
  <c r="N19" i="1"/>
  <c r="Q19" i="1"/>
  <c r="M19" i="1"/>
  <c r="X19" i="1" s="1"/>
  <c r="P19" i="1"/>
  <c r="L19" i="1"/>
  <c r="W19" i="1" s="1"/>
  <c r="O19" i="1"/>
  <c r="K19" i="1"/>
  <c r="V19" i="1" s="1"/>
  <c r="R18" i="1"/>
  <c r="N18" i="1"/>
  <c r="Q18" i="1"/>
  <c r="M18" i="1"/>
  <c r="P18" i="1"/>
  <c r="L18" i="1"/>
  <c r="O18" i="1"/>
  <c r="K18" i="1"/>
  <c r="R17" i="1"/>
  <c r="N17" i="1"/>
  <c r="Q17" i="1"/>
  <c r="M17" i="1"/>
  <c r="P17" i="1"/>
  <c r="L17" i="1"/>
  <c r="W17" i="1" s="1"/>
  <c r="O17" i="1"/>
  <c r="AB17" i="1" s="1"/>
  <c r="AE112" i="2" l="1"/>
  <c r="AE25" i="2"/>
  <c r="AF40" i="2"/>
  <c r="AE91" i="2"/>
  <c r="AE84" i="2"/>
  <c r="AF42" i="2"/>
  <c r="AE59" i="2"/>
  <c r="AE67" i="2"/>
  <c r="AF74" i="2"/>
  <c r="AF80" i="2"/>
  <c r="AE51" i="2"/>
  <c r="AF45" i="2"/>
  <c r="R7" i="2"/>
  <c r="R5" i="2" s="1"/>
  <c r="AF135" i="2"/>
  <c r="R6" i="2"/>
  <c r="R4" i="2" s="1"/>
  <c r="S6" i="2"/>
  <c r="S4" i="2" s="1"/>
  <c r="S7" i="2"/>
  <c r="S5" i="2" s="1"/>
  <c r="AF35" i="2"/>
  <c r="AF88" i="2"/>
  <c r="AE95" i="2"/>
  <c r="AE114" i="2"/>
  <c r="AE119" i="2"/>
  <c r="AF130" i="2"/>
  <c r="AF24" i="2"/>
  <c r="AE75" i="2"/>
  <c r="AF109" i="2"/>
  <c r="AF110" i="2"/>
  <c r="AF89" i="2"/>
  <c r="AF94" i="2"/>
  <c r="AE94" i="2"/>
  <c r="AE130" i="2"/>
  <c r="N6" i="2"/>
  <c r="N4" i="2" s="1"/>
  <c r="AE40" i="2"/>
  <c r="AE50" i="2"/>
  <c r="AE60" i="2"/>
  <c r="AF103" i="2"/>
  <c r="AF22" i="2"/>
  <c r="AF44" i="2"/>
  <c r="AF31" i="2"/>
  <c r="AE31" i="2"/>
  <c r="AF105" i="2"/>
  <c r="AE65" i="2"/>
  <c r="AF77" i="2"/>
  <c r="AF90" i="2"/>
  <c r="AF68" i="2"/>
  <c r="AE96" i="2"/>
  <c r="AE101" i="2"/>
  <c r="AF43" i="2"/>
  <c r="AE93" i="2"/>
  <c r="AF96" i="2"/>
  <c r="AF91" i="2"/>
  <c r="AF98" i="2"/>
  <c r="AF112" i="2"/>
  <c r="AF107" i="2"/>
  <c r="AF7" i="1"/>
  <c r="AF5" i="1" s="1"/>
  <c r="AE21" i="2"/>
  <c r="AF27" i="2"/>
  <c r="AE34" i="2"/>
  <c r="AF48" i="2"/>
  <c r="AF65" i="2"/>
  <c r="L7" i="2"/>
  <c r="L5" i="2" s="1"/>
  <c r="AF36" i="2"/>
  <c r="AF52" i="2"/>
  <c r="AE70" i="2"/>
  <c r="AF78" i="2"/>
  <c r="AF87" i="2"/>
  <c r="AE87" i="2"/>
  <c r="AF116" i="2"/>
  <c r="AE125" i="2"/>
  <c r="AE136" i="2"/>
  <c r="AF37" i="2"/>
  <c r="AF126" i="2"/>
  <c r="K7" i="2"/>
  <c r="K5" i="2" s="1"/>
  <c r="X6" i="2"/>
  <c r="X4" i="2" s="1"/>
  <c r="M7" i="2"/>
  <c r="M5" i="2" s="1"/>
  <c r="AF23" i="2"/>
  <c r="AE23" i="2"/>
  <c r="AF57" i="2"/>
  <c r="AF75" i="2"/>
  <c r="AE78" i="2"/>
  <c r="AE85" i="2"/>
  <c r="AE109" i="2"/>
  <c r="AF129" i="2"/>
  <c r="N7" i="2"/>
  <c r="N5" i="2" s="1"/>
  <c r="AF26" i="2"/>
  <c r="AF69" i="2"/>
  <c r="AF106" i="2"/>
  <c r="AE116" i="2"/>
  <c r="AE61" i="2"/>
  <c r="AE123" i="2"/>
  <c r="AF60" i="2"/>
  <c r="P7" i="2"/>
  <c r="P5" i="2" s="1"/>
  <c r="AF70" i="2"/>
  <c r="AE99" i="2"/>
  <c r="AF102" i="2"/>
  <c r="AE102" i="2"/>
  <c r="AF51" i="2"/>
  <c r="AF64" i="2"/>
  <c r="AF67" i="2"/>
  <c r="AE97" i="2"/>
  <c r="AF104" i="2"/>
  <c r="AF118" i="2"/>
  <c r="AE120" i="2"/>
  <c r="AF127" i="2"/>
  <c r="AF134" i="2"/>
  <c r="AF29" i="2"/>
  <c r="AF39" i="2"/>
  <c r="AE46" i="2"/>
  <c r="AF61" i="2"/>
  <c r="AE66" i="2"/>
  <c r="AE77" i="2"/>
  <c r="AE80" i="2"/>
  <c r="AF82" i="2"/>
  <c r="AF95" i="2"/>
  <c r="AF83" i="2"/>
  <c r="AE45" i="2"/>
  <c r="AE98" i="2"/>
  <c r="AE127" i="2"/>
  <c r="AB6" i="2"/>
  <c r="AB4" i="2" s="1"/>
  <c r="AF54" i="2"/>
  <c r="AE54" i="2"/>
  <c r="AE62" i="2"/>
  <c r="AF97" i="2"/>
  <c r="AE106" i="2"/>
  <c r="AE111" i="2"/>
  <c r="AE115" i="2"/>
  <c r="AE122" i="2"/>
  <c r="AF115" i="2"/>
  <c r="AE37" i="2"/>
  <c r="Q6" i="2"/>
  <c r="Q4" i="2" s="1"/>
  <c r="Q7" i="2"/>
  <c r="Q5" i="2" s="1"/>
  <c r="AE26" i="2"/>
  <c r="AE43" i="2"/>
  <c r="AE56" i="2"/>
  <c r="AE57" i="2"/>
  <c r="AF59" i="2"/>
  <c r="AF62" i="2"/>
  <c r="AF71" i="2"/>
  <c r="AE71" i="2"/>
  <c r="AF85" i="2"/>
  <c r="AF92" i="2"/>
  <c r="AE118" i="2"/>
  <c r="AF25" i="2"/>
  <c r="AF79" i="2"/>
  <c r="AB7" i="2"/>
  <c r="AB5" i="2" s="1"/>
  <c r="AE19" i="2"/>
  <c r="M6" i="2"/>
  <c r="M4" i="2" s="1"/>
  <c r="AF53" i="2"/>
  <c r="AF63" i="2"/>
  <c r="AF21" i="2"/>
  <c r="AF38" i="2"/>
  <c r="AE53" i="2"/>
  <c r="AE69" i="2"/>
  <c r="AE74" i="2"/>
  <c r="AE129" i="2"/>
  <c r="AF55" i="2"/>
  <c r="AE55" i="2"/>
  <c r="AF20" i="2"/>
  <c r="AE42" i="2"/>
  <c r="AE128" i="2"/>
  <c r="AF100" i="2"/>
  <c r="W7" i="2"/>
  <c r="W5" i="2" s="1"/>
  <c r="AF28" i="2"/>
  <c r="AE33" i="2"/>
  <c r="AF46" i="2"/>
  <c r="AF66" i="2"/>
  <c r="AF76" i="2"/>
  <c r="AE89" i="2"/>
  <c r="AF99" i="2"/>
  <c r="AF47" i="2"/>
  <c r="AE47" i="2"/>
  <c r="AF86" i="2"/>
  <c r="AE86" i="2"/>
  <c r="AE36" i="2"/>
  <c r="V6" i="2"/>
  <c r="V4" i="2" s="1"/>
  <c r="AF30" i="2"/>
  <c r="AF33" i="2"/>
  <c r="AE35" i="2"/>
  <c r="AE48" i="2"/>
  <c r="AF101" i="2"/>
  <c r="AF117" i="2"/>
  <c r="AF125" i="2"/>
  <c r="AE133" i="2"/>
  <c r="AE108" i="2"/>
  <c r="AE110" i="2"/>
  <c r="AF124" i="2"/>
  <c r="AE126" i="2"/>
  <c r="AE132" i="2"/>
  <c r="AE134" i="2"/>
  <c r="L6" i="2"/>
  <c r="L4" i="2" s="1"/>
  <c r="O7" i="2"/>
  <c r="O5" i="2" s="1"/>
  <c r="AF6" i="1"/>
  <c r="AF4" i="1" s="1"/>
  <c r="O6" i="2"/>
  <c r="O4" i="2" s="1"/>
  <c r="AE28" i="2"/>
  <c r="AE44" i="2"/>
  <c r="AE52" i="2"/>
  <c r="AE68" i="2"/>
  <c r="AE76" i="2"/>
  <c r="AE100" i="2"/>
  <c r="AE124" i="2"/>
  <c r="P6" i="2"/>
  <c r="P4" i="2" s="1"/>
  <c r="Y93" i="1"/>
  <c r="Z93" i="1"/>
  <c r="AA93" i="1"/>
  <c r="Z72" i="1"/>
  <c r="AA72" i="1"/>
  <c r="Y72" i="1"/>
  <c r="AA129" i="1"/>
  <c r="Z129" i="1"/>
  <c r="Y129" i="1"/>
  <c r="AC37" i="1"/>
  <c r="Z37" i="1"/>
  <c r="AA19" i="1"/>
  <c r="T61" i="1"/>
  <c r="Z61" i="1" s="1"/>
  <c r="Z49" i="1"/>
  <c r="AA85" i="1"/>
  <c r="AA91" i="1"/>
  <c r="AB64" i="1"/>
  <c r="AB22" i="1"/>
  <c r="AC75" i="1"/>
  <c r="AA28" i="1"/>
  <c r="Y40" i="1"/>
  <c r="AC52" i="1"/>
  <c r="AD118" i="1"/>
  <c r="AB75" i="1"/>
  <c r="Z40" i="1"/>
  <c r="Y79" i="1"/>
  <c r="AB79" i="1"/>
  <c r="Y115" i="1"/>
  <c r="AB115" i="1"/>
  <c r="AD51" i="1"/>
  <c r="AC51" i="1"/>
  <c r="Z63" i="1"/>
  <c r="AA63" i="1"/>
  <c r="Y63" i="1"/>
  <c r="Z31" i="1"/>
  <c r="AC76" i="1"/>
  <c r="AC106" i="1"/>
  <c r="AA70" i="1"/>
  <c r="AD70" i="1"/>
  <c r="AA94" i="1"/>
  <c r="AD94" i="1"/>
  <c r="T37" i="1"/>
  <c r="AA37" i="1" s="1"/>
  <c r="T52" i="1"/>
  <c r="Z52" i="1" s="1"/>
  <c r="T79" i="1"/>
  <c r="AA79" i="1" s="1"/>
  <c r="T91" i="1"/>
  <c r="Z91" i="1" s="1"/>
  <c r="T118" i="1"/>
  <c r="AA118" i="1" s="1"/>
  <c r="T133" i="1"/>
  <c r="AA133" i="1" s="1"/>
  <c r="Y41" i="1"/>
  <c r="Y62" i="1"/>
  <c r="AB62" i="1"/>
  <c r="AB89" i="1"/>
  <c r="Y89" i="1"/>
  <c r="Y31" i="1"/>
  <c r="Y88" i="1"/>
  <c r="AB88" i="1"/>
  <c r="AB133" i="1"/>
  <c r="Z94" i="1"/>
  <c r="AC94" i="1"/>
  <c r="Z121" i="1"/>
  <c r="AC133" i="1"/>
  <c r="AA100" i="1"/>
  <c r="AD100" i="1"/>
  <c r="AA136" i="1"/>
  <c r="AD136" i="1"/>
  <c r="T34" i="1"/>
  <c r="AA34" i="1" s="1"/>
  <c r="T49" i="1"/>
  <c r="AA49" i="1" s="1"/>
  <c r="T82" i="1"/>
  <c r="Y82" i="1" s="1"/>
  <c r="T109" i="1"/>
  <c r="Y109" i="1" s="1"/>
  <c r="Z99" i="1"/>
  <c r="AA99" i="1"/>
  <c r="Y99" i="1"/>
  <c r="AB134" i="1"/>
  <c r="Y134" i="1"/>
  <c r="AB27" i="1"/>
  <c r="AB99" i="1"/>
  <c r="Z95" i="1"/>
  <c r="AA95" i="1"/>
  <c r="Y77" i="1"/>
  <c r="Y101" i="1"/>
  <c r="AA17" i="1"/>
  <c r="Z101" i="1"/>
  <c r="AB29" i="1"/>
  <c r="AC49" i="1"/>
  <c r="AD85" i="1"/>
  <c r="AB122" i="1"/>
  <c r="Y56" i="1"/>
  <c r="Y80" i="1"/>
  <c r="Y125" i="1"/>
  <c r="AC29" i="1"/>
  <c r="AD49" i="1"/>
  <c r="AA31" i="1"/>
  <c r="Z80" i="1"/>
  <c r="Y103" i="1"/>
  <c r="AD60" i="1"/>
  <c r="AC60" i="1"/>
  <c r="AC36" i="1"/>
  <c r="AD36" i="1"/>
  <c r="AB36" i="1"/>
  <c r="AB50" i="1"/>
  <c r="AC108" i="1"/>
  <c r="Y32" i="1"/>
  <c r="Z103" i="1"/>
  <c r="AB31" i="1"/>
  <c r="AC50" i="1"/>
  <c r="AA103" i="1"/>
  <c r="Y127" i="1"/>
  <c r="AC31" i="1"/>
  <c r="AB109" i="1"/>
  <c r="Y34" i="1"/>
  <c r="Y104" i="1"/>
  <c r="AA127" i="1"/>
  <c r="AD81" i="1"/>
  <c r="AC81" i="1"/>
  <c r="AB81" i="1"/>
  <c r="AD57" i="1"/>
  <c r="AC57" i="1"/>
  <c r="AB57" i="1"/>
  <c r="AD33" i="1"/>
  <c r="AC33" i="1"/>
  <c r="AB33" i="1"/>
  <c r="AB51" i="1"/>
  <c r="AD109" i="1"/>
  <c r="Y128" i="1"/>
  <c r="Y28" i="1"/>
  <c r="AB43" i="1"/>
  <c r="Y43" i="1"/>
  <c r="Y70" i="1"/>
  <c r="AB70" i="1"/>
  <c r="Y97" i="1"/>
  <c r="Y106" i="1"/>
  <c r="Y118" i="1"/>
  <c r="AB118" i="1"/>
  <c r="AD123" i="1"/>
  <c r="AC123" i="1"/>
  <c r="AB123" i="1"/>
  <c r="Z22" i="1"/>
  <c r="AC22" i="1"/>
  <c r="Z85" i="1"/>
  <c r="AC109" i="1"/>
  <c r="Z130" i="1"/>
  <c r="AD46" i="1"/>
  <c r="AA73" i="1"/>
  <c r="AD97" i="1"/>
  <c r="AA97" i="1"/>
  <c r="AA121" i="1"/>
  <c r="Y38" i="1"/>
  <c r="AB38" i="1"/>
  <c r="Y86" i="1"/>
  <c r="AB86" i="1"/>
  <c r="AB107" i="1"/>
  <c r="Y107" i="1"/>
  <c r="AA132" i="1"/>
  <c r="Z132" i="1"/>
  <c r="Y132" i="1"/>
  <c r="AC121" i="1"/>
  <c r="AD26" i="1"/>
  <c r="AA98" i="1"/>
  <c r="AA131" i="1"/>
  <c r="AD28" i="1"/>
  <c r="AB49" i="1"/>
  <c r="AC85" i="1"/>
  <c r="AB106" i="1"/>
  <c r="AD121" i="1"/>
  <c r="AA55" i="1"/>
  <c r="AA124" i="1"/>
  <c r="AD32" i="1"/>
  <c r="AC32" i="1"/>
  <c r="AB131" i="1"/>
  <c r="Y58" i="1"/>
  <c r="Y19" i="1"/>
  <c r="AB37" i="1"/>
  <c r="Y37" i="1"/>
  <c r="Y55" i="1"/>
  <c r="AB55" i="1"/>
  <c r="Y73" i="1"/>
  <c r="Y94" i="1"/>
  <c r="AB94" i="1"/>
  <c r="Y112" i="1"/>
  <c r="AB112" i="1"/>
  <c r="AB136" i="1"/>
  <c r="AD122" i="1"/>
  <c r="AC122" i="1"/>
  <c r="Z28" i="1"/>
  <c r="AC43" i="1"/>
  <c r="Z43" i="1"/>
  <c r="AC55" i="1"/>
  <c r="Z55" i="1"/>
  <c r="AC73" i="1"/>
  <c r="Z73" i="1"/>
  <c r="Z79" i="1"/>
  <c r="AC79" i="1"/>
  <c r="Z112" i="1"/>
  <c r="AC112" i="1"/>
  <c r="Z124" i="1"/>
  <c r="AC124" i="1"/>
  <c r="Z136" i="1"/>
  <c r="AC136" i="1"/>
  <c r="AA22" i="1"/>
  <c r="AD22" i="1"/>
  <c r="AA40" i="1"/>
  <c r="AA130" i="1"/>
  <c r="AD133" i="1"/>
  <c r="T19" i="1"/>
  <c r="T88" i="1"/>
  <c r="T106" i="1"/>
  <c r="AA106" i="1" s="1"/>
  <c r="Z98" i="1"/>
  <c r="AA39" i="1"/>
  <c r="Z39" i="1"/>
  <c r="Y39" i="1"/>
  <c r="AA123" i="1"/>
  <c r="Z123" i="1"/>
  <c r="Y123" i="1"/>
  <c r="AB53" i="1"/>
  <c r="AB73" i="1"/>
  <c r="Y35" i="1"/>
  <c r="Z58" i="1"/>
  <c r="AA82" i="1"/>
  <c r="AB52" i="1"/>
  <c r="Y52" i="1"/>
  <c r="Y130" i="1"/>
  <c r="AC64" i="1"/>
  <c r="Z64" i="1"/>
  <c r="Z97" i="1"/>
  <c r="AC97" i="1"/>
  <c r="Z127" i="1"/>
  <c r="AC127" i="1"/>
  <c r="AD37" i="1"/>
  <c r="AA64" i="1"/>
  <c r="AD88" i="1"/>
  <c r="AA88" i="1"/>
  <c r="AA67" i="1"/>
  <c r="T25" i="1"/>
  <c r="AA25" i="1" s="1"/>
  <c r="T115" i="1"/>
  <c r="AA115" i="1" s="1"/>
  <c r="Y17" i="1"/>
  <c r="AB26" i="1"/>
  <c r="Y26" i="1"/>
  <c r="AB98" i="1"/>
  <c r="Y98" i="1"/>
  <c r="Y23" i="1"/>
  <c r="AD27" i="1"/>
  <c r="AC99" i="1"/>
  <c r="AD73" i="1"/>
  <c r="AA58" i="1"/>
  <c r="AB46" i="1"/>
  <c r="Y124" i="1"/>
  <c r="AB124" i="1"/>
  <c r="Z19" i="1"/>
  <c r="AC61" i="1"/>
  <c r="Z88" i="1"/>
  <c r="AC88" i="1"/>
  <c r="AC115" i="1"/>
  <c r="Y67" i="1"/>
  <c r="T22" i="1"/>
  <c r="Y22" i="1" s="1"/>
  <c r="T46" i="1"/>
  <c r="Y46" i="1" s="1"/>
  <c r="T76" i="1"/>
  <c r="Z76" i="1" s="1"/>
  <c r="AA96" i="1"/>
  <c r="Z96" i="1"/>
  <c r="Y96" i="1"/>
  <c r="T18" i="1"/>
  <c r="T21" i="1"/>
  <c r="T24" i="1"/>
  <c r="AA24" i="1" s="1"/>
  <c r="T27" i="1"/>
  <c r="T36" i="1"/>
  <c r="T42" i="1"/>
  <c r="AA42" i="1" s="1"/>
  <c r="T48" i="1"/>
  <c r="T51" i="1"/>
  <c r="AA51" i="1" s="1"/>
  <c r="T54" i="1"/>
  <c r="Y54" i="1" s="1"/>
  <c r="T57" i="1"/>
  <c r="T60" i="1"/>
  <c r="AA60" i="1" s="1"/>
  <c r="T66" i="1"/>
  <c r="T75" i="1"/>
  <c r="T78" i="1"/>
  <c r="Z78" i="1" s="1"/>
  <c r="T81" i="1"/>
  <c r="T84" i="1"/>
  <c r="T87" i="1"/>
  <c r="T90" i="1"/>
  <c r="T105" i="1"/>
  <c r="T108" i="1"/>
  <c r="T111" i="1"/>
  <c r="T114" i="1"/>
  <c r="T117" i="1"/>
  <c r="T120" i="1"/>
  <c r="T135" i="1"/>
  <c r="AB74" i="1"/>
  <c r="Y59" i="1"/>
  <c r="AB61" i="1"/>
  <c r="Y85" i="1"/>
  <c r="AB100" i="1"/>
  <c r="Y100" i="1"/>
  <c r="Y121" i="1"/>
  <c r="AC46" i="1"/>
  <c r="Z70" i="1"/>
  <c r="AC70" i="1"/>
  <c r="AC100" i="1"/>
  <c r="Z100" i="1"/>
  <c r="Z118" i="1"/>
  <c r="AC118" i="1"/>
  <c r="Z67" i="1"/>
  <c r="AA52" i="1"/>
  <c r="AD76" i="1"/>
  <c r="T55" i="1"/>
  <c r="T85" i="1"/>
  <c r="T112" i="1"/>
  <c r="AA112" i="1" s="1"/>
  <c r="T136" i="1"/>
  <c r="Y136" i="1" s="1"/>
  <c r="Y110" i="1"/>
  <c r="AB110" i="1"/>
  <c r="AB19" i="1"/>
  <c r="AB40" i="1"/>
  <c r="Z38" i="1"/>
  <c r="AC38" i="1"/>
  <c r="Z53" i="1"/>
  <c r="Z59" i="1"/>
  <c r="AC128" i="1"/>
  <c r="AD24" i="1"/>
  <c r="AC24" i="1"/>
  <c r="AA23" i="1"/>
  <c r="AA32" i="1"/>
  <c r="AA38" i="1"/>
  <c r="AD38" i="1"/>
  <c r="AA59" i="1"/>
  <c r="AA77" i="1"/>
  <c r="AC77" i="1"/>
  <c r="T17" i="1"/>
  <c r="T35" i="1"/>
  <c r="AA35" i="1" s="1"/>
  <c r="T41" i="1"/>
  <c r="T62" i="1"/>
  <c r="T65" i="1"/>
  <c r="AA65" i="1" s="1"/>
  <c r="T86" i="1"/>
  <c r="AA86" i="1" s="1"/>
  <c r="T89" i="1"/>
  <c r="AA89" i="1" s="1"/>
  <c r="T113" i="1"/>
  <c r="T116" i="1"/>
  <c r="Z32" i="1"/>
  <c r="Z50" i="1"/>
  <c r="AC80" i="1"/>
  <c r="AC98" i="1"/>
  <c r="AC107" i="1"/>
  <c r="AC125" i="1"/>
  <c r="AA41" i="1"/>
  <c r="AA50" i="1"/>
  <c r="AA62" i="1"/>
  <c r="AD62" i="1"/>
  <c r="AD86" i="1"/>
  <c r="AA110" i="1"/>
  <c r="AD110" i="1"/>
  <c r="AA134" i="1"/>
  <c r="AD134" i="1"/>
  <c r="AD23" i="1"/>
  <c r="AA68" i="1"/>
  <c r="AD77" i="1"/>
  <c r="Y24" i="1"/>
  <c r="Y33" i="1"/>
  <c r="Y42" i="1"/>
  <c r="Y51" i="1"/>
  <c r="Y60" i="1"/>
  <c r="Y69" i="1"/>
  <c r="AB135" i="1"/>
  <c r="AB24" i="1"/>
  <c r="Z62" i="1"/>
  <c r="AC62" i="1"/>
  <c r="Z134" i="1"/>
  <c r="AC134" i="1"/>
  <c r="Z23" i="1"/>
  <c r="Z44" i="1"/>
  <c r="Z68" i="1"/>
  <c r="AC86" i="1"/>
  <c r="Z110" i="1"/>
  <c r="AC110" i="1"/>
  <c r="Z24" i="1"/>
  <c r="Z33" i="1"/>
  <c r="Z42" i="1"/>
  <c r="Z69" i="1"/>
  <c r="AC135" i="1"/>
  <c r="Z17" i="1"/>
  <c r="Z41" i="1"/>
  <c r="AC26" i="1"/>
  <c r="AB48" i="1"/>
  <c r="Z89" i="1"/>
  <c r="AA30" i="1"/>
  <c r="AA54" i="1"/>
  <c r="AA78" i="1"/>
  <c r="AA102" i="1"/>
  <c r="AA126" i="1"/>
  <c r="Y30" i="1"/>
  <c r="AB30" i="1"/>
  <c r="AB54" i="1"/>
  <c r="AB78" i="1"/>
  <c r="Y102" i="1"/>
  <c r="AB102" i="1"/>
  <c r="Y126" i="1"/>
  <c r="AB126" i="1"/>
  <c r="Z30" i="1"/>
  <c r="AC30" i="1"/>
  <c r="Z54" i="1"/>
  <c r="AC54" i="1"/>
  <c r="AC78" i="1"/>
  <c r="Z102" i="1"/>
  <c r="AC102" i="1"/>
  <c r="Z126" i="1"/>
  <c r="AC126" i="1"/>
  <c r="AD30" i="1"/>
  <c r="AD54" i="1"/>
  <c r="AD78" i="1"/>
  <c r="AD102" i="1"/>
  <c r="AD126" i="1"/>
  <c r="S6" i="1"/>
  <c r="S4" i="1" s="1"/>
  <c r="S7" i="1"/>
  <c r="S5" i="1" s="1"/>
  <c r="L6" i="1"/>
  <c r="L4" i="1" s="1"/>
  <c r="K6" i="1"/>
  <c r="K4" i="1" s="1"/>
  <c r="K7" i="1"/>
  <c r="K5" i="1" s="1"/>
  <c r="R7" i="1"/>
  <c r="R5" i="1" s="1"/>
  <c r="P6" i="1"/>
  <c r="P4" i="1" s="1"/>
  <c r="P7" i="1"/>
  <c r="P5" i="1" s="1"/>
  <c r="M6" i="1"/>
  <c r="M4" i="1" s="1"/>
  <c r="Q7" i="1"/>
  <c r="Q5" i="1" s="1"/>
  <c r="Q6" i="1"/>
  <c r="Q4" i="1" s="1"/>
  <c r="N6" i="1"/>
  <c r="N4" i="1" s="1"/>
  <c r="M7" i="1"/>
  <c r="M5" i="1" s="1"/>
  <c r="R6" i="1"/>
  <c r="R4" i="1" s="1"/>
  <c r="O6" i="1"/>
  <c r="O4" i="1" s="1"/>
  <c r="O7" i="1"/>
  <c r="O5" i="1" s="1"/>
  <c r="L7" i="1"/>
  <c r="L5" i="1" s="1"/>
  <c r="N7" i="1"/>
  <c r="N5" i="1" s="1"/>
  <c r="AF41" i="2" l="1"/>
  <c r="Z6" i="2"/>
  <c r="Z4" i="2" s="1"/>
  <c r="AF72" i="2"/>
  <c r="AE72" i="2"/>
  <c r="AF19" i="2"/>
  <c r="AF122" i="2"/>
  <c r="AF108" i="2"/>
  <c r="AF93" i="2"/>
  <c r="AE20" i="2"/>
  <c r="AF133" i="2"/>
  <c r="AF34" i="2"/>
  <c r="AE79" i="2"/>
  <c r="AF128" i="2"/>
  <c r="AE103" i="2"/>
  <c r="AE39" i="2"/>
  <c r="AE81" i="2"/>
  <c r="AF119" i="2"/>
  <c r="AF120" i="2"/>
  <c r="AE41" i="2"/>
  <c r="AE82" i="2"/>
  <c r="AE27" i="2"/>
  <c r="AE135" i="2"/>
  <c r="AF132" i="2"/>
  <c r="AF56" i="2"/>
  <c r="AE107" i="2"/>
  <c r="AE88" i="2"/>
  <c r="AF136" i="2"/>
  <c r="T6" i="2"/>
  <c r="T4" i="2" s="1"/>
  <c r="T7" i="2"/>
  <c r="T5" i="2" s="1"/>
  <c r="AF84" i="2"/>
  <c r="AE38" i="2"/>
  <c r="AE131" i="2"/>
  <c r="AE29" i="2"/>
  <c r="AF123" i="2"/>
  <c r="AE18" i="2"/>
  <c r="AE64" i="2"/>
  <c r="X7" i="2"/>
  <c r="X5" i="2" s="1"/>
  <c r="AE117" i="2"/>
  <c r="AE90" i="2"/>
  <c r="AE63" i="2"/>
  <c r="AE30" i="2"/>
  <c r="AF111" i="2"/>
  <c r="W6" i="2"/>
  <c r="W4" i="2" s="1"/>
  <c r="AF32" i="2"/>
  <c r="AE32" i="2"/>
  <c r="AF58" i="2"/>
  <c r="Z7" i="2"/>
  <c r="Z5" i="2" s="1"/>
  <c r="V7" i="2"/>
  <c r="V5" i="2" s="1"/>
  <c r="AC7" i="2"/>
  <c r="AC5" i="2" s="1"/>
  <c r="AC6" i="2"/>
  <c r="AC4" i="2" s="1"/>
  <c r="AE105" i="2"/>
  <c r="AF50" i="2"/>
  <c r="AE92" i="2"/>
  <c r="AF81" i="2"/>
  <c r="AD7" i="2"/>
  <c r="AD5" i="2" s="1"/>
  <c r="AD6" i="2"/>
  <c r="AD4" i="2" s="1"/>
  <c r="AE58" i="2"/>
  <c r="AF114" i="2"/>
  <c r="AE22" i="2"/>
  <c r="AE83" i="2"/>
  <c r="AE104" i="2"/>
  <c r="AE24" i="2"/>
  <c r="AF18" i="2"/>
  <c r="AF131" i="2"/>
  <c r="AA105" i="1"/>
  <c r="Z105" i="1"/>
  <c r="Y105" i="1"/>
  <c r="Z90" i="1"/>
  <c r="AA90" i="1"/>
  <c r="Y90" i="1"/>
  <c r="Z82" i="1"/>
  <c r="T7" i="1"/>
  <c r="T5" i="1" s="1"/>
  <c r="Z115" i="1"/>
  <c r="AA109" i="1"/>
  <c r="Z65" i="1"/>
  <c r="Y91" i="1"/>
  <c r="Y61" i="1"/>
  <c r="Z35" i="1"/>
  <c r="Z36" i="1"/>
  <c r="Y36" i="1"/>
  <c r="AA36" i="1"/>
  <c r="Y65" i="1"/>
  <c r="Z133" i="1"/>
  <c r="Z81" i="1"/>
  <c r="AA81" i="1"/>
  <c r="Y81" i="1"/>
  <c r="AA61" i="1"/>
  <c r="AA57" i="1"/>
  <c r="Z57" i="1"/>
  <c r="Y57" i="1"/>
  <c r="Z51" i="1"/>
  <c r="Z34" i="1"/>
  <c r="AA46" i="1"/>
  <c r="Y78" i="1"/>
  <c r="AA135" i="1"/>
  <c r="Z135" i="1"/>
  <c r="Y135" i="1"/>
  <c r="AA18" i="1"/>
  <c r="Z18" i="1"/>
  <c r="Z7" i="1" s="1"/>
  <c r="Z5" i="1" s="1"/>
  <c r="Y18" i="1"/>
  <c r="AA75" i="1"/>
  <c r="Z75" i="1"/>
  <c r="Y75" i="1"/>
  <c r="AA116" i="1"/>
  <c r="Z116" i="1"/>
  <c r="Z6" i="1" s="1"/>
  <c r="Z4" i="1" s="1"/>
  <c r="Y116" i="1"/>
  <c r="Z46" i="1"/>
  <c r="Z25" i="1"/>
  <c r="Z21" i="1"/>
  <c r="Y21" i="1"/>
  <c r="AA21" i="1"/>
  <c r="AA120" i="1"/>
  <c r="Z120" i="1"/>
  <c r="Y120" i="1"/>
  <c r="Y25" i="1"/>
  <c r="Y133" i="1"/>
  <c r="Z106" i="1"/>
  <c r="Z108" i="1"/>
  <c r="AA108" i="1"/>
  <c r="Y108" i="1"/>
  <c r="AA87" i="1"/>
  <c r="Z87" i="1"/>
  <c r="Y87" i="1"/>
  <c r="Z84" i="1"/>
  <c r="AA84" i="1"/>
  <c r="Y84" i="1"/>
  <c r="T6" i="1"/>
  <c r="T4" i="1" s="1"/>
  <c r="Y49" i="1"/>
  <c r="AA113" i="1"/>
  <c r="Y113" i="1"/>
  <c r="Z113" i="1"/>
  <c r="AA48" i="1"/>
  <c r="Y48" i="1"/>
  <c r="Z48" i="1"/>
  <c r="Y76" i="1"/>
  <c r="Z86" i="1"/>
  <c r="Z117" i="1"/>
  <c r="AA117" i="1"/>
  <c r="Y117" i="1"/>
  <c r="Z109" i="1"/>
  <c r="Y66" i="1"/>
  <c r="Z66" i="1"/>
  <c r="AA66" i="1"/>
  <c r="Z60" i="1"/>
  <c r="Z27" i="1"/>
  <c r="AA27" i="1"/>
  <c r="AA6" i="1" s="1"/>
  <c r="AA4" i="1" s="1"/>
  <c r="Y27" i="1"/>
  <c r="AA76" i="1"/>
  <c r="AA114" i="1"/>
  <c r="Z114" i="1"/>
  <c r="Y114" i="1"/>
  <c r="AA111" i="1"/>
  <c r="Z111" i="1"/>
  <c r="Y111" i="1"/>
  <c r="AB6" i="1"/>
  <c r="AB4" i="1" s="1"/>
  <c r="AD7" i="1"/>
  <c r="AD5" i="1" s="1"/>
  <c r="AB7" i="1"/>
  <c r="AB5" i="1" s="1"/>
  <c r="AC6" i="1"/>
  <c r="AC4" i="1" s="1"/>
  <c r="AD6" i="1"/>
  <c r="AD4" i="1" s="1"/>
  <c r="AC7" i="1"/>
  <c r="AC5" i="1" s="1"/>
  <c r="X7" i="1"/>
  <c r="X5" i="1" s="1"/>
  <c r="X6" i="1"/>
  <c r="X4" i="1" s="1"/>
  <c r="W7" i="1"/>
  <c r="W5" i="1" s="1"/>
  <c r="W6" i="1"/>
  <c r="W4" i="1" s="1"/>
  <c r="Y6" i="1"/>
  <c r="Y4" i="1" s="1"/>
  <c r="V7" i="1"/>
  <c r="V5" i="1" s="1"/>
  <c r="V6" i="1"/>
  <c r="V4" i="1" s="1"/>
  <c r="AA7" i="2" l="1"/>
  <c r="AA5" i="2" s="1"/>
  <c r="AA6" i="2"/>
  <c r="AA4" i="2" s="1"/>
  <c r="AF49" i="2"/>
  <c r="AE73" i="2"/>
  <c r="AF73" i="2"/>
  <c r="AE121" i="2"/>
  <c r="AF121" i="2"/>
  <c r="Y7" i="2"/>
  <c r="Y5" i="2" s="1"/>
  <c r="Y6" i="2"/>
  <c r="Y4" i="2" s="1"/>
  <c r="AF17" i="2"/>
  <c r="AE17" i="2"/>
  <c r="AE49" i="2"/>
  <c r="AF113" i="2"/>
  <c r="AE113" i="2"/>
  <c r="AA7" i="1"/>
  <c r="AA5" i="1" s="1"/>
  <c r="Y7" i="1"/>
  <c r="Y5" i="1" s="1"/>
  <c r="AE6" i="2" l="1"/>
  <c r="AE4" i="2" s="1"/>
  <c r="AE7" i="2"/>
  <c r="AE5" i="2" s="1"/>
  <c r="AF6" i="2"/>
  <c r="AF4" i="2" s="1"/>
  <c r="AF7" i="2"/>
  <c r="AF5" i="2" s="1"/>
  <c r="AE6" i="1"/>
  <c r="AE4" i="1" s="1"/>
  <c r="AE7" i="1"/>
  <c r="AE5" i="1" s="1"/>
</calcChain>
</file>

<file path=xl/sharedStrings.xml><?xml version="1.0" encoding="utf-8"?>
<sst xmlns="http://schemas.openxmlformats.org/spreadsheetml/2006/main" count="218" uniqueCount="63">
  <si>
    <t>LOCAL RETURNS</t>
  </si>
  <si>
    <t>USD RETURNS</t>
  </si>
  <si>
    <t>CALCULATE THE LOCAL RETURNS</t>
  </si>
  <si>
    <t>mean (ann.)-&gt;</t>
  </si>
  <si>
    <t>stdev (ann.)-&gt;</t>
  </si>
  <si>
    <t>mean -&gt;</t>
  </si>
  <si>
    <t>Cash yields are quoted as annual, so we divide by 12 to get the monthly return</t>
  </si>
  <si>
    <t>calc_types</t>
  </si>
  <si>
    <t>CASH</t>
  </si>
  <si>
    <t>INDEX</t>
  </si>
  <si>
    <t>FX</t>
  </si>
  <si>
    <t>asset_names</t>
  </si>
  <si>
    <t>US.CASH</t>
  </si>
  <si>
    <t>UK.CASH</t>
  </si>
  <si>
    <t>US.GOVT.01</t>
  </si>
  <si>
    <t>UK.GOVT.01</t>
  </si>
  <si>
    <t>US.GOVT.13</t>
  </si>
  <si>
    <t>UK.GOVT.13</t>
  </si>
  <si>
    <t>USD.FWD</t>
  </si>
  <si>
    <t>GBP.FWD</t>
  </si>
  <si>
    <t>GBP</t>
  </si>
  <si>
    <t>ICE USD 1 Month</t>
  </si>
  <si>
    <t>ICE GBP 1 Month</t>
  </si>
  <si>
    <t>0-1y US Treasury</t>
  </si>
  <si>
    <t>0-1y U.K. Gilt</t>
  </si>
  <si>
    <t>1-3y US Treasury</t>
  </si>
  <si>
    <t>1-3y U.K. Gilt</t>
  </si>
  <si>
    <t>GBP Fwd Imp Yld 1M</t>
  </si>
  <si>
    <t>LUS1 Index</t>
  </si>
  <si>
    <t>LBP1 Index</t>
  </si>
  <si>
    <t>G0QA Index</t>
  </si>
  <si>
    <t>G0LA Index</t>
  </si>
  <si>
    <t>G1O2 Index</t>
  </si>
  <si>
    <t>G1L0 Index</t>
  </si>
  <si>
    <t>GBPI1M Curncy</t>
  </si>
  <si>
    <t>USDGBP Curncy</t>
  </si>
  <si>
    <t>£ cost of $1</t>
  </si>
  <si>
    <t>HEDGE</t>
  </si>
  <si>
    <t>COST</t>
  </si>
  <si>
    <t>Currency</t>
  </si>
  <si>
    <t>return</t>
  </si>
  <si>
    <t>HEDGED</t>
  </si>
  <si>
    <t>UNHEDGED</t>
  </si>
  <si>
    <t>PORTFOLIO WEIGHTS</t>
  </si>
  <si>
    <t>PORTFOLIO</t>
  </si>
  <si>
    <t>Turning an Index value into a monthly return: calculate proportional change</t>
  </si>
  <si>
    <t>ONCE WE HAVE THESE WE CAN CALCULATE PORTFOLIO RISKS AND RETURNS</t>
  </si>
  <si>
    <t>IMAGINE WE ARE USD-BASED INVESTORS ALLOCATING TO SHORT-DURATION US TREASURIES AND UK GILTS</t>
  </si>
  <si>
    <t>USD ASSETS</t>
  </si>
  <si>
    <t>GBP ASSETS</t>
  </si>
  <si>
    <t>A</t>
  </si>
  <si>
    <t>B</t>
  </si>
  <si>
    <t>US Cash</t>
  </si>
  <si>
    <t>UST 0-1</t>
  </si>
  <si>
    <t>UST 1-3</t>
  </si>
  <si>
    <t>UK Cash</t>
  </si>
  <si>
    <t>UKT 0-1</t>
  </si>
  <si>
    <t>UKT 1-3</t>
  </si>
  <si>
    <t>US 1m Fwd</t>
  </si>
  <si>
    <t>UK 1m Fwd</t>
  </si>
  <si>
    <t>CONVERT NON-USD ASSET RETURNS TO USD TERMS: HEDGED AND UNHEDGED</t>
  </si>
  <si>
    <t>CALCULATE RETURN OF FOREIGN CURRENCY IN USD TERMS AND COSTS OF MONTHLY HEDGING</t>
  </si>
  <si>
    <t>std dev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</si>
</sst>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2" fillId="3" borderId="12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 applyFill="1"/>
    <xf numFmtId="10" fontId="0" fillId="0" borderId="0" xfId="1" applyNumberFormat="1" applyFont="1" applyFill="1" applyBorder="1"/>
    <xf numFmtId="10" fontId="0" fillId="5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0" fontId="0" fillId="5" borderId="7" xfId="0" applyNumberFormat="1" applyFill="1" applyBorder="1" applyAlignment="1">
      <alignment horizontal="center"/>
    </xf>
    <xf numFmtId="0" fontId="0" fillId="3" borderId="4" xfId="0" applyFill="1" applyBorder="1"/>
    <xf numFmtId="10" fontId="0" fillId="3" borderId="8" xfId="0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5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0" fontId="0" fillId="8" borderId="7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1" applyNumberFormat="1" applyFont="1" applyFill="1" applyBorder="1" applyAlignment="1">
      <alignment horizontal="center"/>
    </xf>
    <xf numFmtId="10" fontId="0" fillId="8" borderId="15" xfId="1" applyNumberFormat="1" applyFon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10" fontId="0" fillId="6" borderId="7" xfId="0" applyNumberFormat="1" applyFill="1" applyBorder="1" applyAlignment="1">
      <alignment horizontal="center"/>
    </xf>
    <xf numFmtId="10" fontId="0" fillId="6" borderId="6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15" xfId="1" applyNumberFormat="1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10" fontId="0" fillId="7" borderId="7" xfId="0" applyNumberFormat="1" applyFill="1" applyBorder="1" applyAlignment="1">
      <alignment horizontal="center"/>
    </xf>
    <xf numFmtId="10" fontId="0" fillId="7" borderId="0" xfId="1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18" xfId="0" applyFill="1" applyBorder="1"/>
    <xf numFmtId="10" fontId="0" fillId="7" borderId="19" xfId="0" applyNumberForma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7" borderId="18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8" xfId="0" applyFill="1" applyBorder="1" applyAlignment="1">
      <alignment horizontal="center"/>
    </xf>
    <xf numFmtId="10" fontId="0" fillId="7" borderId="18" xfId="1" applyNumberFormat="1" applyFont="1" applyFill="1" applyBorder="1" applyAlignment="1">
      <alignment horizontal="center"/>
    </xf>
    <xf numFmtId="10" fontId="0" fillId="7" borderId="15" xfId="1" applyNumberFormat="1" applyFont="1" applyFill="1" applyBorder="1" applyAlignment="1">
      <alignment horizontal="center"/>
    </xf>
    <xf numFmtId="10" fontId="0" fillId="7" borderId="17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center"/>
    </xf>
    <xf numFmtId="0" fontId="0" fillId="5" borderId="4" xfId="0" applyFill="1" applyBorder="1"/>
    <xf numFmtId="10" fontId="0" fillId="5" borderId="8" xfId="0" applyNumberForma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9" fontId="0" fillId="5" borderId="9" xfId="1" applyFont="1" applyFill="1" applyBorder="1" applyAlignment="1">
      <alignment horizontal="center"/>
    </xf>
    <xf numFmtId="9" fontId="0" fillId="5" borderId="10" xfId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14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>
      <alignment horizontal="center"/>
    </xf>
    <xf numFmtId="9" fontId="0" fillId="8" borderId="10" xfId="1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9" borderId="15" xfId="0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9" fontId="0" fillId="9" borderId="10" xfId="1" applyFont="1" applyFill="1" applyBorder="1" applyAlignment="1">
      <alignment horizontal="center"/>
    </xf>
    <xf numFmtId="9" fontId="0" fillId="9" borderId="11" xfId="1" applyFont="1" applyFill="1" applyBorder="1" applyAlignment="1">
      <alignment horizontal="center"/>
    </xf>
    <xf numFmtId="10" fontId="0" fillId="9" borderId="0" xfId="1" applyNumberFormat="1" applyFont="1" applyFill="1" applyBorder="1" applyAlignment="1">
      <alignment horizontal="center"/>
    </xf>
    <xf numFmtId="10" fontId="0" fillId="9" borderId="15" xfId="1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/>
    <xf numFmtId="0" fontId="0" fillId="8" borderId="0" xfId="0" applyFill="1"/>
    <xf numFmtId="0" fontId="0" fillId="9" borderId="0" xfId="0" applyFill="1"/>
    <xf numFmtId="10" fontId="0" fillId="5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10" fontId="0" fillId="9" borderId="0" xfId="0" applyNumberFormat="1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/>
    <xf numFmtId="0" fontId="0" fillId="2" borderId="18" xfId="0" applyFill="1" applyBorder="1"/>
    <xf numFmtId="10" fontId="0" fillId="2" borderId="7" xfId="0" applyNumberFormat="1" applyFill="1" applyBorder="1" applyAlignment="1">
      <alignment horizontal="center"/>
    </xf>
    <xf numFmtId="10" fontId="0" fillId="2" borderId="19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2" borderId="18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18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10" fontId="0" fillId="2" borderId="17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AIM">
      <a:dk1>
        <a:srgbClr val="2C1E24"/>
      </a:dk1>
      <a:lt1>
        <a:sysClr val="window" lastClr="FFFFFF"/>
      </a:lt1>
      <a:dk2>
        <a:srgbClr val="2C2824"/>
      </a:dk2>
      <a:lt2>
        <a:srgbClr val="ECE9E7"/>
      </a:lt2>
      <a:accent1>
        <a:srgbClr val="2826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CFC9C4"/>
      </a:hlink>
      <a:folHlink>
        <a:srgbClr val="433D3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92F4-E8DE-469A-896C-FC0578CC882F}">
  <dimension ref="A1:AF161"/>
  <sheetViews>
    <sheetView showGridLines="0" tabSelected="1" zoomScale="80" zoomScaleNormal="80" workbookViewId="0">
      <selection activeCell="E20" sqref="E20"/>
    </sheetView>
  </sheetViews>
  <sheetFormatPr defaultRowHeight="14.6" x14ac:dyDescent="0.4"/>
  <cols>
    <col min="1" max="1" width="11.84375" style="21" bestFit="1" customWidth="1"/>
    <col min="2" max="10" width="12.23046875" style="3" customWidth="1"/>
    <col min="11" max="20" width="10.765625" customWidth="1"/>
    <col min="21" max="21" width="4.921875" customWidth="1"/>
    <col min="22" max="32" width="10.765625" customWidth="1"/>
  </cols>
  <sheetData>
    <row r="1" spans="1:32" ht="15.9" x14ac:dyDescent="0.45">
      <c r="A1" s="15" t="s">
        <v>47</v>
      </c>
      <c r="K1" s="14" t="s">
        <v>0</v>
      </c>
      <c r="L1" s="8"/>
      <c r="M1" s="8"/>
      <c r="N1" s="8"/>
      <c r="O1" s="9"/>
      <c r="P1" s="9"/>
      <c r="Q1" s="9"/>
      <c r="R1" s="9"/>
      <c r="S1" s="52" t="s">
        <v>1</v>
      </c>
      <c r="T1" s="55"/>
      <c r="V1" s="72" t="s">
        <v>1</v>
      </c>
      <c r="W1" s="73"/>
      <c r="X1" s="73"/>
      <c r="Y1" s="40"/>
      <c r="Z1" s="40"/>
      <c r="AA1" s="40"/>
      <c r="AB1" s="87"/>
      <c r="AC1" s="87"/>
      <c r="AD1" s="87"/>
      <c r="AE1" s="6" t="s">
        <v>44</v>
      </c>
      <c r="AF1" s="104" t="s">
        <v>44</v>
      </c>
    </row>
    <row r="2" spans="1:32" ht="15" thickBot="1" x14ac:dyDescent="0.45">
      <c r="A2" s="18"/>
      <c r="B2" s="1"/>
      <c r="C2" s="1"/>
      <c r="D2" s="1"/>
      <c r="E2" s="1"/>
      <c r="F2" s="1"/>
      <c r="G2" s="1"/>
      <c r="H2" s="1"/>
      <c r="I2" s="1"/>
      <c r="J2" s="1"/>
      <c r="K2" s="10" t="s">
        <v>48</v>
      </c>
      <c r="L2" s="11"/>
      <c r="M2" s="11"/>
      <c r="N2" s="11"/>
      <c r="O2" s="46" t="s">
        <v>49</v>
      </c>
      <c r="P2" s="12"/>
      <c r="Q2" s="12"/>
      <c r="R2" s="12"/>
      <c r="S2" s="13" t="s">
        <v>20</v>
      </c>
      <c r="T2" s="56" t="s">
        <v>37</v>
      </c>
      <c r="V2" s="74"/>
      <c r="W2" s="75"/>
      <c r="X2" s="75"/>
      <c r="Y2" s="41" t="s">
        <v>41</v>
      </c>
      <c r="Z2" s="41"/>
      <c r="AA2" s="41"/>
      <c r="AB2" s="88" t="s">
        <v>42</v>
      </c>
      <c r="AC2" s="89"/>
      <c r="AD2" s="89"/>
      <c r="AE2" s="7" t="s">
        <v>50</v>
      </c>
      <c r="AF2" s="105" t="s">
        <v>51</v>
      </c>
    </row>
    <row r="3" spans="1:32" ht="15" thickTop="1" x14ac:dyDescent="0.4">
      <c r="A3" s="19"/>
      <c r="B3" s="2"/>
      <c r="C3" s="2"/>
      <c r="E3" s="2"/>
      <c r="F3" s="2"/>
      <c r="K3" s="30"/>
      <c r="L3" s="57"/>
      <c r="M3" s="57"/>
      <c r="N3" s="57"/>
      <c r="O3" s="58"/>
      <c r="P3" s="58"/>
      <c r="Q3" s="58"/>
      <c r="R3" s="58"/>
      <c r="S3" s="59"/>
      <c r="T3" s="60"/>
      <c r="V3" s="76"/>
      <c r="W3" s="98"/>
      <c r="X3" s="98"/>
      <c r="Y3" s="99"/>
      <c r="Z3" s="99"/>
      <c r="AA3" s="99"/>
      <c r="AB3" s="100"/>
      <c r="AC3" s="100"/>
      <c r="AD3" s="100"/>
      <c r="AE3" s="106"/>
      <c r="AF3" s="107"/>
    </row>
    <row r="4" spans="1:32" x14ac:dyDescent="0.4">
      <c r="A4" s="20">
        <v>1</v>
      </c>
      <c r="B4" s="4" t="s">
        <v>2</v>
      </c>
      <c r="C4" s="5"/>
      <c r="F4" s="5"/>
      <c r="J4" s="95" t="s">
        <v>3</v>
      </c>
      <c r="K4" s="31" t="e">
        <f>(1+K6)^12-1</f>
        <v>#DIV/0!</v>
      </c>
      <c r="L4" s="32" t="e">
        <f>(1+L6)^12-1</f>
        <v>#DIV/0!</v>
      </c>
      <c r="M4" s="32" t="e">
        <f>(1+M6)^12-1</f>
        <v>#DIV/0!</v>
      </c>
      <c r="N4" s="32" t="e">
        <f>(1+N6)^12-1</f>
        <v>#DIV/0!</v>
      </c>
      <c r="O4" s="47" t="e">
        <f>(1+O6)^12-1</f>
        <v>#DIV/0!</v>
      </c>
      <c r="P4" s="47" t="e">
        <f t="shared" ref="P4:T4" si="0">(1+P6)^12-1</f>
        <v>#DIV/0!</v>
      </c>
      <c r="Q4" s="47" t="e">
        <f t="shared" si="0"/>
        <v>#DIV/0!</v>
      </c>
      <c r="R4" s="48" t="e">
        <f t="shared" si="0"/>
        <v>#DIV/0!</v>
      </c>
      <c r="S4" s="53" t="e">
        <f t="shared" si="0"/>
        <v>#DIV/0!</v>
      </c>
      <c r="T4" s="61" t="e">
        <f t="shared" si="0"/>
        <v>#DIV/0!</v>
      </c>
      <c r="V4" s="77" t="e">
        <f>(1+V6)^12-1</f>
        <v>#DIV/0!</v>
      </c>
      <c r="W4" s="29" t="e">
        <f t="shared" ref="W4:AA4" si="1">(1+W6)^12-1</f>
        <v>#DIV/0!</v>
      </c>
      <c r="X4" s="29" t="e">
        <f>(1+X6)^12-1</f>
        <v>#DIV/0!</v>
      </c>
      <c r="Y4" s="42" t="e">
        <f>(1+Y6)^12-1</f>
        <v>#DIV/0!</v>
      </c>
      <c r="Z4" s="42" t="e">
        <f t="shared" si="1"/>
        <v>#DIV/0!</v>
      </c>
      <c r="AA4" s="42" t="e">
        <f t="shared" si="1"/>
        <v>#DIV/0!</v>
      </c>
      <c r="AB4" s="90" t="e">
        <f>(1+AB6)^12-1</f>
        <v>#DIV/0!</v>
      </c>
      <c r="AC4" s="90" t="e">
        <f t="shared" ref="AC4:AF4" si="2">(1+AC6)^12-1</f>
        <v>#DIV/0!</v>
      </c>
      <c r="AD4" s="90" t="e">
        <f t="shared" si="2"/>
        <v>#DIV/0!</v>
      </c>
      <c r="AE4" s="108">
        <f t="shared" si="2"/>
        <v>0</v>
      </c>
      <c r="AF4" s="109">
        <f t="shared" si="2"/>
        <v>0</v>
      </c>
    </row>
    <row r="5" spans="1:32" x14ac:dyDescent="0.4">
      <c r="A5" s="20">
        <v>2</v>
      </c>
      <c r="B5" s="4" t="s">
        <v>61</v>
      </c>
      <c r="C5" s="5"/>
      <c r="F5" s="5"/>
      <c r="J5" s="95" t="s">
        <v>4</v>
      </c>
      <c r="K5" s="31" t="e">
        <f>K7*SQRT(12)</f>
        <v>#DIV/0!</v>
      </c>
      <c r="L5" s="32" t="e">
        <f>L7*SQRT(12)</f>
        <v>#DIV/0!</v>
      </c>
      <c r="M5" s="32" t="e">
        <f>M7*SQRT(12)</f>
        <v>#DIV/0!</v>
      </c>
      <c r="N5" s="32" t="e">
        <f>N7*SQRT(12)</f>
        <v>#DIV/0!</v>
      </c>
      <c r="O5" s="47" t="e">
        <f>O7*SQRT(12)</f>
        <v>#DIV/0!</v>
      </c>
      <c r="P5" s="47" t="e">
        <f t="shared" ref="P5:T5" si="3">P7*SQRT(12)</f>
        <v>#DIV/0!</v>
      </c>
      <c r="Q5" s="47" t="e">
        <f t="shared" si="3"/>
        <v>#DIV/0!</v>
      </c>
      <c r="R5" s="48" t="e">
        <f t="shared" si="3"/>
        <v>#DIV/0!</v>
      </c>
      <c r="S5" s="53" t="e">
        <f t="shared" si="3"/>
        <v>#DIV/0!</v>
      </c>
      <c r="T5" s="61" t="e">
        <f t="shared" si="3"/>
        <v>#DIV/0!</v>
      </c>
      <c r="V5" s="77" t="e">
        <f>V7*SQRT(12)</f>
        <v>#DIV/0!</v>
      </c>
      <c r="W5" s="29" t="e">
        <f t="shared" ref="W5:AA5" si="4">W7*SQRT(12)</f>
        <v>#DIV/0!</v>
      </c>
      <c r="X5" s="29" t="e">
        <f>X7*SQRT(12)</f>
        <v>#DIV/0!</v>
      </c>
      <c r="Y5" s="42" t="e">
        <f>Y7*SQRT(12)</f>
        <v>#DIV/0!</v>
      </c>
      <c r="Z5" s="42" t="e">
        <f t="shared" si="4"/>
        <v>#DIV/0!</v>
      </c>
      <c r="AA5" s="42" t="e">
        <f t="shared" si="4"/>
        <v>#DIV/0!</v>
      </c>
      <c r="AB5" s="90" t="e">
        <f>AB7*SQRT(12)</f>
        <v>#DIV/0!</v>
      </c>
      <c r="AC5" s="90" t="e">
        <f t="shared" ref="AC5:AF5" si="5">AC7*SQRT(12)</f>
        <v>#DIV/0!</v>
      </c>
      <c r="AD5" s="90" t="e">
        <f t="shared" si="5"/>
        <v>#DIV/0!</v>
      </c>
      <c r="AE5" s="108">
        <f t="shared" si="5"/>
        <v>0</v>
      </c>
      <c r="AF5" s="109">
        <f t="shared" si="5"/>
        <v>0</v>
      </c>
    </row>
    <row r="6" spans="1:32" x14ac:dyDescent="0.4">
      <c r="A6" s="20">
        <v>3</v>
      </c>
      <c r="B6" s="4" t="s">
        <v>60</v>
      </c>
      <c r="C6" s="5"/>
      <c r="F6" s="5"/>
      <c r="J6" s="95" t="s">
        <v>5</v>
      </c>
      <c r="K6" s="31" t="e">
        <f t="shared" ref="K6:T6" si="6">AVERAGE(K$16:K$136)</f>
        <v>#DIV/0!</v>
      </c>
      <c r="L6" s="32" t="e">
        <f t="shared" si="6"/>
        <v>#DIV/0!</v>
      </c>
      <c r="M6" s="32" t="e">
        <f t="shared" si="6"/>
        <v>#DIV/0!</v>
      </c>
      <c r="N6" s="32" t="e">
        <f t="shared" si="6"/>
        <v>#DIV/0!</v>
      </c>
      <c r="O6" s="47" t="e">
        <f t="shared" si="6"/>
        <v>#DIV/0!</v>
      </c>
      <c r="P6" s="47" t="e">
        <f t="shared" si="6"/>
        <v>#DIV/0!</v>
      </c>
      <c r="Q6" s="47" t="e">
        <f t="shared" si="6"/>
        <v>#DIV/0!</v>
      </c>
      <c r="R6" s="48" t="e">
        <f t="shared" si="6"/>
        <v>#DIV/0!</v>
      </c>
      <c r="S6" s="53" t="e">
        <f t="shared" si="6"/>
        <v>#DIV/0!</v>
      </c>
      <c r="T6" s="61" t="e">
        <f t="shared" si="6"/>
        <v>#DIV/0!</v>
      </c>
      <c r="V6" s="77" t="e">
        <f t="shared" ref="V6:AF6" si="7">AVERAGE(V$16:V$136)</f>
        <v>#DIV/0!</v>
      </c>
      <c r="W6" s="29" t="e">
        <f t="shared" si="7"/>
        <v>#DIV/0!</v>
      </c>
      <c r="X6" s="29" t="e">
        <f t="shared" si="7"/>
        <v>#DIV/0!</v>
      </c>
      <c r="Y6" s="42" t="e">
        <f t="shared" si="7"/>
        <v>#DIV/0!</v>
      </c>
      <c r="Z6" s="42" t="e">
        <f t="shared" si="7"/>
        <v>#DIV/0!</v>
      </c>
      <c r="AA6" s="42" t="e">
        <f t="shared" si="7"/>
        <v>#DIV/0!</v>
      </c>
      <c r="AB6" s="90" t="e">
        <f t="shared" si="7"/>
        <v>#DIV/0!</v>
      </c>
      <c r="AC6" s="90" t="e">
        <f t="shared" si="7"/>
        <v>#DIV/0!</v>
      </c>
      <c r="AD6" s="90" t="e">
        <f t="shared" si="7"/>
        <v>#DIV/0!</v>
      </c>
      <c r="AE6" s="108">
        <f t="shared" si="7"/>
        <v>0</v>
      </c>
      <c r="AF6" s="109">
        <f t="shared" si="7"/>
        <v>0</v>
      </c>
    </row>
    <row r="7" spans="1:32" x14ac:dyDescent="0.4">
      <c r="A7" s="20">
        <v>4</v>
      </c>
      <c r="B7" s="4" t="s">
        <v>46</v>
      </c>
      <c r="C7" s="5"/>
      <c r="F7" s="5"/>
      <c r="J7" s="95" t="s">
        <v>62</v>
      </c>
      <c r="K7" s="31" t="e">
        <f t="shared" ref="K7:T7" si="8">_xlfn.STDEV.S(K$16:K$136)</f>
        <v>#DIV/0!</v>
      </c>
      <c r="L7" s="32" t="e">
        <f t="shared" si="8"/>
        <v>#DIV/0!</v>
      </c>
      <c r="M7" s="32" t="e">
        <f t="shared" si="8"/>
        <v>#DIV/0!</v>
      </c>
      <c r="N7" s="32" t="e">
        <f t="shared" si="8"/>
        <v>#DIV/0!</v>
      </c>
      <c r="O7" s="47" t="e">
        <f t="shared" si="8"/>
        <v>#DIV/0!</v>
      </c>
      <c r="P7" s="47" t="e">
        <f t="shared" si="8"/>
        <v>#DIV/0!</v>
      </c>
      <c r="Q7" s="47" t="e">
        <f t="shared" si="8"/>
        <v>#DIV/0!</v>
      </c>
      <c r="R7" s="48" t="e">
        <f t="shared" si="8"/>
        <v>#DIV/0!</v>
      </c>
      <c r="S7" s="53" t="e">
        <f t="shared" si="8"/>
        <v>#DIV/0!</v>
      </c>
      <c r="T7" s="61" t="e">
        <f t="shared" si="8"/>
        <v>#DIV/0!</v>
      </c>
      <c r="V7" s="77" t="e">
        <f t="shared" ref="V7:AF7" si="9">_xlfn.STDEV.S(V$16:V$136)</f>
        <v>#DIV/0!</v>
      </c>
      <c r="W7" s="29" t="e">
        <f t="shared" si="9"/>
        <v>#DIV/0!</v>
      </c>
      <c r="X7" s="29" t="e">
        <f t="shared" si="9"/>
        <v>#DIV/0!</v>
      </c>
      <c r="Y7" s="42" t="e">
        <f t="shared" si="9"/>
        <v>#DIV/0!</v>
      </c>
      <c r="Z7" s="42" t="e">
        <f t="shared" si="9"/>
        <v>#DIV/0!</v>
      </c>
      <c r="AA7" s="42" t="e">
        <f t="shared" si="9"/>
        <v>#DIV/0!</v>
      </c>
      <c r="AB7" s="90" t="e">
        <f t="shared" si="9"/>
        <v>#DIV/0!</v>
      </c>
      <c r="AC7" s="90" t="e">
        <f t="shared" si="9"/>
        <v>#DIV/0!</v>
      </c>
      <c r="AD7" s="90" t="e">
        <f t="shared" si="9"/>
        <v>#DIV/0!</v>
      </c>
      <c r="AE7" s="108">
        <f t="shared" si="9"/>
        <v>0</v>
      </c>
      <c r="AF7" s="109">
        <f t="shared" si="9"/>
        <v>0</v>
      </c>
    </row>
    <row r="8" spans="1:32" x14ac:dyDescent="0.4">
      <c r="A8" s="4"/>
      <c r="B8" s="4"/>
      <c r="C8" s="5"/>
      <c r="F8" s="5"/>
      <c r="K8" s="33"/>
      <c r="L8" s="62"/>
      <c r="M8" s="62"/>
      <c r="N8" s="62"/>
      <c r="O8" s="63"/>
      <c r="P8" s="63"/>
      <c r="Q8" s="63"/>
      <c r="R8" s="63"/>
      <c r="S8" s="64"/>
      <c r="T8" s="65"/>
      <c r="V8" s="78"/>
      <c r="W8" s="101"/>
      <c r="X8" s="101"/>
      <c r="Y8" s="102"/>
      <c r="Z8" s="102"/>
      <c r="AA8" s="102"/>
      <c r="AB8" s="103"/>
      <c r="AC8" s="103"/>
      <c r="AD8" s="103"/>
      <c r="AE8" s="110"/>
      <c r="AF8" s="111"/>
    </row>
    <row r="9" spans="1:32" ht="15" thickBot="1" x14ac:dyDescent="0.45">
      <c r="A9" s="4"/>
      <c r="B9" s="4"/>
      <c r="C9" s="5"/>
      <c r="F9" s="5"/>
      <c r="K9" s="71" t="s">
        <v>6</v>
      </c>
      <c r="L9" s="39"/>
      <c r="M9" s="39"/>
      <c r="N9" s="39"/>
      <c r="O9" s="49"/>
      <c r="P9" s="49"/>
      <c r="Q9" s="49"/>
      <c r="R9" s="49"/>
      <c r="S9" s="66"/>
      <c r="T9" s="67"/>
      <c r="V9" s="79" t="s">
        <v>43</v>
      </c>
      <c r="W9" s="96"/>
      <c r="X9" s="96"/>
      <c r="Y9" s="43"/>
      <c r="Z9" s="43"/>
      <c r="AA9" s="43"/>
      <c r="AB9" s="97"/>
      <c r="AC9" s="97"/>
      <c r="AD9" s="97"/>
      <c r="AE9" s="112"/>
      <c r="AF9" s="113"/>
    </row>
    <row r="10" spans="1:32" ht="15" thickBot="1" x14ac:dyDescent="0.45">
      <c r="A10" s="4"/>
      <c r="B10" s="4"/>
      <c r="C10" s="5"/>
      <c r="F10" s="5"/>
      <c r="K10" s="71" t="s">
        <v>45</v>
      </c>
      <c r="L10" s="39"/>
      <c r="M10" s="39"/>
      <c r="N10" s="39"/>
      <c r="O10" s="49"/>
      <c r="P10" s="49"/>
      <c r="Q10" s="49"/>
      <c r="R10" s="49"/>
      <c r="S10" s="66"/>
      <c r="T10" s="67"/>
      <c r="U10" s="28" t="s">
        <v>50</v>
      </c>
      <c r="V10" s="80">
        <v>0.1</v>
      </c>
      <c r="W10" s="81">
        <v>0.4</v>
      </c>
      <c r="X10" s="81">
        <v>0.35000000000000003</v>
      </c>
      <c r="Y10" s="86">
        <v>0.05</v>
      </c>
      <c r="Z10" s="86">
        <v>0.05</v>
      </c>
      <c r="AA10" s="86">
        <v>0.05</v>
      </c>
      <c r="AB10" s="91">
        <v>0</v>
      </c>
      <c r="AC10" s="91">
        <v>0</v>
      </c>
      <c r="AD10" s="92">
        <v>0</v>
      </c>
      <c r="AE10" s="110"/>
      <c r="AF10" s="111"/>
    </row>
    <row r="11" spans="1:32" ht="15" thickBot="1" x14ac:dyDescent="0.45">
      <c r="K11" s="34"/>
      <c r="L11" s="39"/>
      <c r="M11" s="39"/>
      <c r="N11" s="39"/>
      <c r="O11" s="49"/>
      <c r="P11" s="49"/>
      <c r="Q11" s="49"/>
      <c r="R11" s="49"/>
      <c r="S11" s="66"/>
      <c r="T11" s="67"/>
      <c r="U11" s="28" t="s">
        <v>51</v>
      </c>
      <c r="V11" s="80">
        <v>0.1</v>
      </c>
      <c r="W11" s="81">
        <v>0.4</v>
      </c>
      <c r="X11" s="81">
        <v>0.35000000000000003</v>
      </c>
      <c r="Y11" s="86">
        <v>0.05</v>
      </c>
      <c r="Z11" s="86">
        <v>0.05</v>
      </c>
      <c r="AA11" s="86">
        <v>0.05</v>
      </c>
      <c r="AB11" s="91">
        <v>0</v>
      </c>
      <c r="AC11" s="91">
        <v>0</v>
      </c>
      <c r="AD11" s="92">
        <v>0</v>
      </c>
      <c r="AE11" s="112"/>
      <c r="AF11" s="113"/>
    </row>
    <row r="12" spans="1:32" x14ac:dyDescent="0.4">
      <c r="A12" s="22" t="s">
        <v>7</v>
      </c>
      <c r="B12" s="16" t="s">
        <v>8</v>
      </c>
      <c r="C12" s="16" t="s">
        <v>9</v>
      </c>
      <c r="D12" s="16" t="s">
        <v>9</v>
      </c>
      <c r="E12" s="16" t="s">
        <v>8</v>
      </c>
      <c r="F12" s="16" t="s">
        <v>8</v>
      </c>
      <c r="G12" s="16" t="s">
        <v>9</v>
      </c>
      <c r="H12" s="16" t="s">
        <v>9</v>
      </c>
      <c r="I12" s="16" t="s">
        <v>8</v>
      </c>
      <c r="J12" s="16" t="s">
        <v>10</v>
      </c>
      <c r="K12" s="34"/>
      <c r="L12" s="39"/>
      <c r="M12" s="39"/>
      <c r="N12" s="39"/>
      <c r="O12" s="49"/>
      <c r="P12" s="49"/>
      <c r="Q12" s="49"/>
      <c r="R12" s="49"/>
      <c r="S12" s="66" t="s">
        <v>10</v>
      </c>
      <c r="T12" s="67" t="s">
        <v>37</v>
      </c>
      <c r="V12" s="82"/>
      <c r="W12" s="96"/>
      <c r="X12" s="96"/>
      <c r="Y12" s="43"/>
      <c r="Z12" s="43"/>
      <c r="AA12" s="43"/>
      <c r="AB12" s="97"/>
      <c r="AC12" s="97"/>
      <c r="AD12" s="97"/>
      <c r="AE12" s="110"/>
      <c r="AF12" s="111"/>
    </row>
    <row r="13" spans="1:32" x14ac:dyDescent="0.4">
      <c r="A13" s="22" t="s">
        <v>11</v>
      </c>
      <c r="B13" s="16" t="s">
        <v>12</v>
      </c>
      <c r="C13" s="16" t="s">
        <v>14</v>
      </c>
      <c r="D13" s="16" t="s">
        <v>16</v>
      </c>
      <c r="E13" s="16" t="s">
        <v>18</v>
      </c>
      <c r="F13" s="16" t="s">
        <v>13</v>
      </c>
      <c r="G13" s="16" t="s">
        <v>15</v>
      </c>
      <c r="H13" s="16" t="s">
        <v>17</v>
      </c>
      <c r="I13" s="16" t="s">
        <v>19</v>
      </c>
      <c r="J13" s="16" t="s">
        <v>20</v>
      </c>
      <c r="K13" s="34" t="s">
        <v>12</v>
      </c>
      <c r="L13" s="39" t="s">
        <v>14</v>
      </c>
      <c r="M13" s="39" t="s">
        <v>16</v>
      </c>
      <c r="N13" s="39" t="s">
        <v>18</v>
      </c>
      <c r="O13" s="49" t="s">
        <v>13</v>
      </c>
      <c r="P13" s="49" t="s">
        <v>15</v>
      </c>
      <c r="Q13" s="49" t="s">
        <v>17</v>
      </c>
      <c r="R13" s="49" t="s">
        <v>19</v>
      </c>
      <c r="S13" s="66" t="s">
        <v>20</v>
      </c>
      <c r="T13" s="67" t="s">
        <v>38</v>
      </c>
      <c r="V13" s="82" t="s">
        <v>12</v>
      </c>
      <c r="W13" s="96" t="s">
        <v>14</v>
      </c>
      <c r="X13" s="96" t="s">
        <v>16</v>
      </c>
      <c r="Y13" s="43" t="s">
        <v>13</v>
      </c>
      <c r="Z13" s="43" t="s">
        <v>15</v>
      </c>
      <c r="AA13" s="43" t="s">
        <v>17</v>
      </c>
      <c r="AB13" s="97" t="s">
        <v>13</v>
      </c>
      <c r="AC13" s="97" t="s">
        <v>15</v>
      </c>
      <c r="AD13" s="97" t="s">
        <v>17</v>
      </c>
      <c r="AE13" s="112" t="s">
        <v>44</v>
      </c>
      <c r="AF13" s="113" t="s">
        <v>44</v>
      </c>
    </row>
    <row r="14" spans="1:32" x14ac:dyDescent="0.4">
      <c r="A14" s="22"/>
      <c r="B14" s="16" t="s">
        <v>21</v>
      </c>
      <c r="C14" s="16" t="s">
        <v>23</v>
      </c>
      <c r="D14" s="16" t="s">
        <v>25</v>
      </c>
      <c r="E14" s="16" t="s">
        <v>21</v>
      </c>
      <c r="F14" s="16" t="s">
        <v>22</v>
      </c>
      <c r="G14" s="16" t="s">
        <v>24</v>
      </c>
      <c r="H14" s="16" t="s">
        <v>26</v>
      </c>
      <c r="I14" s="16" t="s">
        <v>27</v>
      </c>
      <c r="J14" s="16" t="s">
        <v>36</v>
      </c>
      <c r="K14" s="34"/>
      <c r="L14" s="39"/>
      <c r="M14" s="39"/>
      <c r="N14" s="39"/>
      <c r="O14" s="49"/>
      <c r="P14" s="49"/>
      <c r="Q14" s="49"/>
      <c r="R14" s="49"/>
      <c r="S14" s="66" t="s">
        <v>39</v>
      </c>
      <c r="T14" s="67"/>
      <c r="V14" s="82"/>
      <c r="W14" s="96"/>
      <c r="X14" s="96"/>
      <c r="Y14" s="43"/>
      <c r="Z14" s="43"/>
      <c r="AA14" s="43"/>
      <c r="AB14" s="97"/>
      <c r="AC14" s="97"/>
      <c r="AD14" s="97"/>
      <c r="AE14" s="112" t="s">
        <v>50</v>
      </c>
      <c r="AF14" s="113" t="s">
        <v>51</v>
      </c>
    </row>
    <row r="15" spans="1:32" x14ac:dyDescent="0.4">
      <c r="A15" s="22"/>
      <c r="B15" s="16" t="s">
        <v>28</v>
      </c>
      <c r="C15" s="16" t="s">
        <v>30</v>
      </c>
      <c r="D15" s="16" t="s">
        <v>32</v>
      </c>
      <c r="E15" s="16" t="s">
        <v>28</v>
      </c>
      <c r="F15" s="16" t="s">
        <v>29</v>
      </c>
      <c r="G15" s="16" t="s">
        <v>31</v>
      </c>
      <c r="H15" s="16" t="s">
        <v>33</v>
      </c>
      <c r="I15" s="16" t="s">
        <v>34</v>
      </c>
      <c r="J15" s="16" t="s">
        <v>35</v>
      </c>
      <c r="K15" s="34" t="s">
        <v>52</v>
      </c>
      <c r="L15" s="39" t="s">
        <v>53</v>
      </c>
      <c r="M15" s="39" t="s">
        <v>54</v>
      </c>
      <c r="N15" s="39" t="s">
        <v>58</v>
      </c>
      <c r="O15" s="49" t="s">
        <v>55</v>
      </c>
      <c r="P15" s="49" t="s">
        <v>56</v>
      </c>
      <c r="Q15" s="49" t="s">
        <v>57</v>
      </c>
      <c r="R15" s="49" t="s">
        <v>59</v>
      </c>
      <c r="S15" s="54" t="s">
        <v>40</v>
      </c>
      <c r="T15" s="67"/>
      <c r="V15" s="82" t="s">
        <v>52</v>
      </c>
      <c r="W15" s="96" t="s">
        <v>53</v>
      </c>
      <c r="X15" s="96" t="s">
        <v>54</v>
      </c>
      <c r="Y15" s="43" t="s">
        <v>55</v>
      </c>
      <c r="Z15" s="43" t="s">
        <v>56</v>
      </c>
      <c r="AA15" s="43" t="s">
        <v>57</v>
      </c>
      <c r="AB15" s="97" t="s">
        <v>55</v>
      </c>
      <c r="AC15" s="97" t="s">
        <v>56</v>
      </c>
      <c r="AD15" s="97" t="s">
        <v>57</v>
      </c>
      <c r="AE15" s="112"/>
      <c r="AF15" s="113"/>
    </row>
    <row r="16" spans="1:32" x14ac:dyDescent="0.4">
      <c r="A16" s="23">
        <v>41912</v>
      </c>
      <c r="B16" s="17">
        <v>0.16</v>
      </c>
      <c r="C16" s="17">
        <v>203.816</v>
      </c>
      <c r="D16" s="17">
        <v>1143.877</v>
      </c>
      <c r="E16" s="17">
        <v>0.16</v>
      </c>
      <c r="F16" s="17">
        <v>0.51</v>
      </c>
      <c r="G16" s="17">
        <v>106.971</v>
      </c>
      <c r="H16" s="17">
        <v>648.65899999999999</v>
      </c>
      <c r="I16" s="17">
        <v>0.54949999999999999</v>
      </c>
      <c r="J16" s="17">
        <v>0.61678899648430274</v>
      </c>
      <c r="K16" s="35"/>
      <c r="L16" s="36"/>
      <c r="M16" s="36"/>
      <c r="N16" s="36"/>
      <c r="O16" s="50"/>
      <c r="P16" s="50"/>
      <c r="Q16" s="50"/>
      <c r="R16" s="50"/>
      <c r="S16" s="54"/>
      <c r="T16" s="68"/>
      <c r="V16" s="83"/>
      <c r="W16" s="27"/>
      <c r="X16" s="27"/>
      <c r="Y16" s="44"/>
      <c r="Z16" s="44"/>
      <c r="AA16" s="44"/>
      <c r="AB16" s="93"/>
      <c r="AC16" s="93"/>
      <c r="AD16" s="93"/>
      <c r="AE16" s="114"/>
      <c r="AF16" s="115"/>
    </row>
    <row r="17" spans="1:32" x14ac:dyDescent="0.4">
      <c r="A17" s="23">
        <v>41943</v>
      </c>
      <c r="B17" s="17">
        <v>0.16</v>
      </c>
      <c r="C17" s="17">
        <v>203.80199999999999</v>
      </c>
      <c r="D17" s="17">
        <v>1147.0170000000001</v>
      </c>
      <c r="E17" s="17">
        <v>0.16</v>
      </c>
      <c r="F17" s="17">
        <v>0.51</v>
      </c>
      <c r="G17" s="17">
        <v>107.066</v>
      </c>
      <c r="H17" s="17">
        <v>651.74099999999999</v>
      </c>
      <c r="I17" s="17">
        <v>0.5363</v>
      </c>
      <c r="J17" s="17">
        <v>0.62519537355423571</v>
      </c>
      <c r="K17" s="35"/>
      <c r="L17" s="36"/>
      <c r="M17" s="36"/>
      <c r="N17" s="36"/>
      <c r="O17" s="50"/>
      <c r="P17" s="50"/>
      <c r="Q17" s="50"/>
      <c r="R17" s="50"/>
      <c r="S17" s="54"/>
      <c r="T17" s="68"/>
      <c r="V17" s="83"/>
      <c r="W17" s="27"/>
      <c r="X17" s="27"/>
      <c r="Y17" s="44"/>
      <c r="Z17" s="44"/>
      <c r="AA17" s="44"/>
      <c r="AB17" s="93"/>
      <c r="AC17" s="93"/>
      <c r="AD17" s="93"/>
      <c r="AE17" s="114">
        <f>SUMPRODUCT(pfwtsA,$V17:$AD17)</f>
        <v>0</v>
      </c>
      <c r="AF17" s="115">
        <f t="shared" ref="AF17:AF48" si="10">SUMPRODUCT(pfwtsB,$V17:$AD17)</f>
        <v>0</v>
      </c>
    </row>
    <row r="18" spans="1:32" x14ac:dyDescent="0.4">
      <c r="A18" s="23">
        <v>41973</v>
      </c>
      <c r="B18" s="17">
        <v>0.15</v>
      </c>
      <c r="C18" s="17">
        <v>203.81899999999999</v>
      </c>
      <c r="D18" s="17">
        <v>1148.673</v>
      </c>
      <c r="E18" s="17">
        <v>0.15</v>
      </c>
      <c r="F18" s="17">
        <v>0.5</v>
      </c>
      <c r="G18" s="17">
        <v>107.124</v>
      </c>
      <c r="H18" s="17">
        <v>654.29100000000005</v>
      </c>
      <c r="I18" s="17">
        <v>0.45989999999999998</v>
      </c>
      <c r="J18" s="17">
        <v>0.6391818472355385</v>
      </c>
      <c r="K18" s="35"/>
      <c r="L18" s="36"/>
      <c r="M18" s="36"/>
      <c r="N18" s="36"/>
      <c r="O18" s="50"/>
      <c r="P18" s="50"/>
      <c r="Q18" s="50"/>
      <c r="R18" s="50"/>
      <c r="S18" s="54"/>
      <c r="T18" s="68"/>
      <c r="V18" s="83"/>
      <c r="W18" s="27"/>
      <c r="X18" s="27"/>
      <c r="Y18" s="44"/>
      <c r="Z18" s="44"/>
      <c r="AA18" s="44"/>
      <c r="AB18" s="93"/>
      <c r="AC18" s="93"/>
      <c r="AD18" s="93"/>
      <c r="AE18" s="114">
        <f t="shared" ref="AE18:AE49" si="11">SUMPRODUCT(pfwtsA,V18:AD18)</f>
        <v>0</v>
      </c>
      <c r="AF18" s="115">
        <f t="shared" si="10"/>
        <v>0</v>
      </c>
    </row>
    <row r="19" spans="1:32" x14ac:dyDescent="0.4">
      <c r="A19" s="23">
        <v>42004</v>
      </c>
      <c r="B19" s="17">
        <v>0.17</v>
      </c>
      <c r="C19" s="17">
        <v>203.78899999999999</v>
      </c>
      <c r="D19" s="17">
        <v>1145.875</v>
      </c>
      <c r="E19" s="17">
        <v>0.17</v>
      </c>
      <c r="F19" s="17">
        <v>0.5</v>
      </c>
      <c r="G19" s="17">
        <v>107.197</v>
      </c>
      <c r="H19" s="17">
        <v>655.76900000000001</v>
      </c>
      <c r="I19" s="17">
        <v>0.54369999999999996</v>
      </c>
      <c r="J19" s="17">
        <v>0.64197213840919298</v>
      </c>
      <c r="K19" s="35"/>
      <c r="L19" s="36"/>
      <c r="M19" s="36"/>
      <c r="N19" s="36"/>
      <c r="O19" s="50"/>
      <c r="P19" s="50"/>
      <c r="Q19" s="50"/>
      <c r="R19" s="50"/>
      <c r="S19" s="54"/>
      <c r="T19" s="68"/>
      <c r="V19" s="83"/>
      <c r="W19" s="27"/>
      <c r="X19" s="27"/>
      <c r="Y19" s="44"/>
      <c r="Z19" s="44"/>
      <c r="AA19" s="44"/>
      <c r="AB19" s="93"/>
      <c r="AC19" s="93"/>
      <c r="AD19" s="93"/>
      <c r="AE19" s="114">
        <f t="shared" si="11"/>
        <v>0</v>
      </c>
      <c r="AF19" s="115">
        <f t="shared" si="10"/>
        <v>0</v>
      </c>
    </row>
    <row r="20" spans="1:32" x14ac:dyDescent="0.4">
      <c r="A20" s="23">
        <v>42035</v>
      </c>
      <c r="B20" s="17">
        <v>0.17</v>
      </c>
      <c r="C20" s="17">
        <v>203.876</v>
      </c>
      <c r="D20" s="17">
        <v>1151.6590000000001</v>
      </c>
      <c r="E20" s="17">
        <v>0.17</v>
      </c>
      <c r="F20" s="17">
        <v>0.5</v>
      </c>
      <c r="G20" s="17">
        <v>107.223</v>
      </c>
      <c r="H20" s="17">
        <v>657.33100000000002</v>
      </c>
      <c r="I20" s="17">
        <v>0.4965</v>
      </c>
      <c r="J20" s="17">
        <v>0.66401062416998669</v>
      </c>
      <c r="K20" s="35"/>
      <c r="L20" s="36"/>
      <c r="M20" s="36"/>
      <c r="N20" s="36"/>
      <c r="O20" s="50"/>
      <c r="P20" s="50"/>
      <c r="Q20" s="50"/>
      <c r="R20" s="50"/>
      <c r="S20" s="54"/>
      <c r="T20" s="68"/>
      <c r="V20" s="83"/>
      <c r="W20" s="27"/>
      <c r="X20" s="27"/>
      <c r="Y20" s="44"/>
      <c r="Z20" s="44"/>
      <c r="AA20" s="44"/>
      <c r="AB20" s="93"/>
      <c r="AC20" s="93"/>
      <c r="AD20" s="93"/>
      <c r="AE20" s="114">
        <f t="shared" si="11"/>
        <v>0</v>
      </c>
      <c r="AF20" s="115">
        <f t="shared" si="10"/>
        <v>0</v>
      </c>
    </row>
    <row r="21" spans="1:32" x14ac:dyDescent="0.4">
      <c r="A21" s="23">
        <v>42063</v>
      </c>
      <c r="B21" s="17">
        <v>0.17</v>
      </c>
      <c r="C21" s="17">
        <v>203.88800000000001</v>
      </c>
      <c r="D21" s="17">
        <v>1149.174</v>
      </c>
      <c r="E21" s="17">
        <v>0.17</v>
      </c>
      <c r="F21" s="17">
        <v>0.51</v>
      </c>
      <c r="G21" s="17">
        <v>107.214</v>
      </c>
      <c r="H21" s="17">
        <v>655.52099999999996</v>
      </c>
      <c r="I21" s="17">
        <v>0.51770000000000005</v>
      </c>
      <c r="J21" s="17">
        <v>0.64775229952066327</v>
      </c>
      <c r="K21" s="35"/>
      <c r="L21" s="36"/>
      <c r="M21" s="36"/>
      <c r="N21" s="36"/>
      <c r="O21" s="50"/>
      <c r="P21" s="50"/>
      <c r="Q21" s="50"/>
      <c r="R21" s="50"/>
      <c r="S21" s="54"/>
      <c r="T21" s="68"/>
      <c r="V21" s="83"/>
      <c r="W21" s="27"/>
      <c r="X21" s="27"/>
      <c r="Y21" s="44"/>
      <c r="Z21" s="44"/>
      <c r="AA21" s="44"/>
      <c r="AB21" s="93"/>
      <c r="AC21" s="93"/>
      <c r="AD21" s="93"/>
      <c r="AE21" s="114">
        <f t="shared" si="11"/>
        <v>0</v>
      </c>
      <c r="AF21" s="115">
        <f t="shared" si="10"/>
        <v>0</v>
      </c>
    </row>
    <row r="22" spans="1:32" x14ac:dyDescent="0.4">
      <c r="A22" s="23">
        <v>42094</v>
      </c>
      <c r="B22" s="17">
        <v>0.18</v>
      </c>
      <c r="C22" s="17">
        <v>203.90100000000001</v>
      </c>
      <c r="D22" s="17">
        <v>1151.846</v>
      </c>
      <c r="E22" s="17">
        <v>0.18</v>
      </c>
      <c r="F22" s="17">
        <v>0.5</v>
      </c>
      <c r="G22" s="17">
        <v>107.262</v>
      </c>
      <c r="H22" s="17">
        <v>657.83299999999997</v>
      </c>
      <c r="I22" s="17">
        <v>0.5121</v>
      </c>
      <c r="J22" s="17">
        <v>0.67485490619516808</v>
      </c>
      <c r="K22" s="35"/>
      <c r="L22" s="36"/>
      <c r="M22" s="36"/>
      <c r="N22" s="36"/>
      <c r="O22" s="50"/>
      <c r="P22" s="50"/>
      <c r="Q22" s="50"/>
      <c r="R22" s="50"/>
      <c r="S22" s="54"/>
      <c r="T22" s="68"/>
      <c r="V22" s="83"/>
      <c r="W22" s="27"/>
      <c r="X22" s="27"/>
      <c r="Y22" s="44"/>
      <c r="Z22" s="44"/>
      <c r="AA22" s="44"/>
      <c r="AB22" s="93"/>
      <c r="AC22" s="93"/>
      <c r="AD22" s="93"/>
      <c r="AE22" s="114">
        <f t="shared" si="11"/>
        <v>0</v>
      </c>
      <c r="AF22" s="115">
        <f t="shared" si="10"/>
        <v>0</v>
      </c>
    </row>
    <row r="23" spans="1:32" x14ac:dyDescent="0.4">
      <c r="A23" s="23">
        <v>42124</v>
      </c>
      <c r="B23" s="17">
        <v>0.18</v>
      </c>
      <c r="C23" s="17">
        <v>203.976</v>
      </c>
      <c r="D23" s="17">
        <v>1152.3720000000001</v>
      </c>
      <c r="E23" s="17">
        <v>0.18</v>
      </c>
      <c r="F23" s="17">
        <v>0.51</v>
      </c>
      <c r="G23" s="17">
        <v>107.261</v>
      </c>
      <c r="H23" s="17">
        <v>656.34699999999998</v>
      </c>
      <c r="I23" s="17">
        <v>0.54420000000000002</v>
      </c>
      <c r="J23" s="17">
        <v>0.6514233600416911</v>
      </c>
      <c r="K23" s="35"/>
      <c r="L23" s="36"/>
      <c r="M23" s="36"/>
      <c r="N23" s="36"/>
      <c r="O23" s="50"/>
      <c r="P23" s="50"/>
      <c r="Q23" s="50"/>
      <c r="R23" s="50"/>
      <c r="S23" s="54"/>
      <c r="T23" s="68"/>
      <c r="V23" s="83"/>
      <c r="W23" s="27"/>
      <c r="X23" s="27"/>
      <c r="Y23" s="44"/>
      <c r="Z23" s="44"/>
      <c r="AA23" s="44"/>
      <c r="AB23" s="93"/>
      <c r="AC23" s="93"/>
      <c r="AD23" s="93"/>
      <c r="AE23" s="114">
        <f t="shared" si="11"/>
        <v>0</v>
      </c>
      <c r="AF23" s="115">
        <f t="shared" si="10"/>
        <v>0</v>
      </c>
    </row>
    <row r="24" spans="1:32" x14ac:dyDescent="0.4">
      <c r="A24" s="23">
        <v>42155</v>
      </c>
      <c r="B24" s="17">
        <v>0.18</v>
      </c>
      <c r="C24" s="17">
        <v>204.006</v>
      </c>
      <c r="D24" s="17">
        <v>1153.2280000000001</v>
      </c>
      <c r="E24" s="17">
        <v>0.18</v>
      </c>
      <c r="F24" s="17">
        <v>0.51</v>
      </c>
      <c r="G24" s="17">
        <v>107.273</v>
      </c>
      <c r="H24" s="17">
        <v>657.23</v>
      </c>
      <c r="I24" s="17">
        <v>0.54900000000000004</v>
      </c>
      <c r="J24" s="17">
        <v>0.65397946504479765</v>
      </c>
      <c r="K24" s="35"/>
      <c r="L24" s="36"/>
      <c r="M24" s="36"/>
      <c r="N24" s="36"/>
      <c r="O24" s="50"/>
      <c r="P24" s="50"/>
      <c r="Q24" s="50"/>
      <c r="R24" s="50"/>
      <c r="S24" s="54"/>
      <c r="T24" s="68"/>
      <c r="V24" s="83"/>
      <c r="W24" s="27"/>
      <c r="X24" s="27"/>
      <c r="Y24" s="44"/>
      <c r="Z24" s="44"/>
      <c r="AA24" s="44"/>
      <c r="AB24" s="93"/>
      <c r="AC24" s="93"/>
      <c r="AD24" s="93"/>
      <c r="AE24" s="114">
        <f t="shared" si="11"/>
        <v>0</v>
      </c>
      <c r="AF24" s="115">
        <f t="shared" si="10"/>
        <v>0</v>
      </c>
    </row>
    <row r="25" spans="1:32" x14ac:dyDescent="0.4">
      <c r="A25" s="23">
        <v>42185</v>
      </c>
      <c r="B25" s="17">
        <v>0.19</v>
      </c>
      <c r="C25" s="17">
        <v>204.042</v>
      </c>
      <c r="D25" s="17">
        <v>1153.52</v>
      </c>
      <c r="E25" s="17">
        <v>0.19</v>
      </c>
      <c r="F25" s="17">
        <v>0.51</v>
      </c>
      <c r="G25" s="17">
        <v>107.31100000000001</v>
      </c>
      <c r="H25" s="17">
        <v>656.50199999999995</v>
      </c>
      <c r="I25" s="17">
        <v>0.53069999999999995</v>
      </c>
      <c r="J25" s="17">
        <v>0.63645621181262735</v>
      </c>
      <c r="K25" s="35"/>
      <c r="L25" s="36"/>
      <c r="M25" s="36"/>
      <c r="N25" s="36"/>
      <c r="O25" s="50"/>
      <c r="P25" s="50"/>
      <c r="Q25" s="50"/>
      <c r="R25" s="50"/>
      <c r="S25" s="54"/>
      <c r="T25" s="68"/>
      <c r="V25" s="83"/>
      <c r="W25" s="27"/>
      <c r="X25" s="27"/>
      <c r="Y25" s="44"/>
      <c r="Z25" s="44"/>
      <c r="AA25" s="44"/>
      <c r="AB25" s="93"/>
      <c r="AC25" s="93"/>
      <c r="AD25" s="93"/>
      <c r="AE25" s="114">
        <f t="shared" si="11"/>
        <v>0</v>
      </c>
      <c r="AF25" s="115">
        <f t="shared" si="10"/>
        <v>0</v>
      </c>
    </row>
    <row r="26" spans="1:32" x14ac:dyDescent="0.4">
      <c r="A26" s="23">
        <v>42216</v>
      </c>
      <c r="B26" s="17">
        <v>0.19</v>
      </c>
      <c r="C26" s="17">
        <v>204.04</v>
      </c>
      <c r="D26" s="17">
        <v>1154.1199999999999</v>
      </c>
      <c r="E26" s="17">
        <v>0.19</v>
      </c>
      <c r="F26" s="17">
        <v>0.51</v>
      </c>
      <c r="G26" s="17">
        <v>107.32599999999999</v>
      </c>
      <c r="H26" s="17">
        <v>656.79899999999998</v>
      </c>
      <c r="I26" s="17">
        <v>0.57330000000000003</v>
      </c>
      <c r="J26" s="17">
        <v>0.64012290359749069</v>
      </c>
      <c r="K26" s="35"/>
      <c r="L26" s="36"/>
      <c r="M26" s="36"/>
      <c r="N26" s="36"/>
      <c r="O26" s="50"/>
      <c r="P26" s="50"/>
      <c r="Q26" s="50"/>
      <c r="R26" s="50"/>
      <c r="S26" s="54"/>
      <c r="T26" s="68"/>
      <c r="V26" s="83"/>
      <c r="W26" s="27"/>
      <c r="X26" s="27"/>
      <c r="Y26" s="44"/>
      <c r="Z26" s="44"/>
      <c r="AA26" s="44"/>
      <c r="AB26" s="93"/>
      <c r="AC26" s="93"/>
      <c r="AD26" s="93"/>
      <c r="AE26" s="114">
        <f t="shared" si="11"/>
        <v>0</v>
      </c>
      <c r="AF26" s="115">
        <f t="shared" si="10"/>
        <v>0</v>
      </c>
    </row>
    <row r="27" spans="1:32" x14ac:dyDescent="0.4">
      <c r="A27" s="23">
        <v>42247</v>
      </c>
      <c r="B27" s="17">
        <v>0.2</v>
      </c>
      <c r="C27" s="17">
        <v>204.05199999999999</v>
      </c>
      <c r="D27" s="17">
        <v>1153.6300000000001</v>
      </c>
      <c r="E27" s="17">
        <v>0.2</v>
      </c>
      <c r="F27" s="17">
        <v>0.51</v>
      </c>
      <c r="G27" s="17">
        <v>107.35899999999999</v>
      </c>
      <c r="H27" s="17">
        <v>658.03599999999994</v>
      </c>
      <c r="I27" s="17">
        <v>0.52429999999999999</v>
      </c>
      <c r="J27" s="17">
        <v>0.65167807103290976</v>
      </c>
      <c r="K27" s="35"/>
      <c r="L27" s="36"/>
      <c r="M27" s="36"/>
      <c r="N27" s="36"/>
      <c r="O27" s="50"/>
      <c r="P27" s="50"/>
      <c r="Q27" s="50"/>
      <c r="R27" s="50"/>
      <c r="S27" s="54"/>
      <c r="T27" s="68"/>
      <c r="V27" s="83"/>
      <c r="W27" s="27"/>
      <c r="X27" s="27"/>
      <c r="Y27" s="44"/>
      <c r="Z27" s="44"/>
      <c r="AA27" s="44"/>
      <c r="AB27" s="93"/>
      <c r="AC27" s="93"/>
      <c r="AD27" s="93"/>
      <c r="AE27" s="114">
        <f t="shared" si="11"/>
        <v>0</v>
      </c>
      <c r="AF27" s="115">
        <f t="shared" si="10"/>
        <v>0</v>
      </c>
    </row>
    <row r="28" spans="1:32" x14ac:dyDescent="0.4">
      <c r="A28" s="23">
        <v>42277</v>
      </c>
      <c r="B28" s="17">
        <v>0.19</v>
      </c>
      <c r="C28" s="17">
        <v>204.19300000000001</v>
      </c>
      <c r="D28" s="17">
        <v>1157.1199999999999</v>
      </c>
      <c r="E28" s="17">
        <v>0.19</v>
      </c>
      <c r="F28" s="17">
        <v>0.51</v>
      </c>
      <c r="G28" s="17">
        <v>107.402</v>
      </c>
      <c r="H28" s="17">
        <v>659.77300000000002</v>
      </c>
      <c r="I28" s="17">
        <v>0.49669999999999997</v>
      </c>
      <c r="J28" s="17">
        <v>0.6610259122157589</v>
      </c>
      <c r="K28" s="35"/>
      <c r="L28" s="36"/>
      <c r="M28" s="36"/>
      <c r="N28" s="36"/>
      <c r="O28" s="50"/>
      <c r="P28" s="50"/>
      <c r="Q28" s="50"/>
      <c r="R28" s="50"/>
      <c r="S28" s="54"/>
      <c r="T28" s="68"/>
      <c r="V28" s="83"/>
      <c r="W28" s="27"/>
      <c r="X28" s="27"/>
      <c r="Y28" s="44"/>
      <c r="Z28" s="44"/>
      <c r="AA28" s="44"/>
      <c r="AB28" s="93"/>
      <c r="AC28" s="93"/>
      <c r="AD28" s="93"/>
      <c r="AE28" s="114">
        <f t="shared" si="11"/>
        <v>0</v>
      </c>
      <c r="AF28" s="115">
        <f t="shared" si="10"/>
        <v>0</v>
      </c>
    </row>
    <row r="29" spans="1:32" x14ac:dyDescent="0.4">
      <c r="A29" s="23">
        <v>42308</v>
      </c>
      <c r="B29" s="17">
        <v>0.19</v>
      </c>
      <c r="C29" s="17">
        <v>204.16800000000001</v>
      </c>
      <c r="D29" s="17">
        <v>1155.989</v>
      </c>
      <c r="E29" s="17">
        <v>0.19</v>
      </c>
      <c r="F29" s="17">
        <v>0.51</v>
      </c>
      <c r="G29" s="17">
        <v>107.42700000000001</v>
      </c>
      <c r="H29" s="17">
        <v>659.45899999999995</v>
      </c>
      <c r="I29" s="17">
        <v>0.55610000000000004</v>
      </c>
      <c r="J29" s="17">
        <v>0.64817215452424171</v>
      </c>
      <c r="K29" s="35"/>
      <c r="L29" s="36"/>
      <c r="M29" s="36"/>
      <c r="N29" s="36"/>
      <c r="O29" s="50"/>
      <c r="P29" s="50"/>
      <c r="Q29" s="50"/>
      <c r="R29" s="50"/>
      <c r="S29" s="54"/>
      <c r="T29" s="68"/>
      <c r="V29" s="83"/>
      <c r="W29" s="27"/>
      <c r="X29" s="27"/>
      <c r="Y29" s="44"/>
      <c r="Z29" s="44"/>
      <c r="AA29" s="44"/>
      <c r="AB29" s="93"/>
      <c r="AC29" s="93"/>
      <c r="AD29" s="93"/>
      <c r="AE29" s="114">
        <f t="shared" si="11"/>
        <v>0</v>
      </c>
      <c r="AF29" s="115">
        <f t="shared" si="10"/>
        <v>0</v>
      </c>
    </row>
    <row r="30" spans="1:32" x14ac:dyDescent="0.4">
      <c r="A30" s="23">
        <v>42338</v>
      </c>
      <c r="B30" s="17">
        <v>0.24</v>
      </c>
      <c r="C30" s="17">
        <v>204.08799999999999</v>
      </c>
      <c r="D30" s="17">
        <v>1153.1510000000001</v>
      </c>
      <c r="E30" s="17">
        <v>0.24</v>
      </c>
      <c r="F30" s="17">
        <v>0.5</v>
      </c>
      <c r="G30" s="17">
        <v>107.501</v>
      </c>
      <c r="H30" s="17">
        <v>660.02300000000002</v>
      </c>
      <c r="I30" s="17">
        <v>0.30990000000000001</v>
      </c>
      <c r="J30" s="17">
        <v>0.66418703506907539</v>
      </c>
      <c r="K30" s="35"/>
      <c r="L30" s="36"/>
      <c r="M30" s="36"/>
      <c r="N30" s="36"/>
      <c r="O30" s="50"/>
      <c r="P30" s="50"/>
      <c r="Q30" s="50"/>
      <c r="R30" s="50"/>
      <c r="S30" s="54"/>
      <c r="T30" s="68"/>
      <c r="V30" s="83"/>
      <c r="W30" s="27"/>
      <c r="X30" s="27"/>
      <c r="Y30" s="44"/>
      <c r="Z30" s="44"/>
      <c r="AA30" s="44"/>
      <c r="AB30" s="93"/>
      <c r="AC30" s="93"/>
      <c r="AD30" s="93"/>
      <c r="AE30" s="114">
        <f t="shared" si="11"/>
        <v>0</v>
      </c>
      <c r="AF30" s="115">
        <f t="shared" si="10"/>
        <v>0</v>
      </c>
    </row>
    <row r="31" spans="1:32" x14ac:dyDescent="0.4">
      <c r="A31" s="23">
        <v>42369</v>
      </c>
      <c r="B31" s="17">
        <v>0.43</v>
      </c>
      <c r="C31" s="17">
        <v>204.10599999999999</v>
      </c>
      <c r="D31" s="17">
        <v>1152.0709999999999</v>
      </c>
      <c r="E31" s="17">
        <v>0.43</v>
      </c>
      <c r="F31" s="17">
        <v>0.5</v>
      </c>
      <c r="G31" s="17">
        <v>107.60599999999999</v>
      </c>
      <c r="H31" s="17">
        <v>659.60199999999998</v>
      </c>
      <c r="I31" s="17">
        <v>0.52959999999999996</v>
      </c>
      <c r="J31" s="17">
        <v>0.67861020629750268</v>
      </c>
      <c r="K31" s="35"/>
      <c r="L31" s="36"/>
      <c r="M31" s="36"/>
      <c r="N31" s="36"/>
      <c r="O31" s="50"/>
      <c r="P31" s="50"/>
      <c r="Q31" s="50"/>
      <c r="R31" s="50"/>
      <c r="S31" s="54"/>
      <c r="T31" s="68"/>
      <c r="V31" s="83"/>
      <c r="W31" s="27"/>
      <c r="X31" s="27"/>
      <c r="Y31" s="44"/>
      <c r="Z31" s="44"/>
      <c r="AA31" s="44"/>
      <c r="AB31" s="93"/>
      <c r="AC31" s="93"/>
      <c r="AD31" s="93"/>
      <c r="AE31" s="114">
        <f t="shared" si="11"/>
        <v>0</v>
      </c>
      <c r="AF31" s="115">
        <f t="shared" si="10"/>
        <v>0</v>
      </c>
    </row>
    <row r="32" spans="1:32" x14ac:dyDescent="0.4">
      <c r="A32" s="23">
        <v>42400</v>
      </c>
      <c r="B32" s="17">
        <v>0.43</v>
      </c>
      <c r="C32" s="17">
        <v>204.297</v>
      </c>
      <c r="D32" s="17">
        <v>1159.0899999999999</v>
      </c>
      <c r="E32" s="17">
        <v>0.43</v>
      </c>
      <c r="F32" s="17">
        <v>0.51</v>
      </c>
      <c r="G32" s="17">
        <v>107.607</v>
      </c>
      <c r="H32" s="17">
        <v>663.86400000000003</v>
      </c>
      <c r="I32" s="17">
        <v>0.58189999999999997</v>
      </c>
      <c r="J32" s="17">
        <v>0.70204998595900026</v>
      </c>
      <c r="K32" s="35"/>
      <c r="L32" s="36"/>
      <c r="M32" s="36"/>
      <c r="N32" s="36"/>
      <c r="O32" s="50"/>
      <c r="P32" s="50"/>
      <c r="Q32" s="50"/>
      <c r="R32" s="50"/>
      <c r="S32" s="54"/>
      <c r="T32" s="68"/>
      <c r="V32" s="83"/>
      <c r="W32" s="27"/>
      <c r="X32" s="27"/>
      <c r="Y32" s="44"/>
      <c r="Z32" s="44"/>
      <c r="AA32" s="44"/>
      <c r="AB32" s="93"/>
      <c r="AC32" s="93"/>
      <c r="AD32" s="93"/>
      <c r="AE32" s="114">
        <f t="shared" si="11"/>
        <v>0</v>
      </c>
      <c r="AF32" s="115">
        <f t="shared" si="10"/>
        <v>0</v>
      </c>
    </row>
    <row r="33" spans="1:32" x14ac:dyDescent="0.4">
      <c r="A33" s="23">
        <v>42429</v>
      </c>
      <c r="B33" s="17">
        <v>0.44</v>
      </c>
      <c r="C33" s="17">
        <v>204.38800000000001</v>
      </c>
      <c r="D33" s="17">
        <v>1160.4259999999999</v>
      </c>
      <c r="E33" s="17">
        <v>0.44</v>
      </c>
      <c r="F33" s="17">
        <v>0.51</v>
      </c>
      <c r="G33" s="17">
        <v>107.627</v>
      </c>
      <c r="H33" s="17">
        <v>665.18299999999999</v>
      </c>
      <c r="I33" s="17">
        <v>0.52300000000000002</v>
      </c>
      <c r="J33" s="17">
        <v>0.71854566357692029</v>
      </c>
      <c r="K33" s="35"/>
      <c r="L33" s="36"/>
      <c r="M33" s="36"/>
      <c r="N33" s="36"/>
      <c r="O33" s="50"/>
      <c r="P33" s="50"/>
      <c r="Q33" s="50"/>
      <c r="R33" s="50"/>
      <c r="S33" s="54"/>
      <c r="T33" s="68"/>
      <c r="V33" s="83"/>
      <c r="W33" s="27"/>
      <c r="X33" s="27"/>
      <c r="Y33" s="44"/>
      <c r="Z33" s="44"/>
      <c r="AA33" s="44"/>
      <c r="AB33" s="93"/>
      <c r="AC33" s="93"/>
      <c r="AD33" s="93"/>
      <c r="AE33" s="114">
        <f t="shared" si="11"/>
        <v>0</v>
      </c>
      <c r="AF33" s="115">
        <f t="shared" si="10"/>
        <v>0</v>
      </c>
    </row>
    <row r="34" spans="1:32" x14ac:dyDescent="0.4">
      <c r="A34" s="23">
        <v>42460</v>
      </c>
      <c r="B34" s="17">
        <v>0.44</v>
      </c>
      <c r="C34" s="17">
        <v>204.571</v>
      </c>
      <c r="D34" s="17">
        <v>1162.451</v>
      </c>
      <c r="E34" s="17">
        <v>0.44</v>
      </c>
      <c r="F34" s="17">
        <v>0.51</v>
      </c>
      <c r="G34" s="17">
        <v>107.613</v>
      </c>
      <c r="H34" s="17">
        <v>664.44299999999998</v>
      </c>
      <c r="I34" s="17">
        <v>0.53269999999999995</v>
      </c>
      <c r="J34" s="17">
        <v>0.69637883008356549</v>
      </c>
      <c r="K34" s="35"/>
      <c r="L34" s="36"/>
      <c r="M34" s="36"/>
      <c r="N34" s="36"/>
      <c r="O34" s="50"/>
      <c r="P34" s="50"/>
      <c r="Q34" s="50"/>
      <c r="R34" s="50"/>
      <c r="S34" s="54"/>
      <c r="T34" s="68"/>
      <c r="V34" s="83"/>
      <c r="W34" s="27"/>
      <c r="X34" s="27"/>
      <c r="Y34" s="44"/>
      <c r="Z34" s="44"/>
      <c r="AA34" s="44"/>
      <c r="AB34" s="93"/>
      <c r="AC34" s="93"/>
      <c r="AD34" s="93"/>
      <c r="AE34" s="114">
        <f t="shared" si="11"/>
        <v>0</v>
      </c>
      <c r="AF34" s="115">
        <f t="shared" si="10"/>
        <v>0</v>
      </c>
    </row>
    <row r="35" spans="1:32" x14ac:dyDescent="0.4">
      <c r="A35" s="23">
        <v>42490</v>
      </c>
      <c r="B35" s="17">
        <v>0.44</v>
      </c>
      <c r="C35" s="17">
        <v>204.68600000000001</v>
      </c>
      <c r="D35" s="17">
        <v>1162.8720000000001</v>
      </c>
      <c r="E35" s="17">
        <v>0.44</v>
      </c>
      <c r="F35" s="17">
        <v>0.51</v>
      </c>
      <c r="G35" s="17">
        <v>107.62</v>
      </c>
      <c r="H35" s="17">
        <v>663.13699999999994</v>
      </c>
      <c r="I35" s="17">
        <v>0.56169999999999998</v>
      </c>
      <c r="J35" s="17">
        <v>0.68436901177114695</v>
      </c>
      <c r="K35" s="35"/>
      <c r="L35" s="36"/>
      <c r="M35" s="36"/>
      <c r="N35" s="36"/>
      <c r="O35" s="50"/>
      <c r="P35" s="50"/>
      <c r="Q35" s="50"/>
      <c r="R35" s="50"/>
      <c r="S35" s="54"/>
      <c r="T35" s="68"/>
      <c r="V35" s="83"/>
      <c r="W35" s="27"/>
      <c r="X35" s="27"/>
      <c r="Y35" s="44"/>
      <c r="Z35" s="44"/>
      <c r="AA35" s="44"/>
      <c r="AB35" s="93"/>
      <c r="AC35" s="93"/>
      <c r="AD35" s="93"/>
      <c r="AE35" s="114">
        <f t="shared" si="11"/>
        <v>0</v>
      </c>
      <c r="AF35" s="115">
        <f t="shared" si="10"/>
        <v>0</v>
      </c>
    </row>
    <row r="36" spans="1:32" x14ac:dyDescent="0.4">
      <c r="A36" s="23">
        <v>42521</v>
      </c>
      <c r="B36" s="17">
        <v>0.47</v>
      </c>
      <c r="C36" s="17">
        <v>204.685</v>
      </c>
      <c r="D36" s="17">
        <v>1161.636</v>
      </c>
      <c r="E36" s="17">
        <v>0.47</v>
      </c>
      <c r="F36" s="17">
        <v>0.52</v>
      </c>
      <c r="G36" s="17">
        <v>107.69499999999999</v>
      </c>
      <c r="H36" s="17">
        <v>664.43899999999996</v>
      </c>
      <c r="I36" s="17">
        <v>0.46710000000000002</v>
      </c>
      <c r="J36" s="17">
        <v>0.69046468273147832</v>
      </c>
      <c r="K36" s="35"/>
      <c r="L36" s="36"/>
      <c r="M36" s="36"/>
      <c r="N36" s="36"/>
      <c r="O36" s="50"/>
      <c r="P36" s="50"/>
      <c r="Q36" s="50"/>
      <c r="R36" s="50"/>
      <c r="S36" s="54"/>
      <c r="T36" s="68"/>
      <c r="V36" s="83"/>
      <c r="W36" s="27"/>
      <c r="X36" s="27"/>
      <c r="Y36" s="44"/>
      <c r="Z36" s="44"/>
      <c r="AA36" s="44"/>
      <c r="AB36" s="93"/>
      <c r="AC36" s="93"/>
      <c r="AD36" s="93"/>
      <c r="AE36" s="114">
        <f t="shared" si="11"/>
        <v>0</v>
      </c>
      <c r="AF36" s="115">
        <f t="shared" si="10"/>
        <v>0</v>
      </c>
    </row>
    <row r="37" spans="1:32" x14ac:dyDescent="0.4">
      <c r="A37" s="23">
        <v>42551</v>
      </c>
      <c r="B37" s="17">
        <v>0.47</v>
      </c>
      <c r="C37" s="17">
        <v>204.95</v>
      </c>
      <c r="D37" s="17">
        <v>1168.595</v>
      </c>
      <c r="E37" s="17">
        <v>0.47</v>
      </c>
      <c r="F37" s="17">
        <v>0.51</v>
      </c>
      <c r="G37" s="17">
        <v>107.78100000000001</v>
      </c>
      <c r="H37" s="17">
        <v>668.39400000000001</v>
      </c>
      <c r="I37" s="17">
        <v>0.36170000000000002</v>
      </c>
      <c r="J37" s="17">
        <v>0.75125835774923</v>
      </c>
      <c r="K37" s="35"/>
      <c r="L37" s="36"/>
      <c r="M37" s="36"/>
      <c r="N37" s="36"/>
      <c r="O37" s="50"/>
      <c r="P37" s="50"/>
      <c r="Q37" s="50"/>
      <c r="R37" s="50"/>
      <c r="S37" s="54"/>
      <c r="T37" s="68"/>
      <c r="V37" s="83"/>
      <c r="W37" s="27"/>
      <c r="X37" s="27"/>
      <c r="Y37" s="44"/>
      <c r="Z37" s="44"/>
      <c r="AA37" s="44"/>
      <c r="AB37" s="93"/>
      <c r="AC37" s="93"/>
      <c r="AD37" s="93"/>
      <c r="AE37" s="114">
        <f t="shared" si="11"/>
        <v>0</v>
      </c>
      <c r="AF37" s="115">
        <f t="shared" si="10"/>
        <v>0</v>
      </c>
    </row>
    <row r="38" spans="1:32" x14ac:dyDescent="0.4">
      <c r="A38" s="23">
        <v>42582</v>
      </c>
      <c r="B38" s="17">
        <v>0.5</v>
      </c>
      <c r="C38" s="17">
        <v>204.999</v>
      </c>
      <c r="D38" s="17">
        <v>1167.9280000000001</v>
      </c>
      <c r="E38" s="17">
        <v>0.5</v>
      </c>
      <c r="F38" s="17">
        <v>0.43</v>
      </c>
      <c r="G38" s="17">
        <v>107.837</v>
      </c>
      <c r="H38" s="17">
        <v>668.88499999999999</v>
      </c>
      <c r="I38" s="17">
        <v>0.22509999999999999</v>
      </c>
      <c r="J38" s="17">
        <v>0.75585789871504161</v>
      </c>
      <c r="K38" s="35"/>
      <c r="L38" s="36"/>
      <c r="M38" s="36"/>
      <c r="N38" s="36"/>
      <c r="O38" s="50"/>
      <c r="P38" s="50"/>
      <c r="Q38" s="50"/>
      <c r="R38" s="50"/>
      <c r="S38" s="54"/>
      <c r="T38" s="68"/>
      <c r="V38" s="83"/>
      <c r="W38" s="27"/>
      <c r="X38" s="27"/>
      <c r="Y38" s="44"/>
      <c r="Z38" s="44"/>
      <c r="AA38" s="44"/>
      <c r="AB38" s="93"/>
      <c r="AC38" s="93"/>
      <c r="AD38" s="93"/>
      <c r="AE38" s="114">
        <f t="shared" si="11"/>
        <v>0</v>
      </c>
      <c r="AF38" s="115">
        <f t="shared" si="10"/>
        <v>0</v>
      </c>
    </row>
    <row r="39" spans="1:32" x14ac:dyDescent="0.4">
      <c r="A39" s="23">
        <v>42613</v>
      </c>
      <c r="B39" s="17">
        <v>0.52</v>
      </c>
      <c r="C39" s="17">
        <v>205.04900000000001</v>
      </c>
      <c r="D39" s="17">
        <v>1165.989</v>
      </c>
      <c r="E39" s="17">
        <v>0.52</v>
      </c>
      <c r="F39" s="17">
        <v>0.27</v>
      </c>
      <c r="G39" s="17">
        <v>107.849</v>
      </c>
      <c r="H39" s="17">
        <v>668.46699999999998</v>
      </c>
      <c r="I39" s="17">
        <v>1.7899999999999999E-2</v>
      </c>
      <c r="J39" s="17">
        <v>0.76115086010047184</v>
      </c>
      <c r="K39" s="35"/>
      <c r="L39" s="36"/>
      <c r="M39" s="36"/>
      <c r="N39" s="36"/>
      <c r="O39" s="50"/>
      <c r="P39" s="50"/>
      <c r="Q39" s="50"/>
      <c r="R39" s="50"/>
      <c r="S39" s="54"/>
      <c r="T39" s="68"/>
      <c r="V39" s="83"/>
      <c r="W39" s="27"/>
      <c r="X39" s="27"/>
      <c r="Y39" s="44"/>
      <c r="Z39" s="44"/>
      <c r="AA39" s="44"/>
      <c r="AB39" s="93"/>
      <c r="AC39" s="93"/>
      <c r="AD39" s="93"/>
      <c r="AE39" s="114">
        <f t="shared" si="11"/>
        <v>0</v>
      </c>
      <c r="AF39" s="115">
        <f t="shared" si="10"/>
        <v>0</v>
      </c>
    </row>
    <row r="40" spans="1:32" x14ac:dyDescent="0.4">
      <c r="A40" s="23">
        <v>42643</v>
      </c>
      <c r="B40" s="17">
        <v>0.53</v>
      </c>
      <c r="C40" s="17">
        <v>205.16300000000001</v>
      </c>
      <c r="D40" s="17">
        <v>1167.3440000000001</v>
      </c>
      <c r="E40" s="17">
        <v>0.53</v>
      </c>
      <c r="F40" s="17">
        <v>0.27</v>
      </c>
      <c r="G40" s="17">
        <v>107.833</v>
      </c>
      <c r="H40" s="17">
        <v>668.57299999999998</v>
      </c>
      <c r="I40" s="17">
        <v>0.1265</v>
      </c>
      <c r="J40" s="17">
        <v>0.77089115016959608</v>
      </c>
      <c r="K40" s="35"/>
      <c r="L40" s="36"/>
      <c r="M40" s="36"/>
      <c r="N40" s="36"/>
      <c r="O40" s="50"/>
      <c r="P40" s="50"/>
      <c r="Q40" s="50"/>
      <c r="R40" s="50"/>
      <c r="S40" s="54"/>
      <c r="T40" s="68"/>
      <c r="V40" s="83"/>
      <c r="W40" s="27"/>
      <c r="X40" s="27"/>
      <c r="Y40" s="44"/>
      <c r="Z40" s="44"/>
      <c r="AA40" s="44"/>
      <c r="AB40" s="93"/>
      <c r="AC40" s="93"/>
      <c r="AD40" s="93"/>
      <c r="AE40" s="114">
        <f t="shared" si="11"/>
        <v>0</v>
      </c>
      <c r="AF40" s="115">
        <f t="shared" si="10"/>
        <v>0</v>
      </c>
    </row>
    <row r="41" spans="1:32" x14ac:dyDescent="0.4">
      <c r="A41" s="23">
        <v>42674</v>
      </c>
      <c r="B41" s="17">
        <v>0.53</v>
      </c>
      <c r="C41" s="17">
        <v>205.25800000000001</v>
      </c>
      <c r="D41" s="17">
        <v>1166.5630000000001</v>
      </c>
      <c r="E41" s="17">
        <v>0.53</v>
      </c>
      <c r="F41" s="17">
        <v>0.26</v>
      </c>
      <c r="G41" s="17">
        <v>107.836</v>
      </c>
      <c r="H41" s="17">
        <v>666.30799999999999</v>
      </c>
      <c r="I41" s="17">
        <v>0.20050000000000001</v>
      </c>
      <c r="J41" s="17">
        <v>0.81685999019768019</v>
      </c>
      <c r="K41" s="35"/>
      <c r="L41" s="36"/>
      <c r="M41" s="36"/>
      <c r="N41" s="36"/>
      <c r="O41" s="50"/>
      <c r="P41" s="50"/>
      <c r="Q41" s="50"/>
      <c r="R41" s="50"/>
      <c r="S41" s="54"/>
      <c r="T41" s="68"/>
      <c r="V41" s="83"/>
      <c r="W41" s="27"/>
      <c r="X41" s="27"/>
      <c r="Y41" s="44"/>
      <c r="Z41" s="44"/>
      <c r="AA41" s="44"/>
      <c r="AB41" s="93"/>
      <c r="AC41" s="93"/>
      <c r="AD41" s="93"/>
      <c r="AE41" s="114">
        <f t="shared" si="11"/>
        <v>0</v>
      </c>
      <c r="AF41" s="115">
        <f t="shared" si="10"/>
        <v>0</v>
      </c>
    </row>
    <row r="42" spans="1:32" x14ac:dyDescent="0.4">
      <c r="A42" s="23">
        <v>42704</v>
      </c>
      <c r="B42" s="17">
        <v>0.62</v>
      </c>
      <c r="C42" s="17">
        <v>205.249</v>
      </c>
      <c r="D42" s="17">
        <v>1161.934</v>
      </c>
      <c r="E42" s="17">
        <v>0.62</v>
      </c>
      <c r="F42" s="17">
        <v>0.26</v>
      </c>
      <c r="G42" s="17">
        <v>107.90600000000001</v>
      </c>
      <c r="H42" s="17">
        <v>667.90899999999999</v>
      </c>
      <c r="I42" s="17">
        <v>-0.1017</v>
      </c>
      <c r="J42" s="17">
        <v>0.79961618423156888</v>
      </c>
      <c r="K42" s="35"/>
      <c r="L42" s="36"/>
      <c r="M42" s="36"/>
      <c r="N42" s="36"/>
      <c r="O42" s="50"/>
      <c r="P42" s="50"/>
      <c r="Q42" s="50"/>
      <c r="R42" s="50"/>
      <c r="S42" s="54"/>
      <c r="T42" s="68"/>
      <c r="V42" s="83"/>
      <c r="W42" s="27"/>
      <c r="X42" s="27"/>
      <c r="Y42" s="44"/>
      <c r="Z42" s="44"/>
      <c r="AA42" s="44"/>
      <c r="AB42" s="93"/>
      <c r="AC42" s="93"/>
      <c r="AD42" s="93"/>
      <c r="AE42" s="114">
        <f t="shared" si="11"/>
        <v>0</v>
      </c>
      <c r="AF42" s="115">
        <f t="shared" si="10"/>
        <v>0</v>
      </c>
    </row>
    <row r="43" spans="1:32" x14ac:dyDescent="0.4">
      <c r="A43" s="23">
        <v>42735</v>
      </c>
      <c r="B43" s="17">
        <v>0.77</v>
      </c>
      <c r="C43" s="17">
        <v>205.35400000000001</v>
      </c>
      <c r="D43" s="17">
        <v>1162.279</v>
      </c>
      <c r="E43" s="17">
        <v>0.77</v>
      </c>
      <c r="F43" s="17">
        <v>0.26</v>
      </c>
      <c r="G43" s="17">
        <v>107.94499999999999</v>
      </c>
      <c r="H43" s="17">
        <v>669.14400000000001</v>
      </c>
      <c r="I43" s="17">
        <v>3.3500000000000002E-2</v>
      </c>
      <c r="J43" s="17">
        <v>0.81037277147487841</v>
      </c>
      <c r="K43" s="35"/>
      <c r="L43" s="36"/>
      <c r="M43" s="36"/>
      <c r="N43" s="36"/>
      <c r="O43" s="50"/>
      <c r="P43" s="50"/>
      <c r="Q43" s="50"/>
      <c r="R43" s="50"/>
      <c r="S43" s="54"/>
      <c r="T43" s="68"/>
      <c r="V43" s="83"/>
      <c r="W43" s="27"/>
      <c r="X43" s="27"/>
      <c r="Y43" s="44"/>
      <c r="Z43" s="44"/>
      <c r="AA43" s="44"/>
      <c r="AB43" s="93"/>
      <c r="AC43" s="93"/>
      <c r="AD43" s="93"/>
      <c r="AE43" s="114">
        <f t="shared" si="11"/>
        <v>0</v>
      </c>
      <c r="AF43" s="115">
        <f t="shared" si="10"/>
        <v>0</v>
      </c>
    </row>
    <row r="44" spans="1:32" x14ac:dyDescent="0.4">
      <c r="A44" s="23">
        <v>42766</v>
      </c>
      <c r="B44" s="17">
        <v>0.78</v>
      </c>
      <c r="C44" s="17">
        <v>205.542</v>
      </c>
      <c r="D44" s="17">
        <v>1163.7429999999999</v>
      </c>
      <c r="E44" s="17">
        <v>0.78</v>
      </c>
      <c r="F44" s="17">
        <v>0.26</v>
      </c>
      <c r="G44" s="17">
        <v>107.925</v>
      </c>
      <c r="H44" s="17">
        <v>667.721</v>
      </c>
      <c r="I44" s="17">
        <v>0.42009999999999997</v>
      </c>
      <c r="J44" s="17">
        <v>0.79497575323952618</v>
      </c>
      <c r="K44" s="35"/>
      <c r="L44" s="36"/>
      <c r="M44" s="36"/>
      <c r="N44" s="36"/>
      <c r="O44" s="50"/>
      <c r="P44" s="50"/>
      <c r="Q44" s="50"/>
      <c r="R44" s="50"/>
      <c r="S44" s="54"/>
      <c r="T44" s="68"/>
      <c r="V44" s="83"/>
      <c r="W44" s="27"/>
      <c r="X44" s="27"/>
      <c r="Y44" s="44"/>
      <c r="Z44" s="44"/>
      <c r="AA44" s="44"/>
      <c r="AB44" s="93"/>
      <c r="AC44" s="93"/>
      <c r="AD44" s="93"/>
      <c r="AE44" s="114">
        <f t="shared" si="11"/>
        <v>0</v>
      </c>
      <c r="AF44" s="115">
        <f t="shared" si="10"/>
        <v>0</v>
      </c>
    </row>
    <row r="45" spans="1:32" x14ac:dyDescent="0.4">
      <c r="A45" s="23">
        <v>42794</v>
      </c>
      <c r="B45" s="17">
        <v>0.79</v>
      </c>
      <c r="C45" s="17">
        <v>205.65199999999999</v>
      </c>
      <c r="D45" s="17">
        <v>1164.93</v>
      </c>
      <c r="E45" s="17">
        <v>0.79</v>
      </c>
      <c r="F45" s="17">
        <v>0.26</v>
      </c>
      <c r="G45" s="17">
        <v>107.946</v>
      </c>
      <c r="H45" s="17">
        <v>669.31299999999999</v>
      </c>
      <c r="I45" s="17">
        <v>0.19059999999999999</v>
      </c>
      <c r="J45" s="17">
        <v>0.80775444264943463</v>
      </c>
      <c r="K45" s="35"/>
      <c r="L45" s="36"/>
      <c r="M45" s="36"/>
      <c r="N45" s="36"/>
      <c r="O45" s="50"/>
      <c r="P45" s="50"/>
      <c r="Q45" s="50"/>
      <c r="R45" s="50"/>
      <c r="S45" s="54"/>
      <c r="T45" s="68"/>
      <c r="V45" s="83"/>
      <c r="W45" s="27"/>
      <c r="X45" s="27"/>
      <c r="Y45" s="44"/>
      <c r="Z45" s="44"/>
      <c r="AA45" s="44"/>
      <c r="AB45" s="93"/>
      <c r="AC45" s="93"/>
      <c r="AD45" s="93"/>
      <c r="AE45" s="114">
        <f t="shared" si="11"/>
        <v>0</v>
      </c>
      <c r="AF45" s="115">
        <f t="shared" si="10"/>
        <v>0</v>
      </c>
    </row>
    <row r="46" spans="1:32" x14ac:dyDescent="0.4">
      <c r="A46" s="23">
        <v>42825</v>
      </c>
      <c r="B46" s="17">
        <v>0.98</v>
      </c>
      <c r="C46" s="17">
        <v>205.60499999999999</v>
      </c>
      <c r="D46" s="17">
        <v>1165.3040000000001</v>
      </c>
      <c r="E46" s="17">
        <v>0.98</v>
      </c>
      <c r="F46" s="17">
        <v>0.26</v>
      </c>
      <c r="G46" s="17">
        <v>107.917</v>
      </c>
      <c r="H46" s="17">
        <v>668.74300000000005</v>
      </c>
      <c r="I46" s="17">
        <v>0.31340000000000001</v>
      </c>
      <c r="J46" s="17">
        <v>0.79681274900398413</v>
      </c>
      <c r="K46" s="35"/>
      <c r="L46" s="36"/>
      <c r="M46" s="36"/>
      <c r="N46" s="36"/>
      <c r="O46" s="50"/>
      <c r="P46" s="50"/>
      <c r="Q46" s="50"/>
      <c r="R46" s="50"/>
      <c r="S46" s="54"/>
      <c r="T46" s="68"/>
      <c r="V46" s="83"/>
      <c r="W46" s="27"/>
      <c r="X46" s="27"/>
      <c r="Y46" s="44"/>
      <c r="Z46" s="44"/>
      <c r="AA46" s="44"/>
      <c r="AB46" s="93"/>
      <c r="AC46" s="93"/>
      <c r="AD46" s="93"/>
      <c r="AE46" s="114">
        <f t="shared" si="11"/>
        <v>0</v>
      </c>
      <c r="AF46" s="115">
        <f t="shared" si="10"/>
        <v>0</v>
      </c>
    </row>
    <row r="47" spans="1:32" x14ac:dyDescent="0.4">
      <c r="A47" s="23">
        <v>42855</v>
      </c>
      <c r="B47" s="17">
        <v>1</v>
      </c>
      <c r="C47" s="17">
        <v>205.74799999999999</v>
      </c>
      <c r="D47" s="17">
        <v>1166.9190000000001</v>
      </c>
      <c r="E47" s="17">
        <v>1</v>
      </c>
      <c r="F47" s="17">
        <v>0.26</v>
      </c>
      <c r="G47" s="17">
        <v>107.96</v>
      </c>
      <c r="H47" s="17">
        <v>669.49199999999996</v>
      </c>
      <c r="I47" s="17">
        <v>0.2029</v>
      </c>
      <c r="J47" s="17">
        <v>0.77214114740174511</v>
      </c>
      <c r="K47" s="35"/>
      <c r="L47" s="36"/>
      <c r="M47" s="36"/>
      <c r="N47" s="36"/>
      <c r="O47" s="50"/>
      <c r="P47" s="50"/>
      <c r="Q47" s="50"/>
      <c r="R47" s="50"/>
      <c r="S47" s="54"/>
      <c r="T47" s="68"/>
      <c r="V47" s="83"/>
      <c r="W47" s="27"/>
      <c r="X47" s="27"/>
      <c r="Y47" s="44"/>
      <c r="Z47" s="44"/>
      <c r="AA47" s="44"/>
      <c r="AB47" s="93"/>
      <c r="AC47" s="93"/>
      <c r="AD47" s="93"/>
      <c r="AE47" s="114">
        <f t="shared" si="11"/>
        <v>0</v>
      </c>
      <c r="AF47" s="115">
        <f t="shared" si="10"/>
        <v>0</v>
      </c>
    </row>
    <row r="48" spans="1:32" x14ac:dyDescent="0.4">
      <c r="A48" s="23">
        <v>42886</v>
      </c>
      <c r="B48" s="17">
        <v>1.06</v>
      </c>
      <c r="C48" s="17">
        <v>205.83500000000001</v>
      </c>
      <c r="D48" s="17">
        <v>1168.269</v>
      </c>
      <c r="E48" s="17">
        <v>1.06</v>
      </c>
      <c r="F48" s="17">
        <v>0.25</v>
      </c>
      <c r="G48" s="17">
        <v>107.93300000000001</v>
      </c>
      <c r="H48" s="17">
        <v>669.10400000000004</v>
      </c>
      <c r="I48" s="17">
        <v>9.2200000000000004E-2</v>
      </c>
      <c r="J48" s="17">
        <v>0.77579519006982156</v>
      </c>
      <c r="K48" s="35"/>
      <c r="L48" s="36"/>
      <c r="M48" s="36"/>
      <c r="N48" s="36"/>
      <c r="O48" s="50"/>
      <c r="P48" s="50"/>
      <c r="Q48" s="50"/>
      <c r="R48" s="50"/>
      <c r="S48" s="54"/>
      <c r="T48" s="68"/>
      <c r="V48" s="83"/>
      <c r="W48" s="27"/>
      <c r="X48" s="27"/>
      <c r="Y48" s="44"/>
      <c r="Z48" s="44"/>
      <c r="AA48" s="44"/>
      <c r="AB48" s="93"/>
      <c r="AC48" s="93"/>
      <c r="AD48" s="93"/>
      <c r="AE48" s="114">
        <f t="shared" si="11"/>
        <v>0</v>
      </c>
      <c r="AF48" s="115">
        <f t="shared" si="10"/>
        <v>0</v>
      </c>
    </row>
    <row r="49" spans="1:32" x14ac:dyDescent="0.4">
      <c r="A49" s="23">
        <v>42916</v>
      </c>
      <c r="B49" s="17">
        <v>1.22</v>
      </c>
      <c r="C49" s="17">
        <v>205.99</v>
      </c>
      <c r="D49" s="17">
        <v>1167.3320000000001</v>
      </c>
      <c r="E49" s="17">
        <v>1.22</v>
      </c>
      <c r="F49" s="17">
        <v>0.25</v>
      </c>
      <c r="G49" s="17">
        <v>107.85899999999999</v>
      </c>
      <c r="H49" s="17">
        <v>666.21900000000005</v>
      </c>
      <c r="I49" s="17">
        <v>0.16819999999999999</v>
      </c>
      <c r="J49" s="17">
        <v>0.76775431861804222</v>
      </c>
      <c r="K49" s="35"/>
      <c r="L49" s="36"/>
      <c r="M49" s="36"/>
      <c r="N49" s="36"/>
      <c r="O49" s="50"/>
      <c r="P49" s="50"/>
      <c r="Q49" s="50"/>
      <c r="R49" s="50"/>
      <c r="S49" s="54"/>
      <c r="T49" s="68"/>
      <c r="V49" s="83"/>
      <c r="W49" s="27"/>
      <c r="X49" s="27"/>
      <c r="Y49" s="44"/>
      <c r="Z49" s="44"/>
      <c r="AA49" s="44"/>
      <c r="AB49" s="93"/>
      <c r="AC49" s="93"/>
      <c r="AD49" s="93"/>
      <c r="AE49" s="114">
        <f t="shared" si="11"/>
        <v>0</v>
      </c>
      <c r="AF49" s="115">
        <f t="shared" ref="AF49:AF80" si="12">SUMPRODUCT(pfwtsB,$V49:$AD49)</f>
        <v>0</v>
      </c>
    </row>
    <row r="50" spans="1:32" x14ac:dyDescent="0.4">
      <c r="A50" s="23">
        <v>42947</v>
      </c>
      <c r="B50" s="17">
        <v>1.23</v>
      </c>
      <c r="C50" s="17">
        <v>206.23099999999999</v>
      </c>
      <c r="D50" s="17">
        <v>1169.818</v>
      </c>
      <c r="E50" s="17">
        <v>1.23</v>
      </c>
      <c r="F50" s="17">
        <v>0.25</v>
      </c>
      <c r="G50" s="17">
        <v>107.917</v>
      </c>
      <c r="H50" s="17">
        <v>667.48</v>
      </c>
      <c r="I50" s="17">
        <v>0.13519999999999999</v>
      </c>
      <c r="J50" s="17">
        <v>0.75671585319712453</v>
      </c>
      <c r="K50" s="35"/>
      <c r="L50" s="36"/>
      <c r="M50" s="36"/>
      <c r="N50" s="36"/>
      <c r="O50" s="50"/>
      <c r="P50" s="50"/>
      <c r="Q50" s="50"/>
      <c r="R50" s="50"/>
      <c r="S50" s="54"/>
      <c r="T50" s="68"/>
      <c r="V50" s="83"/>
      <c r="W50" s="27"/>
      <c r="X50" s="27"/>
      <c r="Y50" s="44"/>
      <c r="Z50" s="44"/>
      <c r="AA50" s="44"/>
      <c r="AB50" s="93"/>
      <c r="AC50" s="93"/>
      <c r="AD50" s="93"/>
      <c r="AE50" s="114">
        <f t="shared" ref="AE50:AE81" si="13">SUMPRODUCT(pfwtsA,V50:AD50)</f>
        <v>0</v>
      </c>
      <c r="AF50" s="115">
        <f t="shared" si="12"/>
        <v>0</v>
      </c>
    </row>
    <row r="51" spans="1:32" x14ac:dyDescent="0.4">
      <c r="A51" s="23">
        <v>42978</v>
      </c>
      <c r="B51" s="17">
        <v>1.23</v>
      </c>
      <c r="C51" s="17">
        <v>206.446</v>
      </c>
      <c r="D51" s="17">
        <v>1172.0340000000001</v>
      </c>
      <c r="E51" s="17">
        <v>1.23</v>
      </c>
      <c r="F51" s="17">
        <v>0.25</v>
      </c>
      <c r="G51" s="17">
        <v>108.00700000000001</v>
      </c>
      <c r="H51" s="17">
        <v>669.04899999999998</v>
      </c>
      <c r="I51" s="17">
        <v>0.13239999999999999</v>
      </c>
      <c r="J51" s="17">
        <v>0.77339520494972935</v>
      </c>
      <c r="K51" s="35"/>
      <c r="L51" s="36"/>
      <c r="M51" s="36"/>
      <c r="N51" s="36"/>
      <c r="O51" s="50"/>
      <c r="P51" s="50"/>
      <c r="Q51" s="50"/>
      <c r="R51" s="50"/>
      <c r="S51" s="54"/>
      <c r="T51" s="68"/>
      <c r="V51" s="83"/>
      <c r="W51" s="27"/>
      <c r="X51" s="27"/>
      <c r="Y51" s="44"/>
      <c r="Z51" s="44"/>
      <c r="AA51" s="44"/>
      <c r="AB51" s="93"/>
      <c r="AC51" s="93"/>
      <c r="AD51" s="93"/>
      <c r="AE51" s="114">
        <f t="shared" si="13"/>
        <v>0</v>
      </c>
      <c r="AF51" s="115">
        <f t="shared" si="12"/>
        <v>0</v>
      </c>
    </row>
    <row r="52" spans="1:32" x14ac:dyDescent="0.4">
      <c r="A52" s="23">
        <v>43008</v>
      </c>
      <c r="B52" s="17">
        <v>1.23</v>
      </c>
      <c r="C52" s="17">
        <v>206.6</v>
      </c>
      <c r="D52" s="17">
        <v>1170.116</v>
      </c>
      <c r="E52" s="17">
        <v>1.23</v>
      </c>
      <c r="F52" s="17">
        <v>0.25</v>
      </c>
      <c r="G52" s="17">
        <v>107.875</v>
      </c>
      <c r="H52" s="17">
        <v>665.05899999999997</v>
      </c>
      <c r="I52" s="17">
        <v>0.16309999999999999</v>
      </c>
      <c r="J52" s="17">
        <v>0.74638005672488428</v>
      </c>
      <c r="K52" s="35"/>
      <c r="L52" s="36"/>
      <c r="M52" s="36"/>
      <c r="N52" s="36"/>
      <c r="O52" s="50"/>
      <c r="P52" s="50"/>
      <c r="Q52" s="50"/>
      <c r="R52" s="50"/>
      <c r="S52" s="54"/>
      <c r="T52" s="68"/>
      <c r="V52" s="83"/>
      <c r="W52" s="27"/>
      <c r="X52" s="27"/>
      <c r="Y52" s="44"/>
      <c r="Z52" s="44"/>
      <c r="AA52" s="44"/>
      <c r="AB52" s="93"/>
      <c r="AC52" s="93"/>
      <c r="AD52" s="93"/>
      <c r="AE52" s="114">
        <f t="shared" si="13"/>
        <v>0</v>
      </c>
      <c r="AF52" s="115">
        <f t="shared" si="12"/>
        <v>0</v>
      </c>
    </row>
    <row r="53" spans="1:32" x14ac:dyDescent="0.4">
      <c r="A53" s="23">
        <v>43039</v>
      </c>
      <c r="B53" s="17">
        <v>1.24</v>
      </c>
      <c r="C53" s="17">
        <v>206.762</v>
      </c>
      <c r="D53" s="17">
        <v>1169.405</v>
      </c>
      <c r="E53" s="17">
        <v>1.24</v>
      </c>
      <c r="F53" s="17">
        <v>0.4</v>
      </c>
      <c r="G53" s="17">
        <v>107.889</v>
      </c>
      <c r="H53" s="17">
        <v>665.255</v>
      </c>
      <c r="I53" s="17">
        <v>0.40329999999999999</v>
      </c>
      <c r="J53" s="17">
        <v>0.75284197846871936</v>
      </c>
      <c r="K53" s="35"/>
      <c r="L53" s="36"/>
      <c r="M53" s="36"/>
      <c r="N53" s="36"/>
      <c r="O53" s="50"/>
      <c r="P53" s="50"/>
      <c r="Q53" s="50"/>
      <c r="R53" s="50"/>
      <c r="S53" s="54"/>
      <c r="T53" s="68"/>
      <c r="V53" s="83"/>
      <c r="W53" s="27"/>
      <c r="X53" s="27"/>
      <c r="Y53" s="44"/>
      <c r="Z53" s="44"/>
      <c r="AA53" s="44"/>
      <c r="AB53" s="93"/>
      <c r="AC53" s="93"/>
      <c r="AD53" s="93"/>
      <c r="AE53" s="114">
        <f t="shared" si="13"/>
        <v>0</v>
      </c>
      <c r="AF53" s="115">
        <f t="shared" si="12"/>
        <v>0</v>
      </c>
    </row>
    <row r="54" spans="1:32" x14ac:dyDescent="0.4">
      <c r="A54" s="23">
        <v>43069</v>
      </c>
      <c r="B54" s="17">
        <v>1.37</v>
      </c>
      <c r="C54" s="17">
        <v>206.858</v>
      </c>
      <c r="D54" s="17">
        <v>1167.049</v>
      </c>
      <c r="E54" s="17">
        <v>1.37</v>
      </c>
      <c r="F54" s="17">
        <v>0.49</v>
      </c>
      <c r="G54" s="17">
        <v>107.90900000000001</v>
      </c>
      <c r="H54" s="17">
        <v>665.05</v>
      </c>
      <c r="I54" s="17">
        <v>0.27200000000000002</v>
      </c>
      <c r="J54" s="17">
        <v>0.73937153419593349</v>
      </c>
      <c r="K54" s="35"/>
      <c r="L54" s="36"/>
      <c r="M54" s="36"/>
      <c r="N54" s="36"/>
      <c r="O54" s="50"/>
      <c r="P54" s="50"/>
      <c r="Q54" s="50"/>
      <c r="R54" s="50"/>
      <c r="S54" s="54"/>
      <c r="T54" s="68"/>
      <c r="V54" s="83"/>
      <c r="W54" s="27"/>
      <c r="X54" s="27"/>
      <c r="Y54" s="44"/>
      <c r="Z54" s="44"/>
      <c r="AA54" s="44"/>
      <c r="AB54" s="93"/>
      <c r="AC54" s="93"/>
      <c r="AD54" s="93"/>
      <c r="AE54" s="114">
        <f t="shared" si="13"/>
        <v>0</v>
      </c>
      <c r="AF54" s="115">
        <f t="shared" si="12"/>
        <v>0</v>
      </c>
    </row>
    <row r="55" spans="1:32" x14ac:dyDescent="0.4">
      <c r="A55" s="23">
        <v>43100</v>
      </c>
      <c r="B55" s="17">
        <v>1.56</v>
      </c>
      <c r="C55" s="17">
        <v>207.06399999999999</v>
      </c>
      <c r="D55" s="17">
        <v>1167.1890000000001</v>
      </c>
      <c r="E55" s="17">
        <v>1.56</v>
      </c>
      <c r="F55" s="17">
        <v>0.5</v>
      </c>
      <c r="G55" s="17">
        <v>107.98</v>
      </c>
      <c r="H55" s="17">
        <v>666.221</v>
      </c>
      <c r="I55" s="17">
        <v>0.54090000000000005</v>
      </c>
      <c r="J55" s="17">
        <v>0.74002812106860061</v>
      </c>
      <c r="K55" s="35"/>
      <c r="L55" s="36"/>
      <c r="M55" s="36"/>
      <c r="N55" s="36"/>
      <c r="O55" s="50"/>
      <c r="P55" s="50"/>
      <c r="Q55" s="50"/>
      <c r="R55" s="50"/>
      <c r="S55" s="54"/>
      <c r="T55" s="68"/>
      <c r="V55" s="83"/>
      <c r="W55" s="27"/>
      <c r="X55" s="27"/>
      <c r="Y55" s="44"/>
      <c r="Z55" s="44"/>
      <c r="AA55" s="44"/>
      <c r="AB55" s="93"/>
      <c r="AC55" s="93"/>
      <c r="AD55" s="93"/>
      <c r="AE55" s="114">
        <f t="shared" si="13"/>
        <v>0</v>
      </c>
      <c r="AF55" s="115">
        <f t="shared" si="12"/>
        <v>0</v>
      </c>
    </row>
    <row r="56" spans="1:32" x14ac:dyDescent="0.4">
      <c r="A56" s="23">
        <v>43131</v>
      </c>
      <c r="B56" s="17">
        <v>1.58</v>
      </c>
      <c r="C56" s="17">
        <v>207.274</v>
      </c>
      <c r="D56" s="17">
        <v>1163.8340000000001</v>
      </c>
      <c r="E56" s="17">
        <v>1.58</v>
      </c>
      <c r="F56" s="17">
        <v>0.49</v>
      </c>
      <c r="G56" s="17">
        <v>107.999</v>
      </c>
      <c r="H56" s="17">
        <v>663.55200000000002</v>
      </c>
      <c r="I56" s="17">
        <v>0.46239999999999998</v>
      </c>
      <c r="J56" s="17">
        <v>0.70467197519554647</v>
      </c>
      <c r="K56" s="35"/>
      <c r="L56" s="36"/>
      <c r="M56" s="36"/>
      <c r="N56" s="36"/>
      <c r="O56" s="50"/>
      <c r="P56" s="50"/>
      <c r="Q56" s="50"/>
      <c r="R56" s="50"/>
      <c r="S56" s="54"/>
      <c r="T56" s="68"/>
      <c r="V56" s="83"/>
      <c r="W56" s="27"/>
      <c r="X56" s="27"/>
      <c r="Y56" s="44"/>
      <c r="Z56" s="44"/>
      <c r="AA56" s="44"/>
      <c r="AB56" s="93"/>
      <c r="AC56" s="93"/>
      <c r="AD56" s="93"/>
      <c r="AE56" s="114">
        <f t="shared" si="13"/>
        <v>0</v>
      </c>
      <c r="AF56" s="115">
        <f t="shared" si="12"/>
        <v>0</v>
      </c>
    </row>
    <row r="57" spans="1:32" x14ac:dyDescent="0.4">
      <c r="A57" s="23">
        <v>43159</v>
      </c>
      <c r="B57" s="17">
        <v>1.67</v>
      </c>
      <c r="C57" s="17">
        <v>207.41399999999999</v>
      </c>
      <c r="D57" s="17">
        <v>1163.3920000000001</v>
      </c>
      <c r="E57" s="17">
        <v>1.67</v>
      </c>
      <c r="F57" s="17">
        <v>0.5</v>
      </c>
      <c r="G57" s="17">
        <v>108.02500000000001</v>
      </c>
      <c r="H57" s="17">
        <v>663.52200000000005</v>
      </c>
      <c r="I57" s="17">
        <v>0.4778</v>
      </c>
      <c r="J57" s="17">
        <v>0.7267441860465117</v>
      </c>
      <c r="K57" s="35"/>
      <c r="L57" s="36"/>
      <c r="M57" s="36"/>
      <c r="N57" s="36"/>
      <c r="O57" s="50"/>
      <c r="P57" s="50"/>
      <c r="Q57" s="50"/>
      <c r="R57" s="50"/>
      <c r="S57" s="54"/>
      <c r="T57" s="68"/>
      <c r="V57" s="83"/>
      <c r="W57" s="27"/>
      <c r="X57" s="27"/>
      <c r="Y57" s="44"/>
      <c r="Z57" s="44"/>
      <c r="AA57" s="44"/>
      <c r="AB57" s="93"/>
      <c r="AC57" s="93"/>
      <c r="AD57" s="93"/>
      <c r="AE57" s="114">
        <f t="shared" si="13"/>
        <v>0</v>
      </c>
      <c r="AF57" s="115">
        <f t="shared" si="12"/>
        <v>0</v>
      </c>
    </row>
    <row r="58" spans="1:32" x14ac:dyDescent="0.4">
      <c r="A58" s="23">
        <v>43190</v>
      </c>
      <c r="B58" s="17">
        <v>1.88</v>
      </c>
      <c r="C58" s="17">
        <v>207.72800000000001</v>
      </c>
      <c r="D58" s="17">
        <v>1165.673</v>
      </c>
      <c r="E58" s="17">
        <v>1.88</v>
      </c>
      <c r="F58" s="17">
        <v>0.51</v>
      </c>
      <c r="G58" s="17">
        <v>107.985</v>
      </c>
      <c r="H58" s="17">
        <v>663.44100000000003</v>
      </c>
      <c r="I58" s="17">
        <v>0.79039999999999999</v>
      </c>
      <c r="J58" s="17">
        <v>0.7135212272565109</v>
      </c>
      <c r="K58" s="35"/>
      <c r="L58" s="36"/>
      <c r="M58" s="36"/>
      <c r="N58" s="36"/>
      <c r="O58" s="50"/>
      <c r="P58" s="50"/>
      <c r="Q58" s="50"/>
      <c r="R58" s="50"/>
      <c r="S58" s="54"/>
      <c r="T58" s="68"/>
      <c r="V58" s="83"/>
      <c r="W58" s="27"/>
      <c r="X58" s="27"/>
      <c r="Y58" s="44"/>
      <c r="Z58" s="44"/>
      <c r="AA58" s="44"/>
      <c r="AB58" s="93"/>
      <c r="AC58" s="93"/>
      <c r="AD58" s="93"/>
      <c r="AE58" s="114">
        <f t="shared" si="13"/>
        <v>0</v>
      </c>
      <c r="AF58" s="115">
        <f t="shared" si="12"/>
        <v>0</v>
      </c>
    </row>
    <row r="59" spans="1:32" x14ac:dyDescent="0.4">
      <c r="A59" s="23">
        <v>43220</v>
      </c>
      <c r="B59" s="17">
        <v>1.91</v>
      </c>
      <c r="C59" s="17">
        <v>207.97900000000001</v>
      </c>
      <c r="D59" s="17">
        <v>1163.8620000000001</v>
      </c>
      <c r="E59" s="17">
        <v>1.91</v>
      </c>
      <c r="F59" s="17">
        <v>0.52</v>
      </c>
      <c r="G59" s="17">
        <v>108.08499999999999</v>
      </c>
      <c r="H59" s="17">
        <v>664.56700000000001</v>
      </c>
      <c r="I59" s="17">
        <v>0.78859999999999997</v>
      </c>
      <c r="J59" s="17">
        <v>0.72658577345055575</v>
      </c>
      <c r="K59" s="35"/>
      <c r="L59" s="36"/>
      <c r="M59" s="36"/>
      <c r="N59" s="36"/>
      <c r="O59" s="50"/>
      <c r="P59" s="50"/>
      <c r="Q59" s="50"/>
      <c r="R59" s="50"/>
      <c r="S59" s="54"/>
      <c r="T59" s="68"/>
      <c r="V59" s="83"/>
      <c r="W59" s="27"/>
      <c r="X59" s="27"/>
      <c r="Y59" s="44"/>
      <c r="Z59" s="44"/>
      <c r="AA59" s="44"/>
      <c r="AB59" s="93"/>
      <c r="AC59" s="93"/>
      <c r="AD59" s="93"/>
      <c r="AE59" s="114">
        <f t="shared" si="13"/>
        <v>0</v>
      </c>
      <c r="AF59" s="115">
        <f t="shared" si="12"/>
        <v>0</v>
      </c>
    </row>
    <row r="60" spans="1:32" x14ac:dyDescent="0.4">
      <c r="A60" s="23">
        <v>43251</v>
      </c>
      <c r="B60" s="17">
        <v>2</v>
      </c>
      <c r="C60" s="17">
        <v>208.357</v>
      </c>
      <c r="D60" s="17">
        <v>1168.078</v>
      </c>
      <c r="E60" s="17">
        <v>2</v>
      </c>
      <c r="F60" s="17">
        <v>0.5</v>
      </c>
      <c r="G60" s="17">
        <v>108.22</v>
      </c>
      <c r="H60" s="17">
        <v>667.07899999999995</v>
      </c>
      <c r="I60" s="17">
        <v>0.62019999999999997</v>
      </c>
      <c r="J60" s="17">
        <v>0.75199278086930366</v>
      </c>
      <c r="K60" s="35"/>
      <c r="L60" s="36"/>
      <c r="M60" s="36"/>
      <c r="N60" s="36"/>
      <c r="O60" s="50"/>
      <c r="P60" s="50"/>
      <c r="Q60" s="50"/>
      <c r="R60" s="50"/>
      <c r="S60" s="54"/>
      <c r="T60" s="68"/>
      <c r="V60" s="83"/>
      <c r="W60" s="27"/>
      <c r="X60" s="27"/>
      <c r="Y60" s="44"/>
      <c r="Z60" s="44"/>
      <c r="AA60" s="44"/>
      <c r="AB60" s="93"/>
      <c r="AC60" s="93"/>
      <c r="AD60" s="93"/>
      <c r="AE60" s="114">
        <f t="shared" si="13"/>
        <v>0</v>
      </c>
      <c r="AF60" s="115">
        <f t="shared" si="12"/>
        <v>0</v>
      </c>
    </row>
    <row r="61" spans="1:32" x14ac:dyDescent="0.4">
      <c r="A61" s="23">
        <v>43281</v>
      </c>
      <c r="B61" s="17">
        <v>2.09</v>
      </c>
      <c r="C61" s="17">
        <v>208.68700000000001</v>
      </c>
      <c r="D61" s="17">
        <v>1168.259</v>
      </c>
      <c r="E61" s="17">
        <v>2.09</v>
      </c>
      <c r="F61" s="17">
        <v>0.5</v>
      </c>
      <c r="G61" s="17">
        <v>108.22</v>
      </c>
      <c r="H61" s="17">
        <v>665.91600000000005</v>
      </c>
      <c r="I61" s="17">
        <v>0.71440000000000003</v>
      </c>
      <c r="J61" s="17">
        <v>0.75717422578935412</v>
      </c>
      <c r="K61" s="35"/>
      <c r="L61" s="36"/>
      <c r="M61" s="36"/>
      <c r="N61" s="36"/>
      <c r="O61" s="50"/>
      <c r="P61" s="50"/>
      <c r="Q61" s="50"/>
      <c r="R61" s="50"/>
      <c r="S61" s="54"/>
      <c r="T61" s="68"/>
      <c r="V61" s="83"/>
      <c r="W61" s="27"/>
      <c r="X61" s="27"/>
      <c r="Y61" s="44"/>
      <c r="Z61" s="44"/>
      <c r="AA61" s="44"/>
      <c r="AB61" s="93"/>
      <c r="AC61" s="93"/>
      <c r="AD61" s="93"/>
      <c r="AE61" s="114">
        <f t="shared" si="13"/>
        <v>0</v>
      </c>
      <c r="AF61" s="115">
        <f t="shared" si="12"/>
        <v>0</v>
      </c>
    </row>
    <row r="62" spans="1:32" x14ac:dyDescent="0.4">
      <c r="A62" s="23">
        <v>43312</v>
      </c>
      <c r="B62" s="17">
        <v>2.08</v>
      </c>
      <c r="C62" s="17">
        <v>209.04</v>
      </c>
      <c r="D62" s="17">
        <v>1168.2049999999999</v>
      </c>
      <c r="E62" s="17">
        <v>2.08</v>
      </c>
      <c r="F62" s="17">
        <v>0.68</v>
      </c>
      <c r="G62" s="17">
        <v>108.22199999999999</v>
      </c>
      <c r="H62" s="17">
        <v>665.73800000000006</v>
      </c>
      <c r="I62" s="17">
        <v>0.90600000000000003</v>
      </c>
      <c r="J62" s="17">
        <v>0.76196281621456874</v>
      </c>
      <c r="K62" s="35"/>
      <c r="L62" s="36"/>
      <c r="M62" s="36"/>
      <c r="N62" s="36"/>
      <c r="O62" s="50"/>
      <c r="P62" s="50"/>
      <c r="Q62" s="50"/>
      <c r="R62" s="50"/>
      <c r="S62" s="54"/>
      <c r="T62" s="68"/>
      <c r="V62" s="83"/>
      <c r="W62" s="27"/>
      <c r="X62" s="27"/>
      <c r="Y62" s="44"/>
      <c r="Z62" s="44"/>
      <c r="AA62" s="44"/>
      <c r="AB62" s="93"/>
      <c r="AC62" s="93"/>
      <c r="AD62" s="93"/>
      <c r="AE62" s="114">
        <f t="shared" si="13"/>
        <v>0</v>
      </c>
      <c r="AF62" s="115">
        <f t="shared" si="12"/>
        <v>0</v>
      </c>
    </row>
    <row r="63" spans="1:32" x14ac:dyDescent="0.4">
      <c r="A63" s="23">
        <v>43343</v>
      </c>
      <c r="B63" s="17">
        <v>2.11</v>
      </c>
      <c r="C63" s="17">
        <v>209.43899999999999</v>
      </c>
      <c r="D63" s="17">
        <v>1171.922</v>
      </c>
      <c r="E63" s="17">
        <v>2.11</v>
      </c>
      <c r="F63" s="17">
        <v>0.72</v>
      </c>
      <c r="G63" s="17">
        <v>108.258</v>
      </c>
      <c r="H63" s="17">
        <v>666.23500000000001</v>
      </c>
      <c r="I63" s="17">
        <v>0.93479999999999996</v>
      </c>
      <c r="J63" s="17">
        <v>0.77160493827160492</v>
      </c>
      <c r="K63" s="35"/>
      <c r="L63" s="36"/>
      <c r="M63" s="36"/>
      <c r="N63" s="36"/>
      <c r="O63" s="50"/>
      <c r="P63" s="50"/>
      <c r="Q63" s="50"/>
      <c r="R63" s="50"/>
      <c r="S63" s="54"/>
      <c r="T63" s="68"/>
      <c r="V63" s="83"/>
      <c r="W63" s="27"/>
      <c r="X63" s="27"/>
      <c r="Y63" s="44"/>
      <c r="Z63" s="44"/>
      <c r="AA63" s="44"/>
      <c r="AB63" s="93"/>
      <c r="AC63" s="93"/>
      <c r="AD63" s="93"/>
      <c r="AE63" s="114">
        <f t="shared" si="13"/>
        <v>0</v>
      </c>
      <c r="AF63" s="115">
        <f t="shared" si="12"/>
        <v>0</v>
      </c>
    </row>
    <row r="64" spans="1:32" x14ac:dyDescent="0.4">
      <c r="A64" s="23">
        <v>43373</v>
      </c>
      <c r="B64" s="17">
        <v>2.2599999999999998</v>
      </c>
      <c r="C64" s="17">
        <v>209.71199999999999</v>
      </c>
      <c r="D64" s="17">
        <v>1170.5350000000001</v>
      </c>
      <c r="E64" s="17">
        <v>2.2599999999999998</v>
      </c>
      <c r="F64" s="17">
        <v>0.72</v>
      </c>
      <c r="G64" s="17">
        <v>108.28</v>
      </c>
      <c r="H64" s="17">
        <v>665.55399999999997</v>
      </c>
      <c r="I64" s="17">
        <v>0.82369999999999999</v>
      </c>
      <c r="J64" s="17">
        <v>0.76740081344486233</v>
      </c>
      <c r="K64" s="35"/>
      <c r="L64" s="36"/>
      <c r="M64" s="36"/>
      <c r="N64" s="36"/>
      <c r="O64" s="50"/>
      <c r="P64" s="50"/>
      <c r="Q64" s="50"/>
      <c r="R64" s="50"/>
      <c r="S64" s="54"/>
      <c r="T64" s="68"/>
      <c r="V64" s="83"/>
      <c r="W64" s="27"/>
      <c r="X64" s="27"/>
      <c r="Y64" s="44"/>
      <c r="Z64" s="44"/>
      <c r="AA64" s="44"/>
      <c r="AB64" s="93"/>
      <c r="AC64" s="93"/>
      <c r="AD64" s="93"/>
      <c r="AE64" s="114">
        <f t="shared" si="13"/>
        <v>0</v>
      </c>
      <c r="AF64" s="115">
        <f t="shared" si="12"/>
        <v>0</v>
      </c>
    </row>
    <row r="65" spans="1:32" x14ac:dyDescent="0.4">
      <c r="A65" s="23">
        <v>43404</v>
      </c>
      <c r="B65" s="17">
        <v>2.31</v>
      </c>
      <c r="C65" s="17">
        <v>210.108</v>
      </c>
      <c r="D65" s="17">
        <v>1172.31</v>
      </c>
      <c r="E65" s="17">
        <v>2.31</v>
      </c>
      <c r="F65" s="17">
        <v>0.73</v>
      </c>
      <c r="G65" s="17">
        <v>108.377</v>
      </c>
      <c r="H65" s="17">
        <v>667.33399999999995</v>
      </c>
      <c r="I65" s="17">
        <v>1.0347</v>
      </c>
      <c r="J65" s="17">
        <v>0.78333072223092592</v>
      </c>
      <c r="K65" s="35"/>
      <c r="L65" s="36"/>
      <c r="M65" s="36"/>
      <c r="N65" s="36"/>
      <c r="O65" s="50"/>
      <c r="P65" s="50"/>
      <c r="Q65" s="50"/>
      <c r="R65" s="50"/>
      <c r="S65" s="54"/>
      <c r="T65" s="68"/>
      <c r="V65" s="83"/>
      <c r="W65" s="27"/>
      <c r="X65" s="27"/>
      <c r="Y65" s="44"/>
      <c r="Z65" s="44"/>
      <c r="AA65" s="44"/>
      <c r="AB65" s="93"/>
      <c r="AC65" s="93"/>
      <c r="AD65" s="93"/>
      <c r="AE65" s="114">
        <f t="shared" si="13"/>
        <v>0</v>
      </c>
      <c r="AF65" s="115">
        <f t="shared" si="12"/>
        <v>0</v>
      </c>
    </row>
    <row r="66" spans="1:32" x14ac:dyDescent="0.4">
      <c r="A66" s="23">
        <v>43434</v>
      </c>
      <c r="B66" s="17">
        <v>2.35</v>
      </c>
      <c r="C66" s="17">
        <v>210.52600000000001</v>
      </c>
      <c r="D66" s="17">
        <v>1176.3720000000001</v>
      </c>
      <c r="E66" s="17">
        <v>2.35</v>
      </c>
      <c r="F66" s="17">
        <v>0.74</v>
      </c>
      <c r="G66" s="17">
        <v>108.42100000000001</v>
      </c>
      <c r="H66" s="17">
        <v>667.72199999999998</v>
      </c>
      <c r="I66" s="17">
        <v>0.71689999999999998</v>
      </c>
      <c r="J66" s="17">
        <v>0.7843752451172642</v>
      </c>
      <c r="K66" s="35"/>
      <c r="L66" s="36"/>
      <c r="M66" s="36"/>
      <c r="N66" s="36"/>
      <c r="O66" s="50"/>
      <c r="P66" s="50"/>
      <c r="Q66" s="50"/>
      <c r="R66" s="50"/>
      <c r="S66" s="54"/>
      <c r="T66" s="68"/>
      <c r="V66" s="83"/>
      <c r="W66" s="27"/>
      <c r="X66" s="27"/>
      <c r="Y66" s="44"/>
      <c r="Z66" s="44"/>
      <c r="AA66" s="44"/>
      <c r="AB66" s="93"/>
      <c r="AC66" s="93"/>
      <c r="AD66" s="93"/>
      <c r="AE66" s="114">
        <f t="shared" si="13"/>
        <v>0</v>
      </c>
      <c r="AF66" s="115">
        <f t="shared" si="12"/>
        <v>0</v>
      </c>
    </row>
    <row r="67" spans="1:32" x14ac:dyDescent="0.4">
      <c r="A67" s="23">
        <v>43465</v>
      </c>
      <c r="B67" s="17">
        <v>2.5</v>
      </c>
      <c r="C67" s="17">
        <v>211.036</v>
      </c>
      <c r="D67" s="17">
        <v>1185.6610000000001</v>
      </c>
      <c r="E67" s="17">
        <v>2.5</v>
      </c>
      <c r="F67" s="17">
        <v>0.73</v>
      </c>
      <c r="G67" s="17">
        <v>108.498</v>
      </c>
      <c r="H67" s="17">
        <v>668.44299999999998</v>
      </c>
      <c r="I67" s="17">
        <v>1.0401</v>
      </c>
      <c r="J67" s="17">
        <v>0.78406774345303432</v>
      </c>
      <c r="K67" s="35"/>
      <c r="L67" s="36"/>
      <c r="M67" s="36"/>
      <c r="N67" s="36"/>
      <c r="O67" s="50"/>
      <c r="P67" s="50"/>
      <c r="Q67" s="50"/>
      <c r="R67" s="50"/>
      <c r="S67" s="54"/>
      <c r="T67" s="68"/>
      <c r="V67" s="83"/>
      <c r="W67" s="27"/>
      <c r="X67" s="27"/>
      <c r="Y67" s="44"/>
      <c r="Z67" s="44"/>
      <c r="AA67" s="44"/>
      <c r="AB67" s="93"/>
      <c r="AC67" s="93"/>
      <c r="AD67" s="93"/>
      <c r="AE67" s="114">
        <f t="shared" si="13"/>
        <v>0</v>
      </c>
      <c r="AF67" s="115">
        <f t="shared" si="12"/>
        <v>0</v>
      </c>
    </row>
    <row r="68" spans="1:32" x14ac:dyDescent="0.4">
      <c r="A68" s="23">
        <v>43496</v>
      </c>
      <c r="B68" s="17">
        <v>2.5099999999999998</v>
      </c>
      <c r="C68" s="17">
        <v>211.56100000000001</v>
      </c>
      <c r="D68" s="17">
        <v>1188.854</v>
      </c>
      <c r="E68" s="17">
        <v>2.5099999999999998</v>
      </c>
      <c r="F68" s="17">
        <v>0.73</v>
      </c>
      <c r="G68" s="17">
        <v>108.577</v>
      </c>
      <c r="H68" s="17">
        <v>668.70500000000004</v>
      </c>
      <c r="I68" s="17">
        <v>0.9042</v>
      </c>
      <c r="J68" s="17">
        <v>0.76283469372187052</v>
      </c>
      <c r="K68" s="35"/>
      <c r="L68" s="36"/>
      <c r="M68" s="36"/>
      <c r="N68" s="36"/>
      <c r="O68" s="50"/>
      <c r="P68" s="50"/>
      <c r="Q68" s="50"/>
      <c r="R68" s="50"/>
      <c r="S68" s="54"/>
      <c r="T68" s="68"/>
      <c r="V68" s="83"/>
      <c r="W68" s="27"/>
      <c r="X68" s="27"/>
      <c r="Y68" s="44"/>
      <c r="Z68" s="44"/>
      <c r="AA68" s="44"/>
      <c r="AB68" s="93"/>
      <c r="AC68" s="93"/>
      <c r="AD68" s="93"/>
      <c r="AE68" s="114">
        <f t="shared" si="13"/>
        <v>0</v>
      </c>
      <c r="AF68" s="115">
        <f t="shared" si="12"/>
        <v>0</v>
      </c>
    </row>
    <row r="69" spans="1:32" x14ac:dyDescent="0.4">
      <c r="A69" s="23">
        <v>43524</v>
      </c>
      <c r="B69" s="17">
        <v>2.4900000000000002</v>
      </c>
      <c r="C69" s="17">
        <v>211.96100000000001</v>
      </c>
      <c r="D69" s="17">
        <v>1190.049</v>
      </c>
      <c r="E69" s="17">
        <v>2.4900000000000002</v>
      </c>
      <c r="F69" s="17">
        <v>0.73</v>
      </c>
      <c r="G69" s="17">
        <v>108.625</v>
      </c>
      <c r="H69" s="17">
        <v>668.46699999999998</v>
      </c>
      <c r="I69" s="17">
        <v>0.78359999999999996</v>
      </c>
      <c r="J69" s="17">
        <v>0.75397722988765736</v>
      </c>
      <c r="K69" s="35"/>
      <c r="L69" s="36"/>
      <c r="M69" s="36"/>
      <c r="N69" s="36"/>
      <c r="O69" s="50"/>
      <c r="P69" s="50"/>
      <c r="Q69" s="50"/>
      <c r="R69" s="50"/>
      <c r="S69" s="54"/>
      <c r="T69" s="68"/>
      <c r="V69" s="83"/>
      <c r="W69" s="27"/>
      <c r="X69" s="27"/>
      <c r="Y69" s="44"/>
      <c r="Z69" s="44"/>
      <c r="AA69" s="44"/>
      <c r="AB69" s="93"/>
      <c r="AC69" s="93"/>
      <c r="AD69" s="93"/>
      <c r="AE69" s="114">
        <f t="shared" si="13"/>
        <v>0</v>
      </c>
      <c r="AF69" s="115">
        <f t="shared" si="12"/>
        <v>0</v>
      </c>
    </row>
    <row r="70" spans="1:32" x14ac:dyDescent="0.4">
      <c r="A70" s="23">
        <v>43555</v>
      </c>
      <c r="B70" s="17">
        <v>2.4900000000000002</v>
      </c>
      <c r="C70" s="17">
        <v>212.482</v>
      </c>
      <c r="D70" s="17">
        <v>1197.325</v>
      </c>
      <c r="E70" s="17">
        <v>2.4900000000000002</v>
      </c>
      <c r="F70" s="17">
        <v>0.73</v>
      </c>
      <c r="G70" s="17">
        <v>108.729</v>
      </c>
      <c r="H70" s="17">
        <v>670.81100000000004</v>
      </c>
      <c r="I70" s="17">
        <v>0.7873</v>
      </c>
      <c r="J70" s="17">
        <v>0.76716532412734939</v>
      </c>
      <c r="K70" s="35"/>
      <c r="L70" s="36"/>
      <c r="M70" s="36"/>
      <c r="N70" s="36"/>
      <c r="O70" s="50"/>
      <c r="P70" s="50"/>
      <c r="Q70" s="50"/>
      <c r="R70" s="50"/>
      <c r="S70" s="54"/>
      <c r="T70" s="68"/>
      <c r="V70" s="83"/>
      <c r="W70" s="27"/>
      <c r="X70" s="27"/>
      <c r="Y70" s="44"/>
      <c r="Z70" s="44"/>
      <c r="AA70" s="44"/>
      <c r="AB70" s="93"/>
      <c r="AC70" s="93"/>
      <c r="AD70" s="93"/>
      <c r="AE70" s="114">
        <f t="shared" si="13"/>
        <v>0</v>
      </c>
      <c r="AF70" s="115">
        <f t="shared" si="12"/>
        <v>0</v>
      </c>
    </row>
    <row r="71" spans="1:32" x14ac:dyDescent="0.4">
      <c r="A71" s="23">
        <v>43585</v>
      </c>
      <c r="B71" s="17">
        <v>2.48</v>
      </c>
      <c r="C71" s="17">
        <v>212.91800000000001</v>
      </c>
      <c r="D71" s="17">
        <v>1199.758</v>
      </c>
      <c r="E71" s="17">
        <v>2.48</v>
      </c>
      <c r="F71" s="17">
        <v>0.73</v>
      </c>
      <c r="G71" s="17">
        <v>108.751</v>
      </c>
      <c r="H71" s="17">
        <v>669.73299999999995</v>
      </c>
      <c r="I71" s="17">
        <v>0.66320000000000001</v>
      </c>
      <c r="J71" s="17">
        <v>0.76734192756292208</v>
      </c>
      <c r="K71" s="35"/>
      <c r="L71" s="36"/>
      <c r="M71" s="36"/>
      <c r="N71" s="36"/>
      <c r="O71" s="50"/>
      <c r="P71" s="50"/>
      <c r="Q71" s="50"/>
      <c r="R71" s="50"/>
      <c r="S71" s="54"/>
      <c r="T71" s="68"/>
      <c r="V71" s="83"/>
      <c r="W71" s="27"/>
      <c r="X71" s="27"/>
      <c r="Y71" s="44"/>
      <c r="Z71" s="44"/>
      <c r="AA71" s="44"/>
      <c r="AB71" s="93"/>
      <c r="AC71" s="93"/>
      <c r="AD71" s="93"/>
      <c r="AE71" s="114">
        <f t="shared" si="13"/>
        <v>0</v>
      </c>
      <c r="AF71" s="115">
        <f t="shared" si="12"/>
        <v>0</v>
      </c>
    </row>
    <row r="72" spans="1:32" x14ac:dyDescent="0.4">
      <c r="A72" s="23">
        <v>43616</v>
      </c>
      <c r="B72" s="17">
        <v>2.4300000000000002</v>
      </c>
      <c r="C72" s="17">
        <v>213.43899999999999</v>
      </c>
      <c r="D72" s="17">
        <v>1208.2729999999999</v>
      </c>
      <c r="E72" s="17">
        <v>2.4300000000000002</v>
      </c>
      <c r="F72" s="17">
        <v>0.73</v>
      </c>
      <c r="G72" s="17">
        <v>108.84099999999999</v>
      </c>
      <c r="H72" s="17">
        <v>671.93499999999995</v>
      </c>
      <c r="I72" s="17">
        <v>0.6976</v>
      </c>
      <c r="J72" s="17">
        <v>0.79182833161770538</v>
      </c>
      <c r="K72" s="35"/>
      <c r="L72" s="36"/>
      <c r="M72" s="36"/>
      <c r="N72" s="36"/>
      <c r="O72" s="50"/>
      <c r="P72" s="50"/>
      <c r="Q72" s="50"/>
      <c r="R72" s="50"/>
      <c r="S72" s="54"/>
      <c r="T72" s="68"/>
      <c r="V72" s="83"/>
      <c r="W72" s="27"/>
      <c r="X72" s="27"/>
      <c r="Y72" s="44"/>
      <c r="Z72" s="44"/>
      <c r="AA72" s="44"/>
      <c r="AB72" s="93"/>
      <c r="AC72" s="93"/>
      <c r="AD72" s="93"/>
      <c r="AE72" s="114">
        <f t="shared" si="13"/>
        <v>0</v>
      </c>
      <c r="AF72" s="115">
        <f t="shared" si="12"/>
        <v>0</v>
      </c>
    </row>
    <row r="73" spans="1:32" x14ac:dyDescent="0.4">
      <c r="A73" s="23">
        <v>43646</v>
      </c>
      <c r="B73" s="17">
        <v>2.4</v>
      </c>
      <c r="C73" s="17">
        <v>214.08699999999999</v>
      </c>
      <c r="D73" s="17">
        <v>1214.546</v>
      </c>
      <c r="E73" s="17">
        <v>2.4</v>
      </c>
      <c r="F73" s="17">
        <v>0.72</v>
      </c>
      <c r="G73" s="17">
        <v>108.914</v>
      </c>
      <c r="H73" s="17">
        <v>672.16899999999998</v>
      </c>
      <c r="I73" s="17">
        <v>0.51200000000000001</v>
      </c>
      <c r="J73" s="17">
        <v>0.7876496534341525</v>
      </c>
      <c r="K73" s="35"/>
      <c r="L73" s="36"/>
      <c r="M73" s="36"/>
      <c r="N73" s="36"/>
      <c r="O73" s="50"/>
      <c r="P73" s="50"/>
      <c r="Q73" s="50"/>
      <c r="R73" s="50"/>
      <c r="S73" s="54"/>
      <c r="T73" s="68"/>
      <c r="V73" s="83"/>
      <c r="W73" s="27"/>
      <c r="X73" s="27"/>
      <c r="Y73" s="44"/>
      <c r="Z73" s="44"/>
      <c r="AA73" s="44"/>
      <c r="AB73" s="93"/>
      <c r="AC73" s="93"/>
      <c r="AD73" s="93"/>
      <c r="AE73" s="114">
        <f t="shared" si="13"/>
        <v>0</v>
      </c>
      <c r="AF73" s="115">
        <f t="shared" si="12"/>
        <v>0</v>
      </c>
    </row>
    <row r="74" spans="1:32" x14ac:dyDescent="0.4">
      <c r="A74" s="23">
        <v>43677</v>
      </c>
      <c r="B74" s="17">
        <v>2.2200000000000002</v>
      </c>
      <c r="C74" s="17">
        <v>214.37200000000001</v>
      </c>
      <c r="D74" s="17">
        <v>1213.114</v>
      </c>
      <c r="E74" s="17">
        <v>2.2200000000000002</v>
      </c>
      <c r="F74" s="17">
        <v>0.71</v>
      </c>
      <c r="G74" s="17">
        <v>109.039</v>
      </c>
      <c r="H74" s="17">
        <v>674.72199999999998</v>
      </c>
      <c r="I74" s="17">
        <v>0.52549999999999997</v>
      </c>
      <c r="J74" s="17">
        <v>0.82243605559667732</v>
      </c>
      <c r="K74" s="35"/>
      <c r="L74" s="36"/>
      <c r="M74" s="36"/>
      <c r="N74" s="36"/>
      <c r="O74" s="50"/>
      <c r="P74" s="50"/>
      <c r="Q74" s="50"/>
      <c r="R74" s="50"/>
      <c r="S74" s="54"/>
      <c r="T74" s="68"/>
      <c r="V74" s="83"/>
      <c r="W74" s="27"/>
      <c r="X74" s="27"/>
      <c r="Y74" s="44"/>
      <c r="Z74" s="44"/>
      <c r="AA74" s="44"/>
      <c r="AB74" s="93"/>
      <c r="AC74" s="93"/>
      <c r="AD74" s="93"/>
      <c r="AE74" s="114">
        <f t="shared" si="13"/>
        <v>0</v>
      </c>
      <c r="AF74" s="115">
        <f t="shared" si="12"/>
        <v>0</v>
      </c>
    </row>
    <row r="75" spans="1:32" x14ac:dyDescent="0.4">
      <c r="A75" s="23">
        <v>43708</v>
      </c>
      <c r="B75" s="17">
        <v>2.09</v>
      </c>
      <c r="C75" s="17">
        <v>214.99</v>
      </c>
      <c r="D75" s="17">
        <v>1222.8979999999999</v>
      </c>
      <c r="E75" s="17">
        <v>2.09</v>
      </c>
      <c r="F75" s="17">
        <v>0.71</v>
      </c>
      <c r="G75" s="17">
        <v>109.092</v>
      </c>
      <c r="H75" s="17">
        <v>675.01199999999994</v>
      </c>
      <c r="I75" s="17">
        <v>0.5544</v>
      </c>
      <c r="J75" s="17">
        <v>0.82263902599539318</v>
      </c>
      <c r="K75" s="35"/>
      <c r="L75" s="36"/>
      <c r="M75" s="36"/>
      <c r="N75" s="36"/>
      <c r="O75" s="50"/>
      <c r="P75" s="50"/>
      <c r="Q75" s="50"/>
      <c r="R75" s="50"/>
      <c r="S75" s="54"/>
      <c r="T75" s="68"/>
      <c r="V75" s="83"/>
      <c r="W75" s="27"/>
      <c r="X75" s="27"/>
      <c r="Y75" s="44"/>
      <c r="Z75" s="44"/>
      <c r="AA75" s="44"/>
      <c r="AB75" s="93"/>
      <c r="AC75" s="93"/>
      <c r="AD75" s="93"/>
      <c r="AE75" s="114">
        <f t="shared" si="13"/>
        <v>0</v>
      </c>
      <c r="AF75" s="115">
        <f t="shared" si="12"/>
        <v>0</v>
      </c>
    </row>
    <row r="76" spans="1:32" x14ac:dyDescent="0.4">
      <c r="A76" s="23">
        <v>43738</v>
      </c>
      <c r="B76" s="17">
        <v>2.02</v>
      </c>
      <c r="C76" s="17">
        <v>215.31200000000001</v>
      </c>
      <c r="D76" s="17">
        <v>1221.5419999999999</v>
      </c>
      <c r="E76" s="17">
        <v>2.02</v>
      </c>
      <c r="F76" s="17">
        <v>0.72</v>
      </c>
      <c r="G76" s="17">
        <v>109.101</v>
      </c>
      <c r="H76" s="17">
        <v>675.58699999999999</v>
      </c>
      <c r="I76" s="17">
        <v>0.61960000000000004</v>
      </c>
      <c r="J76" s="17">
        <v>0.81373586133940912</v>
      </c>
      <c r="K76" s="35"/>
      <c r="L76" s="36"/>
      <c r="M76" s="36"/>
      <c r="N76" s="36"/>
      <c r="O76" s="50"/>
      <c r="P76" s="50"/>
      <c r="Q76" s="50"/>
      <c r="R76" s="50"/>
      <c r="S76" s="54"/>
      <c r="T76" s="68"/>
      <c r="V76" s="83"/>
      <c r="W76" s="27"/>
      <c r="X76" s="27"/>
      <c r="Y76" s="44"/>
      <c r="Z76" s="44"/>
      <c r="AA76" s="44"/>
      <c r="AB76" s="93"/>
      <c r="AC76" s="93"/>
      <c r="AD76" s="93"/>
      <c r="AE76" s="114">
        <f t="shared" si="13"/>
        <v>0</v>
      </c>
      <c r="AF76" s="115">
        <f t="shared" si="12"/>
        <v>0</v>
      </c>
    </row>
    <row r="77" spans="1:32" x14ac:dyDescent="0.4">
      <c r="A77" s="23">
        <v>43769</v>
      </c>
      <c r="B77" s="17">
        <v>1.78</v>
      </c>
      <c r="C77" s="17">
        <v>215.881</v>
      </c>
      <c r="D77" s="17">
        <v>1225.566</v>
      </c>
      <c r="E77" s="17">
        <v>1.78</v>
      </c>
      <c r="F77" s="17">
        <v>0.71</v>
      </c>
      <c r="G77" s="17">
        <v>109.068</v>
      </c>
      <c r="H77" s="17">
        <v>673.822</v>
      </c>
      <c r="I77" s="17">
        <v>0.80449999999999999</v>
      </c>
      <c r="J77" s="17">
        <v>0.77267810230258072</v>
      </c>
      <c r="K77" s="35"/>
      <c r="L77" s="36"/>
      <c r="M77" s="36"/>
      <c r="N77" s="36"/>
      <c r="O77" s="50"/>
      <c r="P77" s="50"/>
      <c r="Q77" s="50"/>
      <c r="R77" s="50"/>
      <c r="S77" s="54"/>
      <c r="T77" s="68"/>
      <c r="V77" s="83"/>
      <c r="W77" s="27"/>
      <c r="X77" s="27"/>
      <c r="Y77" s="44"/>
      <c r="Z77" s="44"/>
      <c r="AA77" s="44"/>
      <c r="AB77" s="93"/>
      <c r="AC77" s="93"/>
      <c r="AD77" s="93"/>
      <c r="AE77" s="114">
        <f t="shared" si="13"/>
        <v>0</v>
      </c>
      <c r="AF77" s="115">
        <f t="shared" si="12"/>
        <v>0</v>
      </c>
    </row>
    <row r="78" spans="1:32" x14ac:dyDescent="0.4">
      <c r="A78" s="23">
        <v>43799</v>
      </c>
      <c r="B78" s="17">
        <v>1.7</v>
      </c>
      <c r="C78" s="17">
        <v>216.11699999999999</v>
      </c>
      <c r="D78" s="17">
        <v>1225.174</v>
      </c>
      <c r="E78" s="17">
        <v>1.7</v>
      </c>
      <c r="F78" s="17">
        <v>0.71</v>
      </c>
      <c r="G78" s="17">
        <v>109.10299999999999</v>
      </c>
      <c r="H78" s="17">
        <v>673.17399999999998</v>
      </c>
      <c r="I78" s="17">
        <v>0.45669999999999999</v>
      </c>
      <c r="J78" s="17">
        <v>0.77369439071566737</v>
      </c>
      <c r="K78" s="35"/>
      <c r="L78" s="36"/>
      <c r="M78" s="36"/>
      <c r="N78" s="36"/>
      <c r="O78" s="50"/>
      <c r="P78" s="50"/>
      <c r="Q78" s="50"/>
      <c r="R78" s="50"/>
      <c r="S78" s="54"/>
      <c r="T78" s="68"/>
      <c r="V78" s="83"/>
      <c r="W78" s="27"/>
      <c r="X78" s="27"/>
      <c r="Y78" s="44"/>
      <c r="Z78" s="44"/>
      <c r="AA78" s="44"/>
      <c r="AB78" s="93"/>
      <c r="AC78" s="93"/>
      <c r="AD78" s="93"/>
      <c r="AE78" s="114">
        <f t="shared" si="13"/>
        <v>0</v>
      </c>
      <c r="AF78" s="115">
        <f t="shared" si="12"/>
        <v>0</v>
      </c>
    </row>
    <row r="79" spans="1:32" x14ac:dyDescent="0.4">
      <c r="A79" s="23">
        <v>43830</v>
      </c>
      <c r="B79" s="17">
        <v>1.76</v>
      </c>
      <c r="C79" s="17">
        <v>216.459</v>
      </c>
      <c r="D79" s="17">
        <v>1227.7719999999999</v>
      </c>
      <c r="E79" s="17">
        <v>1.76</v>
      </c>
      <c r="F79" s="17">
        <v>0.7</v>
      </c>
      <c r="G79" s="17">
        <v>109.221</v>
      </c>
      <c r="H79" s="17">
        <v>673.56100000000004</v>
      </c>
      <c r="I79" s="17">
        <v>0.87639999999999996</v>
      </c>
      <c r="J79" s="17">
        <v>0.75431847325941004</v>
      </c>
      <c r="K79" s="35"/>
      <c r="L79" s="36"/>
      <c r="M79" s="36"/>
      <c r="N79" s="36"/>
      <c r="O79" s="50"/>
      <c r="P79" s="50"/>
      <c r="Q79" s="50"/>
      <c r="R79" s="50"/>
      <c r="S79" s="54"/>
      <c r="T79" s="68"/>
      <c r="V79" s="83"/>
      <c r="W79" s="27"/>
      <c r="X79" s="27"/>
      <c r="Y79" s="44"/>
      <c r="Z79" s="44"/>
      <c r="AA79" s="44"/>
      <c r="AB79" s="93"/>
      <c r="AC79" s="93"/>
      <c r="AD79" s="93"/>
      <c r="AE79" s="114">
        <f t="shared" si="13"/>
        <v>0</v>
      </c>
      <c r="AF79" s="115">
        <f t="shared" si="12"/>
        <v>0</v>
      </c>
    </row>
    <row r="80" spans="1:32" x14ac:dyDescent="0.4">
      <c r="A80" s="23">
        <v>43861</v>
      </c>
      <c r="B80" s="17">
        <v>1.66</v>
      </c>
      <c r="C80" s="17">
        <v>216.81200000000001</v>
      </c>
      <c r="D80" s="17">
        <v>1234.414</v>
      </c>
      <c r="E80" s="17">
        <v>1.66</v>
      </c>
      <c r="F80" s="17">
        <v>0.71</v>
      </c>
      <c r="G80" s="17">
        <v>109.253</v>
      </c>
      <c r="H80" s="17">
        <v>674.61599999999999</v>
      </c>
      <c r="I80" s="17">
        <v>0.80640000000000001</v>
      </c>
      <c r="J80" s="17">
        <v>0.75723156141147963</v>
      </c>
      <c r="K80" s="35"/>
      <c r="L80" s="36"/>
      <c r="M80" s="36"/>
      <c r="N80" s="36"/>
      <c r="O80" s="50"/>
      <c r="P80" s="50"/>
      <c r="Q80" s="50"/>
      <c r="R80" s="50"/>
      <c r="S80" s="54"/>
      <c r="T80" s="68"/>
      <c r="V80" s="83"/>
      <c r="W80" s="27"/>
      <c r="X80" s="27"/>
      <c r="Y80" s="44"/>
      <c r="Z80" s="44"/>
      <c r="AA80" s="44"/>
      <c r="AB80" s="93"/>
      <c r="AC80" s="93"/>
      <c r="AD80" s="93"/>
      <c r="AE80" s="114">
        <f t="shared" si="13"/>
        <v>0</v>
      </c>
      <c r="AF80" s="115">
        <f t="shared" si="12"/>
        <v>0</v>
      </c>
    </row>
    <row r="81" spans="1:32" x14ac:dyDescent="0.4">
      <c r="A81" s="23">
        <v>43890</v>
      </c>
      <c r="B81" s="17">
        <v>1.52</v>
      </c>
      <c r="C81" s="17">
        <v>217.39500000000001</v>
      </c>
      <c r="D81" s="17">
        <v>1245.163</v>
      </c>
      <c r="E81" s="17">
        <v>1.52</v>
      </c>
      <c r="F81" s="17">
        <v>0.68</v>
      </c>
      <c r="G81" s="17">
        <v>109.36499999999999</v>
      </c>
      <c r="H81" s="17">
        <v>676.44200000000001</v>
      </c>
      <c r="I81" s="17">
        <v>0.4607</v>
      </c>
      <c r="J81" s="17">
        <v>0.77984870935038608</v>
      </c>
      <c r="K81" s="35"/>
      <c r="L81" s="36"/>
      <c r="M81" s="36"/>
      <c r="N81" s="36"/>
      <c r="O81" s="50"/>
      <c r="P81" s="50"/>
      <c r="Q81" s="50"/>
      <c r="R81" s="50"/>
      <c r="S81" s="54"/>
      <c r="T81" s="68"/>
      <c r="V81" s="83"/>
      <c r="W81" s="27"/>
      <c r="X81" s="27"/>
      <c r="Y81" s="44"/>
      <c r="Z81" s="44"/>
      <c r="AA81" s="44"/>
      <c r="AB81" s="93"/>
      <c r="AC81" s="93"/>
      <c r="AD81" s="93"/>
      <c r="AE81" s="114">
        <f t="shared" si="13"/>
        <v>0</v>
      </c>
      <c r="AF81" s="115">
        <f t="shared" ref="AF81:AF112" si="14">SUMPRODUCT(pfwtsB,$V81:$AD81)</f>
        <v>0</v>
      </c>
    </row>
    <row r="82" spans="1:32" x14ac:dyDescent="0.4">
      <c r="A82" s="23">
        <v>43921</v>
      </c>
      <c r="B82" s="17">
        <v>0.99</v>
      </c>
      <c r="C82" s="17">
        <v>218.70400000000001</v>
      </c>
      <c r="D82" s="17">
        <v>1262.2449999999999</v>
      </c>
      <c r="E82" s="17">
        <v>0.99</v>
      </c>
      <c r="F82" s="17">
        <v>0.24</v>
      </c>
      <c r="G82" s="17">
        <v>109.64</v>
      </c>
      <c r="H82" s="17">
        <v>679.06899999999996</v>
      </c>
      <c r="I82" s="17">
        <v>0.6956</v>
      </c>
      <c r="J82" s="17">
        <v>0.80515297906602257</v>
      </c>
      <c r="K82" s="35"/>
      <c r="L82" s="36"/>
      <c r="M82" s="36"/>
      <c r="N82" s="36"/>
      <c r="O82" s="50"/>
      <c r="P82" s="50"/>
      <c r="Q82" s="50"/>
      <c r="R82" s="50"/>
      <c r="S82" s="54"/>
      <c r="T82" s="68"/>
      <c r="V82" s="83"/>
      <c r="W82" s="27"/>
      <c r="X82" s="27"/>
      <c r="Y82" s="44"/>
      <c r="Z82" s="44"/>
      <c r="AA82" s="44"/>
      <c r="AB82" s="93"/>
      <c r="AC82" s="93"/>
      <c r="AD82" s="93"/>
      <c r="AE82" s="114">
        <f t="shared" ref="AE82:AE113" si="15">SUMPRODUCT(pfwtsA,V82:AD82)</f>
        <v>0</v>
      </c>
      <c r="AF82" s="115">
        <f t="shared" si="14"/>
        <v>0</v>
      </c>
    </row>
    <row r="83" spans="1:32" x14ac:dyDescent="0.4">
      <c r="A83" s="23">
        <v>43951</v>
      </c>
      <c r="B83" s="17">
        <v>0.33</v>
      </c>
      <c r="C83" s="17">
        <v>218.68199999999999</v>
      </c>
      <c r="D83" s="17">
        <v>1262.7729999999999</v>
      </c>
      <c r="E83" s="17">
        <v>0.33</v>
      </c>
      <c r="F83" s="17">
        <v>0.2</v>
      </c>
      <c r="G83" s="17">
        <v>109.676</v>
      </c>
      <c r="H83" s="17">
        <v>680.428</v>
      </c>
      <c r="I83" s="17">
        <v>0.43309999999999998</v>
      </c>
      <c r="J83" s="17">
        <v>0.7940289026520565</v>
      </c>
      <c r="K83" s="35"/>
      <c r="L83" s="36"/>
      <c r="M83" s="36"/>
      <c r="N83" s="36"/>
      <c r="O83" s="50"/>
      <c r="P83" s="50"/>
      <c r="Q83" s="50"/>
      <c r="R83" s="50"/>
      <c r="S83" s="54"/>
      <c r="T83" s="68"/>
      <c r="V83" s="83"/>
      <c r="W83" s="27"/>
      <c r="X83" s="27"/>
      <c r="Y83" s="44"/>
      <c r="Z83" s="44"/>
      <c r="AA83" s="44"/>
      <c r="AB83" s="93"/>
      <c r="AC83" s="93"/>
      <c r="AD83" s="93"/>
      <c r="AE83" s="114">
        <f t="shared" si="15"/>
        <v>0</v>
      </c>
      <c r="AF83" s="115">
        <f t="shared" si="14"/>
        <v>0</v>
      </c>
    </row>
    <row r="84" spans="1:32" x14ac:dyDescent="0.4">
      <c r="A84" s="23">
        <v>43982</v>
      </c>
      <c r="B84" s="17">
        <v>0.18</v>
      </c>
      <c r="C84" s="17">
        <v>218.648</v>
      </c>
      <c r="D84" s="17">
        <v>1263.598</v>
      </c>
      <c r="E84" s="17">
        <v>0.18</v>
      </c>
      <c r="F84" s="17">
        <v>0.09</v>
      </c>
      <c r="G84" s="17">
        <v>109.694</v>
      </c>
      <c r="H84" s="17">
        <v>681.10799999999995</v>
      </c>
      <c r="I84" s="17">
        <v>0.2014</v>
      </c>
      <c r="J84" s="17">
        <v>0.81017580815036871</v>
      </c>
      <c r="K84" s="35"/>
      <c r="L84" s="36"/>
      <c r="M84" s="36"/>
      <c r="N84" s="36"/>
      <c r="O84" s="50"/>
      <c r="P84" s="50"/>
      <c r="Q84" s="50"/>
      <c r="R84" s="50"/>
      <c r="S84" s="54"/>
      <c r="T84" s="68"/>
      <c r="V84" s="83"/>
      <c r="W84" s="27"/>
      <c r="X84" s="27"/>
      <c r="Y84" s="44"/>
      <c r="Z84" s="44"/>
      <c r="AA84" s="44"/>
      <c r="AB84" s="93"/>
      <c r="AC84" s="93"/>
      <c r="AD84" s="93"/>
      <c r="AE84" s="114">
        <f t="shared" si="15"/>
        <v>0</v>
      </c>
      <c r="AF84" s="115">
        <f t="shared" si="14"/>
        <v>0</v>
      </c>
    </row>
    <row r="85" spans="1:32" x14ac:dyDescent="0.4">
      <c r="A85" s="23">
        <v>44012</v>
      </c>
      <c r="B85" s="17">
        <v>0.16</v>
      </c>
      <c r="C85" s="17">
        <v>218.68199999999999</v>
      </c>
      <c r="D85" s="17">
        <v>1263.923</v>
      </c>
      <c r="E85" s="17">
        <v>0.16</v>
      </c>
      <c r="F85" s="17">
        <v>0.09</v>
      </c>
      <c r="G85" s="17">
        <v>109.702</v>
      </c>
      <c r="H85" s="17">
        <v>681.53</v>
      </c>
      <c r="I85" s="17">
        <v>7.4700000000000003E-2</v>
      </c>
      <c r="J85" s="17">
        <v>0.80638658172728006</v>
      </c>
      <c r="K85" s="35"/>
      <c r="L85" s="36"/>
      <c r="M85" s="36"/>
      <c r="N85" s="36"/>
      <c r="O85" s="50"/>
      <c r="P85" s="50"/>
      <c r="Q85" s="50"/>
      <c r="R85" s="50"/>
      <c r="S85" s="54"/>
      <c r="T85" s="68"/>
      <c r="V85" s="83"/>
      <c r="W85" s="27"/>
      <c r="X85" s="27"/>
      <c r="Y85" s="44"/>
      <c r="Z85" s="44"/>
      <c r="AA85" s="44"/>
      <c r="AB85" s="93"/>
      <c r="AC85" s="93"/>
      <c r="AD85" s="93"/>
      <c r="AE85" s="114">
        <f t="shared" si="15"/>
        <v>0</v>
      </c>
      <c r="AF85" s="115">
        <f t="shared" si="14"/>
        <v>0</v>
      </c>
    </row>
    <row r="86" spans="1:32" x14ac:dyDescent="0.4">
      <c r="A86" s="23">
        <v>44043</v>
      </c>
      <c r="B86" s="17">
        <v>0.15</v>
      </c>
      <c r="C86" s="17">
        <v>218.75800000000001</v>
      </c>
      <c r="D86" s="17">
        <v>1265.2</v>
      </c>
      <c r="E86" s="17">
        <v>0.15</v>
      </c>
      <c r="F86" s="17">
        <v>0.06</v>
      </c>
      <c r="G86" s="17">
        <v>109.68899999999999</v>
      </c>
      <c r="H86" s="17">
        <v>681.46900000000005</v>
      </c>
      <c r="I86" s="17">
        <v>6.7400000000000002E-2</v>
      </c>
      <c r="J86" s="17">
        <v>0.76423385555980128</v>
      </c>
      <c r="K86" s="35"/>
      <c r="L86" s="36"/>
      <c r="M86" s="36"/>
      <c r="N86" s="36"/>
      <c r="O86" s="50"/>
      <c r="P86" s="50"/>
      <c r="Q86" s="50"/>
      <c r="R86" s="50"/>
      <c r="S86" s="54"/>
      <c r="T86" s="68"/>
      <c r="V86" s="83"/>
      <c r="W86" s="27"/>
      <c r="X86" s="27"/>
      <c r="Y86" s="44"/>
      <c r="Z86" s="44"/>
      <c r="AA86" s="44"/>
      <c r="AB86" s="93"/>
      <c r="AC86" s="93"/>
      <c r="AD86" s="93"/>
      <c r="AE86" s="114">
        <f t="shared" si="15"/>
        <v>0</v>
      </c>
      <c r="AF86" s="115">
        <f t="shared" si="14"/>
        <v>0</v>
      </c>
    </row>
    <row r="87" spans="1:32" x14ac:dyDescent="0.4">
      <c r="A87" s="23">
        <v>44074</v>
      </c>
      <c r="B87" s="17">
        <v>0.16</v>
      </c>
      <c r="C87" s="17">
        <v>218.76599999999999</v>
      </c>
      <c r="D87" s="17">
        <v>1264.893</v>
      </c>
      <c r="E87" s="17">
        <v>0.16</v>
      </c>
      <c r="F87" s="17">
        <v>0.05</v>
      </c>
      <c r="G87" s="17">
        <v>109.749</v>
      </c>
      <c r="H87" s="17">
        <v>681.10500000000002</v>
      </c>
      <c r="I87" s="17">
        <v>-1.43E-2</v>
      </c>
      <c r="J87" s="17">
        <v>0.74794315632011965</v>
      </c>
      <c r="K87" s="35"/>
      <c r="L87" s="36"/>
      <c r="M87" s="36"/>
      <c r="N87" s="36"/>
      <c r="O87" s="50"/>
      <c r="P87" s="50"/>
      <c r="Q87" s="50"/>
      <c r="R87" s="50"/>
      <c r="S87" s="54"/>
      <c r="T87" s="68"/>
      <c r="V87" s="83"/>
      <c r="W87" s="27"/>
      <c r="X87" s="27"/>
      <c r="Y87" s="44"/>
      <c r="Z87" s="44"/>
      <c r="AA87" s="44"/>
      <c r="AB87" s="93"/>
      <c r="AC87" s="93"/>
      <c r="AD87" s="93"/>
      <c r="AE87" s="114">
        <f t="shared" si="15"/>
        <v>0</v>
      </c>
      <c r="AF87" s="115">
        <f t="shared" si="14"/>
        <v>0</v>
      </c>
    </row>
    <row r="88" spans="1:32" x14ac:dyDescent="0.4">
      <c r="A88" s="23">
        <v>44104</v>
      </c>
      <c r="B88" s="17">
        <v>0.15</v>
      </c>
      <c r="C88" s="17">
        <v>218.839</v>
      </c>
      <c r="D88" s="17">
        <v>1265.2349999999999</v>
      </c>
      <c r="E88" s="17">
        <v>0.15</v>
      </c>
      <c r="F88" s="17">
        <v>0.05</v>
      </c>
      <c r="G88" s="17">
        <v>109.736</v>
      </c>
      <c r="H88" s="17">
        <v>680.822</v>
      </c>
      <c r="I88" s="17">
        <v>5.5500000000000001E-2</v>
      </c>
      <c r="J88" s="17">
        <v>0.77399380804953555</v>
      </c>
      <c r="K88" s="35"/>
      <c r="L88" s="36"/>
      <c r="M88" s="36"/>
      <c r="N88" s="36"/>
      <c r="O88" s="50"/>
      <c r="P88" s="50"/>
      <c r="Q88" s="50"/>
      <c r="R88" s="50"/>
      <c r="S88" s="54"/>
      <c r="T88" s="68"/>
      <c r="V88" s="83"/>
      <c r="W88" s="27"/>
      <c r="X88" s="27"/>
      <c r="Y88" s="44"/>
      <c r="Z88" s="44"/>
      <c r="AA88" s="44"/>
      <c r="AB88" s="93"/>
      <c r="AC88" s="93"/>
      <c r="AD88" s="93"/>
      <c r="AE88" s="114">
        <f t="shared" si="15"/>
        <v>0</v>
      </c>
      <c r="AF88" s="115">
        <f t="shared" si="14"/>
        <v>0</v>
      </c>
    </row>
    <row r="89" spans="1:32" x14ac:dyDescent="0.4">
      <c r="A89" s="23">
        <v>44135</v>
      </c>
      <c r="B89" s="17">
        <v>0.14000000000000001</v>
      </c>
      <c r="C89" s="17">
        <v>218.84100000000001</v>
      </c>
      <c r="D89" s="17">
        <v>1264.702</v>
      </c>
      <c r="E89" s="17">
        <v>0.14000000000000001</v>
      </c>
      <c r="F89" s="17">
        <v>0.04</v>
      </c>
      <c r="G89" s="17">
        <v>109.73</v>
      </c>
      <c r="H89" s="17">
        <v>680.77</v>
      </c>
      <c r="I89" s="17">
        <v>-5.3E-3</v>
      </c>
      <c r="J89" s="17">
        <v>0.77237970186143512</v>
      </c>
      <c r="K89" s="35"/>
      <c r="L89" s="36"/>
      <c r="M89" s="36"/>
      <c r="N89" s="36"/>
      <c r="O89" s="50"/>
      <c r="P89" s="50"/>
      <c r="Q89" s="50"/>
      <c r="R89" s="50"/>
      <c r="S89" s="54"/>
      <c r="T89" s="68"/>
      <c r="V89" s="83"/>
      <c r="W89" s="27"/>
      <c r="X89" s="27"/>
      <c r="Y89" s="44"/>
      <c r="Z89" s="44"/>
      <c r="AA89" s="44"/>
      <c r="AB89" s="93"/>
      <c r="AC89" s="93"/>
      <c r="AD89" s="93"/>
      <c r="AE89" s="114">
        <f t="shared" si="15"/>
        <v>0</v>
      </c>
      <c r="AF89" s="115">
        <f t="shared" si="14"/>
        <v>0</v>
      </c>
    </row>
    <row r="90" spans="1:32" x14ac:dyDescent="0.4">
      <c r="A90" s="23">
        <v>44165</v>
      </c>
      <c r="B90" s="17">
        <v>0.15</v>
      </c>
      <c r="C90" s="17">
        <v>218.91</v>
      </c>
      <c r="D90" s="17">
        <v>1265.2840000000001</v>
      </c>
      <c r="E90" s="17">
        <v>0.15</v>
      </c>
      <c r="F90" s="17">
        <v>0.04</v>
      </c>
      <c r="G90" s="17">
        <v>109.74299999999999</v>
      </c>
      <c r="H90" s="17">
        <v>680.24099999999999</v>
      </c>
      <c r="I90" s="17">
        <v>-0.33550000000000002</v>
      </c>
      <c r="J90" s="17">
        <v>0.75058170081813402</v>
      </c>
      <c r="K90" s="35"/>
      <c r="L90" s="36"/>
      <c r="M90" s="36"/>
      <c r="N90" s="36"/>
      <c r="O90" s="50"/>
      <c r="P90" s="50"/>
      <c r="Q90" s="50"/>
      <c r="R90" s="50"/>
      <c r="S90" s="54"/>
      <c r="T90" s="68"/>
      <c r="V90" s="83"/>
      <c r="W90" s="27"/>
      <c r="X90" s="27"/>
      <c r="Y90" s="44"/>
      <c r="Z90" s="44"/>
      <c r="AA90" s="44"/>
      <c r="AB90" s="93"/>
      <c r="AC90" s="93"/>
      <c r="AD90" s="93"/>
      <c r="AE90" s="114">
        <f t="shared" si="15"/>
        <v>0</v>
      </c>
      <c r="AF90" s="115">
        <f t="shared" si="14"/>
        <v>0</v>
      </c>
    </row>
    <row r="91" spans="1:32" x14ac:dyDescent="0.4">
      <c r="A91" s="23">
        <v>44196</v>
      </c>
      <c r="B91" s="17">
        <v>0.14000000000000001</v>
      </c>
      <c r="C91" s="17">
        <v>218.887</v>
      </c>
      <c r="D91" s="17">
        <v>1265.8710000000001</v>
      </c>
      <c r="E91" s="17">
        <v>0.14000000000000001</v>
      </c>
      <c r="F91" s="17">
        <v>0.02</v>
      </c>
      <c r="G91" s="17">
        <v>109.748</v>
      </c>
      <c r="H91" s="17">
        <v>681.65</v>
      </c>
      <c r="I91" s="17">
        <v>-4.5400000000000003E-2</v>
      </c>
      <c r="J91" s="17">
        <v>0.73152889539136801</v>
      </c>
      <c r="K91" s="35"/>
      <c r="L91" s="36"/>
      <c r="M91" s="36"/>
      <c r="N91" s="36"/>
      <c r="O91" s="50"/>
      <c r="P91" s="50"/>
      <c r="Q91" s="50"/>
      <c r="R91" s="50"/>
      <c r="S91" s="54"/>
      <c r="T91" s="68"/>
      <c r="V91" s="83"/>
      <c r="W91" s="27"/>
      <c r="X91" s="27"/>
      <c r="Y91" s="44"/>
      <c r="Z91" s="44"/>
      <c r="AA91" s="44"/>
      <c r="AB91" s="93"/>
      <c r="AC91" s="93"/>
      <c r="AD91" s="93"/>
      <c r="AE91" s="114">
        <f t="shared" si="15"/>
        <v>0</v>
      </c>
      <c r="AF91" s="115">
        <f t="shared" si="14"/>
        <v>0</v>
      </c>
    </row>
    <row r="92" spans="1:32" x14ac:dyDescent="0.4">
      <c r="A92" s="23">
        <v>44227</v>
      </c>
      <c r="B92" s="17">
        <v>0.12</v>
      </c>
      <c r="C92" s="17">
        <v>218.94900000000001</v>
      </c>
      <c r="D92" s="17">
        <v>1266.0609999999999</v>
      </c>
      <c r="E92" s="17">
        <v>0.12</v>
      </c>
      <c r="F92" s="17">
        <v>0.03</v>
      </c>
      <c r="G92" s="17">
        <v>109.782</v>
      </c>
      <c r="H92" s="17">
        <v>681.15200000000004</v>
      </c>
      <c r="I92" s="17">
        <v>-0.13020000000000001</v>
      </c>
      <c r="J92" s="17">
        <v>0.7295010213014298</v>
      </c>
      <c r="K92" s="35"/>
      <c r="L92" s="36"/>
      <c r="M92" s="36"/>
      <c r="N92" s="36"/>
      <c r="O92" s="50"/>
      <c r="P92" s="50"/>
      <c r="Q92" s="50"/>
      <c r="R92" s="50"/>
      <c r="S92" s="54"/>
      <c r="T92" s="68"/>
      <c r="V92" s="83"/>
      <c r="W92" s="27"/>
      <c r="X92" s="27"/>
      <c r="Y92" s="44"/>
      <c r="Z92" s="44"/>
      <c r="AA92" s="44"/>
      <c r="AB92" s="93"/>
      <c r="AC92" s="93"/>
      <c r="AD92" s="93"/>
      <c r="AE92" s="114">
        <f t="shared" si="15"/>
        <v>0</v>
      </c>
      <c r="AF92" s="115">
        <f t="shared" si="14"/>
        <v>0</v>
      </c>
    </row>
    <row r="93" spans="1:32" x14ac:dyDescent="0.4">
      <c r="A93" s="23">
        <v>44255</v>
      </c>
      <c r="B93" s="17">
        <v>0.12</v>
      </c>
      <c r="C93" s="17">
        <v>218.99600000000001</v>
      </c>
      <c r="D93" s="17">
        <v>1265.0440000000001</v>
      </c>
      <c r="E93" s="17">
        <v>0.12</v>
      </c>
      <c r="F93" s="17">
        <v>0.05</v>
      </c>
      <c r="G93" s="17">
        <v>109.736</v>
      </c>
      <c r="H93" s="17">
        <v>678.89</v>
      </c>
      <c r="I93" s="17">
        <v>-0.13819999999999999</v>
      </c>
      <c r="J93" s="17">
        <v>0.71772051962965622</v>
      </c>
      <c r="K93" s="35"/>
      <c r="L93" s="36"/>
      <c r="M93" s="36"/>
      <c r="N93" s="36"/>
      <c r="O93" s="50"/>
      <c r="P93" s="50"/>
      <c r="Q93" s="50"/>
      <c r="R93" s="50"/>
      <c r="S93" s="54"/>
      <c r="T93" s="68"/>
      <c r="V93" s="83"/>
      <c r="W93" s="27"/>
      <c r="X93" s="27"/>
      <c r="Y93" s="44"/>
      <c r="Z93" s="44"/>
      <c r="AA93" s="44"/>
      <c r="AB93" s="93"/>
      <c r="AC93" s="93"/>
      <c r="AD93" s="93"/>
      <c r="AE93" s="114">
        <f t="shared" si="15"/>
        <v>0</v>
      </c>
      <c r="AF93" s="115">
        <f t="shared" si="14"/>
        <v>0</v>
      </c>
    </row>
    <row r="94" spans="1:32" x14ac:dyDescent="0.4">
      <c r="A94" s="23">
        <v>44286</v>
      </c>
      <c r="B94" s="17">
        <v>0.11</v>
      </c>
      <c r="C94" s="17">
        <v>219.018</v>
      </c>
      <c r="D94" s="17">
        <v>1265.28</v>
      </c>
      <c r="E94" s="17">
        <v>0.11</v>
      </c>
      <c r="F94" s="17">
        <v>0.05</v>
      </c>
      <c r="G94" s="17">
        <v>109.72199999999999</v>
      </c>
      <c r="H94" s="17">
        <v>679.25</v>
      </c>
      <c r="I94" s="17">
        <v>-0.1002</v>
      </c>
      <c r="J94" s="17">
        <v>0.72553145178843503</v>
      </c>
      <c r="K94" s="35"/>
      <c r="L94" s="36"/>
      <c r="M94" s="36"/>
      <c r="N94" s="36"/>
      <c r="O94" s="50"/>
      <c r="P94" s="50"/>
      <c r="Q94" s="50"/>
      <c r="R94" s="50"/>
      <c r="S94" s="54"/>
      <c r="T94" s="68"/>
      <c r="V94" s="83"/>
      <c r="W94" s="27"/>
      <c r="X94" s="27"/>
      <c r="Y94" s="44"/>
      <c r="Z94" s="44"/>
      <c r="AA94" s="44"/>
      <c r="AB94" s="93"/>
      <c r="AC94" s="93"/>
      <c r="AD94" s="93"/>
      <c r="AE94" s="114">
        <f t="shared" si="15"/>
        <v>0</v>
      </c>
      <c r="AF94" s="115">
        <f t="shared" si="14"/>
        <v>0</v>
      </c>
    </row>
    <row r="95" spans="1:32" x14ac:dyDescent="0.4">
      <c r="A95" s="23">
        <v>44316</v>
      </c>
      <c r="B95" s="17">
        <v>0.11</v>
      </c>
      <c r="C95" s="17">
        <v>219.029</v>
      </c>
      <c r="D95" s="17">
        <v>1265.8499999999999</v>
      </c>
      <c r="E95" s="17">
        <v>0.11</v>
      </c>
      <c r="F95" s="17">
        <v>0.05</v>
      </c>
      <c r="G95" s="17">
        <v>109.666</v>
      </c>
      <c r="H95" s="17">
        <v>679.31600000000003</v>
      </c>
      <c r="I95" s="17">
        <v>-4.2799999999999998E-2</v>
      </c>
      <c r="J95" s="17">
        <v>0.72348430039068146</v>
      </c>
      <c r="K95" s="35"/>
      <c r="L95" s="36"/>
      <c r="M95" s="36"/>
      <c r="N95" s="36"/>
      <c r="O95" s="50"/>
      <c r="P95" s="50"/>
      <c r="Q95" s="50"/>
      <c r="R95" s="50"/>
      <c r="S95" s="54"/>
      <c r="T95" s="68"/>
      <c r="V95" s="83"/>
      <c r="W95" s="27"/>
      <c r="X95" s="27"/>
      <c r="Y95" s="44"/>
      <c r="Z95" s="44"/>
      <c r="AA95" s="44"/>
      <c r="AB95" s="93"/>
      <c r="AC95" s="93"/>
      <c r="AD95" s="93"/>
      <c r="AE95" s="114">
        <f t="shared" si="15"/>
        <v>0</v>
      </c>
      <c r="AF95" s="115">
        <f t="shared" si="14"/>
        <v>0</v>
      </c>
    </row>
    <row r="96" spans="1:32" x14ac:dyDescent="0.4">
      <c r="A96" s="23">
        <v>44347</v>
      </c>
      <c r="B96" s="17">
        <v>0.09</v>
      </c>
      <c r="C96" s="17">
        <v>219.059</v>
      </c>
      <c r="D96" s="17">
        <v>1266.807</v>
      </c>
      <c r="E96" s="17">
        <v>0.09</v>
      </c>
      <c r="F96" s="17">
        <v>0.05</v>
      </c>
      <c r="G96" s="17">
        <v>109.71599999999999</v>
      </c>
      <c r="H96" s="17">
        <v>679.77</v>
      </c>
      <c r="I96" s="17">
        <v>-2.76E-2</v>
      </c>
      <c r="J96" s="17">
        <v>0.70363073459048686</v>
      </c>
      <c r="K96" s="35"/>
      <c r="L96" s="36"/>
      <c r="M96" s="36"/>
      <c r="N96" s="36"/>
      <c r="O96" s="50"/>
      <c r="P96" s="50"/>
      <c r="Q96" s="50"/>
      <c r="R96" s="50"/>
      <c r="S96" s="54"/>
      <c r="T96" s="68"/>
      <c r="V96" s="83"/>
      <c r="W96" s="27"/>
      <c r="X96" s="27"/>
      <c r="Y96" s="44"/>
      <c r="Z96" s="44"/>
      <c r="AA96" s="44"/>
      <c r="AB96" s="93"/>
      <c r="AC96" s="93"/>
      <c r="AD96" s="93"/>
      <c r="AE96" s="114">
        <f t="shared" si="15"/>
        <v>0</v>
      </c>
      <c r="AF96" s="115">
        <f t="shared" si="14"/>
        <v>0</v>
      </c>
    </row>
    <row r="97" spans="1:32" x14ac:dyDescent="0.4">
      <c r="A97" s="23">
        <v>44377</v>
      </c>
      <c r="B97" s="17">
        <v>0.1</v>
      </c>
      <c r="C97" s="17">
        <v>219.04900000000001</v>
      </c>
      <c r="D97" s="17">
        <v>1264.8499999999999</v>
      </c>
      <c r="E97" s="17">
        <v>0.1</v>
      </c>
      <c r="F97" s="17">
        <v>0.06</v>
      </c>
      <c r="G97" s="17">
        <v>109.708</v>
      </c>
      <c r="H97" s="17">
        <v>679.64200000000005</v>
      </c>
      <c r="I97" s="17">
        <v>-5.5399999999999998E-2</v>
      </c>
      <c r="J97" s="17">
        <v>0.72301352035283062</v>
      </c>
      <c r="K97" s="35"/>
      <c r="L97" s="36"/>
      <c r="M97" s="36"/>
      <c r="N97" s="36"/>
      <c r="O97" s="50"/>
      <c r="P97" s="50"/>
      <c r="Q97" s="50"/>
      <c r="R97" s="50"/>
      <c r="S97" s="54"/>
      <c r="T97" s="68"/>
      <c r="V97" s="83"/>
      <c r="W97" s="27"/>
      <c r="X97" s="27"/>
      <c r="Y97" s="44"/>
      <c r="Z97" s="44"/>
      <c r="AA97" s="44"/>
      <c r="AB97" s="93"/>
      <c r="AC97" s="93"/>
      <c r="AD97" s="93"/>
      <c r="AE97" s="114">
        <f t="shared" si="15"/>
        <v>0</v>
      </c>
      <c r="AF97" s="115">
        <f t="shared" si="14"/>
        <v>0</v>
      </c>
    </row>
    <row r="98" spans="1:32" x14ac:dyDescent="0.4">
      <c r="A98" s="23">
        <v>44408</v>
      </c>
      <c r="B98" s="17">
        <v>0.09</v>
      </c>
      <c r="C98" s="17">
        <v>219.065</v>
      </c>
      <c r="D98" s="17">
        <v>1266.953</v>
      </c>
      <c r="E98" s="17">
        <v>0.09</v>
      </c>
      <c r="F98" s="17">
        <v>0.05</v>
      </c>
      <c r="G98" s="17">
        <v>109.70099999999999</v>
      </c>
      <c r="H98" s="17">
        <v>679.94200000000001</v>
      </c>
      <c r="I98" s="17">
        <v>-3.2300000000000002E-2</v>
      </c>
      <c r="J98" s="17">
        <v>0.71921749136939006</v>
      </c>
      <c r="K98" s="35"/>
      <c r="L98" s="36"/>
      <c r="M98" s="36"/>
      <c r="N98" s="36"/>
      <c r="O98" s="50"/>
      <c r="P98" s="50"/>
      <c r="Q98" s="50"/>
      <c r="R98" s="50"/>
      <c r="S98" s="54"/>
      <c r="T98" s="68"/>
      <c r="V98" s="83"/>
      <c r="W98" s="27"/>
      <c r="X98" s="27"/>
      <c r="Y98" s="44"/>
      <c r="Z98" s="44"/>
      <c r="AA98" s="44"/>
      <c r="AB98" s="93"/>
      <c r="AC98" s="93"/>
      <c r="AD98" s="93"/>
      <c r="AE98" s="114">
        <f t="shared" si="15"/>
        <v>0</v>
      </c>
      <c r="AF98" s="115">
        <f t="shared" si="14"/>
        <v>0</v>
      </c>
    </row>
    <row r="99" spans="1:32" x14ac:dyDescent="0.4">
      <c r="A99" s="23">
        <v>44439</v>
      </c>
      <c r="B99" s="17">
        <v>0.08</v>
      </c>
      <c r="C99" s="17">
        <v>219.084</v>
      </c>
      <c r="D99" s="17">
        <v>1266.854</v>
      </c>
      <c r="E99" s="17">
        <v>0.08</v>
      </c>
      <c r="F99" s="17">
        <v>0.05</v>
      </c>
      <c r="G99" s="17">
        <v>109.68600000000001</v>
      </c>
      <c r="H99" s="17">
        <v>678.96600000000001</v>
      </c>
      <c r="I99" s="17">
        <v>-3.5200000000000002E-2</v>
      </c>
      <c r="J99" s="17">
        <v>0.72700836059614693</v>
      </c>
      <c r="K99" s="35"/>
      <c r="L99" s="36"/>
      <c r="M99" s="36"/>
      <c r="N99" s="36"/>
      <c r="O99" s="50"/>
      <c r="P99" s="50"/>
      <c r="Q99" s="50"/>
      <c r="R99" s="50"/>
      <c r="S99" s="54"/>
      <c r="T99" s="68"/>
      <c r="V99" s="83"/>
      <c r="W99" s="27"/>
      <c r="X99" s="27"/>
      <c r="Y99" s="44"/>
      <c r="Z99" s="44"/>
      <c r="AA99" s="44"/>
      <c r="AB99" s="93"/>
      <c r="AC99" s="93"/>
      <c r="AD99" s="93"/>
      <c r="AE99" s="114">
        <f t="shared" si="15"/>
        <v>0</v>
      </c>
      <c r="AF99" s="115">
        <f t="shared" si="14"/>
        <v>0</v>
      </c>
    </row>
    <row r="100" spans="1:32" x14ac:dyDescent="0.4">
      <c r="A100" s="23">
        <v>44469</v>
      </c>
      <c r="B100" s="17">
        <v>0.08</v>
      </c>
      <c r="C100" s="17">
        <v>219.10400000000001</v>
      </c>
      <c r="D100" s="17">
        <v>1265.5809999999999</v>
      </c>
      <c r="E100" s="17">
        <v>0.08</v>
      </c>
      <c r="F100" s="17">
        <v>0.05</v>
      </c>
      <c r="G100" s="17">
        <v>109.681</v>
      </c>
      <c r="H100" s="17">
        <v>677.01700000000005</v>
      </c>
      <c r="I100" s="17">
        <v>1.14E-2</v>
      </c>
      <c r="J100" s="17">
        <v>0.74217010538815498</v>
      </c>
      <c r="K100" s="35"/>
      <c r="L100" s="36"/>
      <c r="M100" s="36"/>
      <c r="N100" s="36"/>
      <c r="O100" s="50"/>
      <c r="P100" s="50"/>
      <c r="Q100" s="50"/>
      <c r="R100" s="50"/>
      <c r="S100" s="54"/>
      <c r="T100" s="68"/>
      <c r="V100" s="83"/>
      <c r="W100" s="27"/>
      <c r="X100" s="27"/>
      <c r="Y100" s="44"/>
      <c r="Z100" s="44"/>
      <c r="AA100" s="44"/>
      <c r="AB100" s="93"/>
      <c r="AC100" s="93"/>
      <c r="AD100" s="93"/>
      <c r="AE100" s="114">
        <f t="shared" si="15"/>
        <v>0</v>
      </c>
      <c r="AF100" s="115">
        <f t="shared" si="14"/>
        <v>0</v>
      </c>
    </row>
    <row r="101" spans="1:32" x14ac:dyDescent="0.4">
      <c r="A101" s="23">
        <v>44500</v>
      </c>
      <c r="B101" s="17">
        <v>0.09</v>
      </c>
      <c r="C101" s="17">
        <v>219.09100000000001</v>
      </c>
      <c r="D101" s="17">
        <v>1261.7339999999999</v>
      </c>
      <c r="E101" s="17">
        <v>0.09</v>
      </c>
      <c r="F101" s="17">
        <v>0.17</v>
      </c>
      <c r="G101" s="17">
        <v>109.56399999999999</v>
      </c>
      <c r="H101" s="17">
        <v>672.995</v>
      </c>
      <c r="I101" s="17">
        <v>2.6100000000000002E-2</v>
      </c>
      <c r="J101" s="17">
        <v>0.73088729717877499</v>
      </c>
      <c r="K101" s="35"/>
      <c r="L101" s="36"/>
      <c r="M101" s="36"/>
      <c r="N101" s="36"/>
      <c r="O101" s="50"/>
      <c r="P101" s="50"/>
      <c r="Q101" s="50"/>
      <c r="R101" s="50"/>
      <c r="S101" s="54"/>
      <c r="T101" s="68"/>
      <c r="V101" s="83"/>
      <c r="W101" s="27"/>
      <c r="X101" s="27"/>
      <c r="Y101" s="44"/>
      <c r="Z101" s="44"/>
      <c r="AA101" s="44"/>
      <c r="AB101" s="93"/>
      <c r="AC101" s="93"/>
      <c r="AD101" s="93"/>
      <c r="AE101" s="114">
        <f t="shared" si="15"/>
        <v>0</v>
      </c>
      <c r="AF101" s="115">
        <f t="shared" si="14"/>
        <v>0</v>
      </c>
    </row>
    <row r="102" spans="1:32" x14ac:dyDescent="0.4">
      <c r="A102" s="23">
        <v>44530</v>
      </c>
      <c r="B102" s="17">
        <v>0.09</v>
      </c>
      <c r="C102" s="17">
        <v>219.09399999999999</v>
      </c>
      <c r="D102" s="17">
        <v>1261.9760000000001</v>
      </c>
      <c r="E102" s="17">
        <v>0.09</v>
      </c>
      <c r="F102" s="17">
        <v>0.09</v>
      </c>
      <c r="G102" s="17">
        <v>109.72499999999999</v>
      </c>
      <c r="H102" s="17">
        <v>676.44299999999998</v>
      </c>
      <c r="I102" s="17">
        <v>-0.66720000000000002</v>
      </c>
      <c r="J102" s="17">
        <v>0.75193623580720348</v>
      </c>
      <c r="K102" s="35"/>
      <c r="L102" s="36"/>
      <c r="M102" s="36"/>
      <c r="N102" s="36"/>
      <c r="O102" s="50"/>
      <c r="P102" s="50"/>
      <c r="Q102" s="50"/>
      <c r="R102" s="50"/>
      <c r="S102" s="54"/>
      <c r="T102" s="68"/>
      <c r="V102" s="83"/>
      <c r="W102" s="27"/>
      <c r="X102" s="27"/>
      <c r="Y102" s="44"/>
      <c r="Z102" s="44"/>
      <c r="AA102" s="44"/>
      <c r="AB102" s="93"/>
      <c r="AC102" s="93"/>
      <c r="AD102" s="93"/>
      <c r="AE102" s="114">
        <f t="shared" si="15"/>
        <v>0</v>
      </c>
      <c r="AF102" s="115">
        <f t="shared" si="14"/>
        <v>0</v>
      </c>
    </row>
    <row r="103" spans="1:32" x14ac:dyDescent="0.4">
      <c r="A103" s="23">
        <v>44561</v>
      </c>
      <c r="B103" s="17">
        <v>0.1</v>
      </c>
      <c r="C103" s="17">
        <v>219.01300000000001</v>
      </c>
      <c r="D103" s="17">
        <v>1258.846</v>
      </c>
      <c r="E103" s="17">
        <v>0.1</v>
      </c>
      <c r="F103" s="17">
        <v>0.19</v>
      </c>
      <c r="G103" s="17">
        <v>109.69199999999999</v>
      </c>
      <c r="H103" s="17">
        <v>674.375</v>
      </c>
      <c r="I103" s="17">
        <v>0.1249</v>
      </c>
      <c r="J103" s="17">
        <v>0.73898906296186817</v>
      </c>
      <c r="K103" s="35"/>
      <c r="L103" s="36"/>
      <c r="M103" s="36"/>
      <c r="N103" s="36"/>
      <c r="O103" s="50"/>
      <c r="P103" s="50"/>
      <c r="Q103" s="50"/>
      <c r="R103" s="50"/>
      <c r="S103" s="54"/>
      <c r="T103" s="68"/>
      <c r="V103" s="83"/>
      <c r="W103" s="27"/>
      <c r="X103" s="27"/>
      <c r="Y103" s="44"/>
      <c r="Z103" s="44"/>
      <c r="AA103" s="44"/>
      <c r="AB103" s="93"/>
      <c r="AC103" s="93"/>
      <c r="AD103" s="93"/>
      <c r="AE103" s="114">
        <f t="shared" si="15"/>
        <v>0</v>
      </c>
      <c r="AF103" s="115">
        <f t="shared" si="14"/>
        <v>0</v>
      </c>
    </row>
    <row r="104" spans="1:32" x14ac:dyDescent="0.4">
      <c r="A104" s="23">
        <v>44592</v>
      </c>
      <c r="B104" s="17">
        <v>0.11</v>
      </c>
      <c r="C104" s="17">
        <v>218.846</v>
      </c>
      <c r="D104" s="17">
        <v>1250.604</v>
      </c>
      <c r="E104" s="17">
        <v>0.11</v>
      </c>
      <c r="F104" s="17">
        <v>0.41</v>
      </c>
      <c r="G104" s="17">
        <v>109.547</v>
      </c>
      <c r="H104" s="17">
        <v>670.11</v>
      </c>
      <c r="I104" s="17">
        <v>0.29270000000000002</v>
      </c>
      <c r="J104" s="17">
        <v>0.74366029597679784</v>
      </c>
      <c r="K104" s="35"/>
      <c r="L104" s="36"/>
      <c r="M104" s="36"/>
      <c r="N104" s="36"/>
      <c r="O104" s="50"/>
      <c r="P104" s="50"/>
      <c r="Q104" s="50"/>
      <c r="R104" s="50"/>
      <c r="S104" s="54"/>
      <c r="T104" s="68"/>
      <c r="V104" s="83"/>
      <c r="W104" s="27"/>
      <c r="X104" s="27"/>
      <c r="Y104" s="44"/>
      <c r="Z104" s="44"/>
      <c r="AA104" s="44"/>
      <c r="AB104" s="93"/>
      <c r="AC104" s="93"/>
      <c r="AD104" s="93"/>
      <c r="AE104" s="114">
        <f t="shared" si="15"/>
        <v>0</v>
      </c>
      <c r="AF104" s="115">
        <f t="shared" si="14"/>
        <v>0</v>
      </c>
    </row>
    <row r="105" spans="1:32" x14ac:dyDescent="0.4">
      <c r="A105" s="23">
        <v>44620</v>
      </c>
      <c r="B105" s="17">
        <v>0.24</v>
      </c>
      <c r="C105" s="17">
        <v>218.75700000000001</v>
      </c>
      <c r="D105" s="17">
        <v>1245.923</v>
      </c>
      <c r="E105" s="17">
        <v>0.24</v>
      </c>
      <c r="F105" s="17">
        <v>0.56999999999999995</v>
      </c>
      <c r="G105" s="17">
        <v>109.595</v>
      </c>
      <c r="H105" s="17">
        <v>670.13400000000001</v>
      </c>
      <c r="I105" s="17">
        <v>-0.1454</v>
      </c>
      <c r="J105" s="17">
        <v>0.7451564828614009</v>
      </c>
      <c r="K105" s="35"/>
      <c r="L105" s="36"/>
      <c r="M105" s="36"/>
      <c r="N105" s="36"/>
      <c r="O105" s="50"/>
      <c r="P105" s="50"/>
      <c r="Q105" s="50"/>
      <c r="R105" s="50"/>
      <c r="S105" s="54"/>
      <c r="T105" s="68"/>
      <c r="V105" s="83"/>
      <c r="W105" s="27"/>
      <c r="X105" s="27"/>
      <c r="Y105" s="44"/>
      <c r="Z105" s="44"/>
      <c r="AA105" s="44"/>
      <c r="AB105" s="93"/>
      <c r="AC105" s="93"/>
      <c r="AD105" s="93"/>
      <c r="AE105" s="114">
        <f t="shared" si="15"/>
        <v>0</v>
      </c>
      <c r="AF105" s="115">
        <f t="shared" si="14"/>
        <v>0</v>
      </c>
    </row>
    <row r="106" spans="1:32" x14ac:dyDescent="0.4">
      <c r="A106" s="23">
        <v>44651</v>
      </c>
      <c r="B106" s="17">
        <v>0.45</v>
      </c>
      <c r="C106" s="17">
        <v>218.536</v>
      </c>
      <c r="D106" s="17">
        <v>1229.3340000000001</v>
      </c>
      <c r="E106" s="17">
        <v>0.45</v>
      </c>
      <c r="F106" s="17">
        <v>0.69</v>
      </c>
      <c r="G106" s="17">
        <v>109.52800000000001</v>
      </c>
      <c r="H106" s="17">
        <v>667.03899999999999</v>
      </c>
      <c r="I106" s="17">
        <v>0.54220000000000002</v>
      </c>
      <c r="J106" s="17">
        <v>0.76115086010047184</v>
      </c>
      <c r="K106" s="35"/>
      <c r="L106" s="36"/>
      <c r="M106" s="36"/>
      <c r="N106" s="36"/>
      <c r="O106" s="50"/>
      <c r="P106" s="50"/>
      <c r="Q106" s="50"/>
      <c r="R106" s="50"/>
      <c r="S106" s="54"/>
      <c r="T106" s="68"/>
      <c r="V106" s="83"/>
      <c r="W106" s="27"/>
      <c r="X106" s="27"/>
      <c r="Y106" s="44"/>
      <c r="Z106" s="44"/>
      <c r="AA106" s="44"/>
      <c r="AB106" s="93"/>
      <c r="AC106" s="93"/>
      <c r="AD106" s="93"/>
      <c r="AE106" s="114">
        <f t="shared" si="15"/>
        <v>0</v>
      </c>
      <c r="AF106" s="115">
        <f t="shared" si="14"/>
        <v>0</v>
      </c>
    </row>
    <row r="107" spans="1:32" x14ac:dyDescent="0.4">
      <c r="A107" s="23">
        <v>44681</v>
      </c>
      <c r="B107" s="17">
        <v>0.8</v>
      </c>
      <c r="C107" s="17">
        <v>218.45099999999999</v>
      </c>
      <c r="D107" s="17">
        <v>1223.4939999999999</v>
      </c>
      <c r="E107" s="17">
        <v>0.8</v>
      </c>
      <c r="F107" s="17">
        <v>0.93</v>
      </c>
      <c r="G107" s="17">
        <v>109.458</v>
      </c>
      <c r="H107" s="17">
        <v>664.77300000000002</v>
      </c>
      <c r="I107" s="17">
        <v>0.82450000000000001</v>
      </c>
      <c r="J107" s="17">
        <v>0.79529187211706687</v>
      </c>
      <c r="K107" s="35"/>
      <c r="L107" s="36"/>
      <c r="M107" s="36"/>
      <c r="N107" s="36"/>
      <c r="O107" s="50"/>
      <c r="P107" s="50"/>
      <c r="Q107" s="50"/>
      <c r="R107" s="50"/>
      <c r="S107" s="54"/>
      <c r="T107" s="68"/>
      <c r="V107" s="83"/>
      <c r="W107" s="27"/>
      <c r="X107" s="27"/>
      <c r="Y107" s="44"/>
      <c r="Z107" s="44"/>
      <c r="AA107" s="44"/>
      <c r="AB107" s="93"/>
      <c r="AC107" s="93"/>
      <c r="AD107" s="93"/>
      <c r="AE107" s="114">
        <f t="shared" si="15"/>
        <v>0</v>
      </c>
      <c r="AF107" s="115">
        <f t="shared" si="14"/>
        <v>0</v>
      </c>
    </row>
    <row r="108" spans="1:32" x14ac:dyDescent="0.4">
      <c r="A108" s="23">
        <v>44712</v>
      </c>
      <c r="B108" s="17">
        <v>1.1200000000000001</v>
      </c>
      <c r="C108" s="17">
        <v>218.73699999999999</v>
      </c>
      <c r="D108" s="17">
        <v>1230.26</v>
      </c>
      <c r="E108" s="17">
        <v>1.1200000000000001</v>
      </c>
      <c r="F108" s="17">
        <v>1.0900000000000001</v>
      </c>
      <c r="G108" s="17">
        <v>109.53400000000001</v>
      </c>
      <c r="H108" s="17">
        <v>665.52700000000004</v>
      </c>
      <c r="I108" s="17">
        <v>0.97419999999999995</v>
      </c>
      <c r="J108" s="17">
        <v>0.79352483732740831</v>
      </c>
      <c r="K108" s="35"/>
      <c r="L108" s="36"/>
      <c r="M108" s="36"/>
      <c r="N108" s="36"/>
      <c r="O108" s="50"/>
      <c r="P108" s="50"/>
      <c r="Q108" s="50"/>
      <c r="R108" s="50"/>
      <c r="S108" s="54"/>
      <c r="T108" s="68"/>
      <c r="V108" s="83"/>
      <c r="W108" s="27"/>
      <c r="X108" s="27"/>
      <c r="Y108" s="44"/>
      <c r="Z108" s="44"/>
      <c r="AA108" s="44"/>
      <c r="AB108" s="93"/>
      <c r="AC108" s="93"/>
      <c r="AD108" s="93"/>
      <c r="AE108" s="114">
        <f t="shared" si="15"/>
        <v>0</v>
      </c>
      <c r="AF108" s="115">
        <f t="shared" si="14"/>
        <v>0</v>
      </c>
    </row>
    <row r="109" spans="1:32" x14ac:dyDescent="0.4">
      <c r="A109" s="23">
        <v>44742</v>
      </c>
      <c r="B109" s="17">
        <v>1.79</v>
      </c>
      <c r="C109" s="17">
        <v>218.30099999999999</v>
      </c>
      <c r="D109" s="17">
        <v>1223.146</v>
      </c>
      <c r="E109" s="17">
        <v>1.79</v>
      </c>
      <c r="F109" s="17">
        <v>1.19</v>
      </c>
      <c r="G109" s="17">
        <v>109.59699999999999</v>
      </c>
      <c r="H109" s="17">
        <v>663.08799999999997</v>
      </c>
      <c r="I109" s="17">
        <v>1.0685</v>
      </c>
      <c r="J109" s="17">
        <v>0.82115289866973229</v>
      </c>
      <c r="K109" s="35"/>
      <c r="L109" s="36"/>
      <c r="M109" s="36"/>
      <c r="N109" s="36"/>
      <c r="O109" s="50"/>
      <c r="P109" s="50"/>
      <c r="Q109" s="50"/>
      <c r="R109" s="50"/>
      <c r="S109" s="54"/>
      <c r="T109" s="68"/>
      <c r="V109" s="83"/>
      <c r="W109" s="27"/>
      <c r="X109" s="27"/>
      <c r="Y109" s="44"/>
      <c r="Z109" s="44"/>
      <c r="AA109" s="44"/>
      <c r="AB109" s="93"/>
      <c r="AC109" s="93"/>
      <c r="AD109" s="93"/>
      <c r="AE109" s="114">
        <f t="shared" si="15"/>
        <v>0</v>
      </c>
      <c r="AF109" s="115">
        <f t="shared" si="14"/>
        <v>0</v>
      </c>
    </row>
    <row r="110" spans="1:32" x14ac:dyDescent="0.4">
      <c r="A110" s="23">
        <v>44773</v>
      </c>
      <c r="B110" s="17">
        <v>2.36</v>
      </c>
      <c r="C110" s="17">
        <v>218.547</v>
      </c>
      <c r="D110" s="17">
        <v>1227.2470000000001</v>
      </c>
      <c r="E110" s="17">
        <v>2.36</v>
      </c>
      <c r="F110" s="17">
        <v>1.55</v>
      </c>
      <c r="G110" s="17">
        <v>109.72</v>
      </c>
      <c r="H110" s="17">
        <v>666.60699999999997</v>
      </c>
      <c r="I110" s="17">
        <v>1.4902</v>
      </c>
      <c r="J110" s="17">
        <v>0.82162517459534956</v>
      </c>
      <c r="K110" s="35"/>
      <c r="L110" s="36"/>
      <c r="M110" s="36"/>
      <c r="N110" s="36"/>
      <c r="O110" s="50"/>
      <c r="P110" s="50"/>
      <c r="Q110" s="50"/>
      <c r="R110" s="50"/>
      <c r="S110" s="54"/>
      <c r="T110" s="68"/>
      <c r="V110" s="83"/>
      <c r="W110" s="27"/>
      <c r="X110" s="27"/>
      <c r="Y110" s="44"/>
      <c r="Z110" s="44"/>
      <c r="AA110" s="44"/>
      <c r="AB110" s="93"/>
      <c r="AC110" s="93"/>
      <c r="AD110" s="93"/>
      <c r="AE110" s="114">
        <f t="shared" si="15"/>
        <v>0</v>
      </c>
      <c r="AF110" s="115">
        <f t="shared" si="14"/>
        <v>0</v>
      </c>
    </row>
    <row r="111" spans="1:32" x14ac:dyDescent="0.4">
      <c r="A111" s="23">
        <v>44804</v>
      </c>
      <c r="B111" s="17">
        <v>2.5499999999999998</v>
      </c>
      <c r="C111" s="17">
        <v>218.74</v>
      </c>
      <c r="D111" s="17">
        <v>1218.4059999999999</v>
      </c>
      <c r="E111" s="17">
        <v>2.5499999999999998</v>
      </c>
      <c r="F111" s="17">
        <v>2</v>
      </c>
      <c r="G111" s="17">
        <v>109.40900000000001</v>
      </c>
      <c r="H111" s="17">
        <v>651.70299999999997</v>
      </c>
      <c r="I111" s="17">
        <v>1.8624000000000001</v>
      </c>
      <c r="J111" s="17">
        <v>0.86043710204784041</v>
      </c>
      <c r="K111" s="35"/>
      <c r="L111" s="36"/>
      <c r="M111" s="36"/>
      <c r="N111" s="36"/>
      <c r="O111" s="50"/>
      <c r="P111" s="50"/>
      <c r="Q111" s="50"/>
      <c r="R111" s="50"/>
      <c r="S111" s="54"/>
      <c r="T111" s="68"/>
      <c r="V111" s="83"/>
      <c r="W111" s="27"/>
      <c r="X111" s="27"/>
      <c r="Y111" s="44"/>
      <c r="Z111" s="44"/>
      <c r="AA111" s="44"/>
      <c r="AB111" s="93"/>
      <c r="AC111" s="93"/>
      <c r="AD111" s="93"/>
      <c r="AE111" s="114">
        <f t="shared" si="15"/>
        <v>0</v>
      </c>
      <c r="AF111" s="115">
        <f t="shared" si="14"/>
        <v>0</v>
      </c>
    </row>
    <row r="112" spans="1:32" x14ac:dyDescent="0.4">
      <c r="A112" s="23">
        <v>44834</v>
      </c>
      <c r="B112" s="17">
        <v>3.04</v>
      </c>
      <c r="C112" s="17">
        <v>218.655</v>
      </c>
      <c r="D112" s="17">
        <v>1204.0509999999999</v>
      </c>
      <c r="E112" s="17">
        <v>3.04</v>
      </c>
      <c r="F112" s="17">
        <v>2.25</v>
      </c>
      <c r="G112" s="17">
        <v>109.036</v>
      </c>
      <c r="H112" s="17">
        <v>637.17600000000004</v>
      </c>
      <c r="I112" s="17">
        <v>2.2757000000000001</v>
      </c>
      <c r="J112" s="17">
        <v>0.89525514771709935</v>
      </c>
      <c r="K112" s="35"/>
      <c r="L112" s="36"/>
      <c r="M112" s="36"/>
      <c r="N112" s="36"/>
      <c r="O112" s="50"/>
      <c r="P112" s="50"/>
      <c r="Q112" s="50"/>
      <c r="R112" s="50"/>
      <c r="S112" s="54"/>
      <c r="T112" s="68"/>
      <c r="V112" s="83"/>
      <c r="W112" s="27"/>
      <c r="X112" s="27"/>
      <c r="Y112" s="44"/>
      <c r="Z112" s="44"/>
      <c r="AA112" s="44"/>
      <c r="AB112" s="93"/>
      <c r="AC112" s="93"/>
      <c r="AD112" s="93"/>
      <c r="AE112" s="114">
        <f t="shared" si="15"/>
        <v>0</v>
      </c>
      <c r="AF112" s="115">
        <f t="shared" si="14"/>
        <v>0</v>
      </c>
    </row>
    <row r="113" spans="1:32" x14ac:dyDescent="0.4">
      <c r="A113" s="23">
        <v>44865</v>
      </c>
      <c r="B113" s="17">
        <v>3.77</v>
      </c>
      <c r="C113" s="17">
        <v>218.941</v>
      </c>
      <c r="D113" s="17">
        <v>1202.8620000000001</v>
      </c>
      <c r="E113" s="17">
        <v>3.77</v>
      </c>
      <c r="F113" s="17">
        <v>2.83</v>
      </c>
      <c r="G113" s="17">
        <v>109.91800000000001</v>
      </c>
      <c r="H113" s="17">
        <v>652.71299999999997</v>
      </c>
      <c r="I113" s="17">
        <v>2.8260000000000001</v>
      </c>
      <c r="J113" s="17">
        <v>0.8719155985700584</v>
      </c>
      <c r="K113" s="35"/>
      <c r="L113" s="36"/>
      <c r="M113" s="36"/>
      <c r="N113" s="36"/>
      <c r="O113" s="50"/>
      <c r="P113" s="50"/>
      <c r="Q113" s="50"/>
      <c r="R113" s="50"/>
      <c r="S113" s="54"/>
      <c r="T113" s="68"/>
      <c r="V113" s="83"/>
      <c r="W113" s="27"/>
      <c r="X113" s="27"/>
      <c r="Y113" s="44"/>
      <c r="Z113" s="44"/>
      <c r="AA113" s="44"/>
      <c r="AB113" s="93"/>
      <c r="AC113" s="93"/>
      <c r="AD113" s="93"/>
      <c r="AE113" s="114">
        <f t="shared" si="15"/>
        <v>0</v>
      </c>
      <c r="AF113" s="115">
        <f t="shared" ref="AF113:AF136" si="16">SUMPRODUCT(pfwtsB,$V113:$AD113)</f>
        <v>0</v>
      </c>
    </row>
    <row r="114" spans="1:32" x14ac:dyDescent="0.4">
      <c r="A114" s="23">
        <v>44895</v>
      </c>
      <c r="B114" s="17">
        <v>4.1399999999999997</v>
      </c>
      <c r="C114" s="17">
        <v>219.61500000000001</v>
      </c>
      <c r="D114" s="17">
        <v>1210.425</v>
      </c>
      <c r="E114" s="17">
        <v>4.1399999999999997</v>
      </c>
      <c r="F114" s="17">
        <v>3.22</v>
      </c>
      <c r="G114" s="17">
        <v>110.062</v>
      </c>
      <c r="H114" s="17">
        <v>655.26599999999996</v>
      </c>
      <c r="I114" s="17">
        <v>2.8589000000000002</v>
      </c>
      <c r="J114" s="17">
        <v>0.82932492950738101</v>
      </c>
      <c r="K114" s="35"/>
      <c r="L114" s="36"/>
      <c r="M114" s="36"/>
      <c r="N114" s="36"/>
      <c r="O114" s="50"/>
      <c r="P114" s="50"/>
      <c r="Q114" s="50"/>
      <c r="R114" s="50"/>
      <c r="S114" s="54"/>
      <c r="T114" s="68"/>
      <c r="V114" s="83"/>
      <c r="W114" s="27"/>
      <c r="X114" s="27"/>
      <c r="Y114" s="44"/>
      <c r="Z114" s="44"/>
      <c r="AA114" s="44"/>
      <c r="AB114" s="93"/>
      <c r="AC114" s="93"/>
      <c r="AD114" s="93"/>
      <c r="AE114" s="114">
        <f t="shared" ref="AE114:AE136" si="17">SUMPRODUCT(pfwtsA,V114:AD114)</f>
        <v>0</v>
      </c>
      <c r="AF114" s="115">
        <f t="shared" si="16"/>
        <v>0</v>
      </c>
    </row>
    <row r="115" spans="1:32" x14ac:dyDescent="0.4">
      <c r="A115" s="23">
        <v>44926</v>
      </c>
      <c r="B115" s="17">
        <v>4.3600000000000003</v>
      </c>
      <c r="C115" s="17">
        <v>220.501</v>
      </c>
      <c r="D115" s="17">
        <v>1212.9010000000001</v>
      </c>
      <c r="E115" s="17">
        <v>4.3600000000000003</v>
      </c>
      <c r="F115" s="17">
        <v>3.44</v>
      </c>
      <c r="G115" s="17">
        <v>110.39700000000001</v>
      </c>
      <c r="H115" s="17">
        <v>653.37900000000002</v>
      </c>
      <c r="I115" s="17">
        <v>3.4287999999999998</v>
      </c>
      <c r="J115" s="17">
        <v>0.82760903749068948</v>
      </c>
      <c r="K115" s="35"/>
      <c r="L115" s="36"/>
      <c r="M115" s="36"/>
      <c r="N115" s="36"/>
      <c r="O115" s="50"/>
      <c r="P115" s="50"/>
      <c r="Q115" s="50"/>
      <c r="R115" s="50"/>
      <c r="S115" s="54"/>
      <c r="T115" s="68"/>
      <c r="V115" s="83"/>
      <c r="W115" s="27"/>
      <c r="X115" s="27"/>
      <c r="Y115" s="44"/>
      <c r="Z115" s="44"/>
      <c r="AA115" s="44"/>
      <c r="AB115" s="93"/>
      <c r="AC115" s="93"/>
      <c r="AD115" s="93"/>
      <c r="AE115" s="114">
        <f t="shared" si="17"/>
        <v>0</v>
      </c>
      <c r="AF115" s="115">
        <f t="shared" si="16"/>
        <v>0</v>
      </c>
    </row>
    <row r="116" spans="1:32" x14ac:dyDescent="0.4">
      <c r="A116" s="23">
        <v>44957</v>
      </c>
      <c r="B116" s="17">
        <v>4.57</v>
      </c>
      <c r="C116" s="17">
        <v>221.268</v>
      </c>
      <c r="D116" s="17">
        <v>1221.213</v>
      </c>
      <c r="E116" s="17">
        <v>4.57</v>
      </c>
      <c r="F116" s="17">
        <v>3.85</v>
      </c>
      <c r="G116" s="17">
        <v>110.608</v>
      </c>
      <c r="H116" s="17">
        <v>658.65</v>
      </c>
      <c r="I116" s="17">
        <v>3.839</v>
      </c>
      <c r="J116" s="17">
        <v>0.81168831168831168</v>
      </c>
      <c r="K116" s="35"/>
      <c r="L116" s="36"/>
      <c r="M116" s="36"/>
      <c r="N116" s="36"/>
      <c r="O116" s="50"/>
      <c r="P116" s="50"/>
      <c r="Q116" s="50"/>
      <c r="R116" s="50"/>
      <c r="S116" s="54"/>
      <c r="T116" s="68"/>
      <c r="V116" s="83"/>
      <c r="W116" s="27"/>
      <c r="X116" s="27"/>
      <c r="Y116" s="44"/>
      <c r="Z116" s="44"/>
      <c r="AA116" s="44"/>
      <c r="AB116" s="93"/>
      <c r="AC116" s="93"/>
      <c r="AD116" s="93"/>
      <c r="AE116" s="114">
        <f t="shared" si="17"/>
        <v>0</v>
      </c>
      <c r="AF116" s="115">
        <f t="shared" si="16"/>
        <v>0</v>
      </c>
    </row>
    <row r="117" spans="1:32" x14ac:dyDescent="0.4">
      <c r="A117" s="23">
        <v>44985</v>
      </c>
      <c r="B117" s="17">
        <v>4.66</v>
      </c>
      <c r="C117" s="17">
        <v>221.81299999999999</v>
      </c>
      <c r="D117" s="17">
        <v>1212.395</v>
      </c>
      <c r="E117" s="17">
        <v>4.66</v>
      </c>
      <c r="F117" s="17">
        <v>3.99</v>
      </c>
      <c r="G117" s="17">
        <v>110.572</v>
      </c>
      <c r="H117" s="17">
        <v>653.51599999999996</v>
      </c>
      <c r="I117" s="17">
        <v>4.0453000000000001</v>
      </c>
      <c r="J117" s="17">
        <v>0.83180835135584763</v>
      </c>
      <c r="K117" s="35"/>
      <c r="L117" s="36"/>
      <c r="M117" s="36"/>
      <c r="N117" s="36"/>
      <c r="O117" s="50"/>
      <c r="P117" s="50"/>
      <c r="Q117" s="50"/>
      <c r="R117" s="50"/>
      <c r="S117" s="54"/>
      <c r="T117" s="68"/>
      <c r="V117" s="83"/>
      <c r="W117" s="27"/>
      <c r="X117" s="27"/>
      <c r="Y117" s="44"/>
      <c r="Z117" s="44"/>
      <c r="AA117" s="44"/>
      <c r="AB117" s="93"/>
      <c r="AC117" s="93"/>
      <c r="AD117" s="93"/>
      <c r="AE117" s="114">
        <f t="shared" si="17"/>
        <v>0</v>
      </c>
      <c r="AF117" s="115">
        <f t="shared" si="16"/>
        <v>0</v>
      </c>
    </row>
    <row r="118" spans="1:32" x14ac:dyDescent="0.4">
      <c r="A118" s="23">
        <v>45016</v>
      </c>
      <c r="B118" s="17">
        <v>4.8099999999999996</v>
      </c>
      <c r="C118" s="17">
        <v>223.11199999999999</v>
      </c>
      <c r="D118" s="17">
        <v>1231.7360000000001</v>
      </c>
      <c r="E118" s="17">
        <v>4.8099999999999996</v>
      </c>
      <c r="F118" s="17">
        <v>4.17</v>
      </c>
      <c r="G118" s="17">
        <v>110.96299999999999</v>
      </c>
      <c r="H118" s="17">
        <v>657.42</v>
      </c>
      <c r="I118" s="17">
        <v>4.1106999999999996</v>
      </c>
      <c r="J118" s="17">
        <v>0.81056983059090537</v>
      </c>
      <c r="K118" s="35"/>
      <c r="L118" s="36"/>
      <c r="M118" s="36"/>
      <c r="N118" s="36"/>
      <c r="O118" s="50"/>
      <c r="P118" s="50"/>
      <c r="Q118" s="50"/>
      <c r="R118" s="50"/>
      <c r="S118" s="54"/>
      <c r="T118" s="68"/>
      <c r="V118" s="83"/>
      <c r="W118" s="27"/>
      <c r="X118" s="27"/>
      <c r="Y118" s="44"/>
      <c r="Z118" s="44"/>
      <c r="AA118" s="44"/>
      <c r="AB118" s="93"/>
      <c r="AC118" s="93"/>
      <c r="AD118" s="93"/>
      <c r="AE118" s="114">
        <f t="shared" si="17"/>
        <v>0</v>
      </c>
      <c r="AF118" s="115">
        <f t="shared" si="16"/>
        <v>0</v>
      </c>
    </row>
    <row r="119" spans="1:32" x14ac:dyDescent="0.4">
      <c r="A119" s="23">
        <v>45046</v>
      </c>
      <c r="B119" s="17">
        <v>5.03</v>
      </c>
      <c r="C119" s="17">
        <v>223.75399999999999</v>
      </c>
      <c r="D119" s="17">
        <v>1234.9269999999999</v>
      </c>
      <c r="E119" s="17">
        <v>5.03</v>
      </c>
      <c r="F119" s="17">
        <v>4.34</v>
      </c>
      <c r="G119" s="17">
        <v>111.218</v>
      </c>
      <c r="H119" s="17">
        <v>656.16800000000001</v>
      </c>
      <c r="I119" s="17">
        <v>4.2770999999999999</v>
      </c>
      <c r="J119" s="17">
        <v>0.79573486114426673</v>
      </c>
      <c r="K119" s="35"/>
      <c r="L119" s="36"/>
      <c r="M119" s="36"/>
      <c r="N119" s="36"/>
      <c r="O119" s="50"/>
      <c r="P119" s="50"/>
      <c r="Q119" s="50"/>
      <c r="R119" s="50"/>
      <c r="S119" s="54"/>
      <c r="T119" s="68"/>
      <c r="V119" s="83"/>
      <c r="W119" s="27"/>
      <c r="X119" s="27"/>
      <c r="Y119" s="44"/>
      <c r="Z119" s="44"/>
      <c r="AA119" s="44"/>
      <c r="AB119" s="93"/>
      <c r="AC119" s="93"/>
      <c r="AD119" s="93"/>
      <c r="AE119" s="114">
        <f t="shared" si="17"/>
        <v>0</v>
      </c>
      <c r="AF119" s="115">
        <f t="shared" si="16"/>
        <v>0</v>
      </c>
    </row>
    <row r="120" spans="1:32" x14ac:dyDescent="0.4">
      <c r="A120" s="23">
        <v>45077</v>
      </c>
      <c r="B120" s="17">
        <v>5.17</v>
      </c>
      <c r="C120" s="17">
        <v>224.304</v>
      </c>
      <c r="D120" s="17">
        <v>1230.6690000000001</v>
      </c>
      <c r="E120" s="17">
        <v>5.17</v>
      </c>
      <c r="F120" s="17">
        <v>4.51</v>
      </c>
      <c r="G120" s="17">
        <v>111.408</v>
      </c>
      <c r="H120" s="17">
        <v>651.66399999999999</v>
      </c>
      <c r="I120" s="17">
        <v>4.4100999999999999</v>
      </c>
      <c r="J120" s="17">
        <v>0.80379390724218314</v>
      </c>
      <c r="K120" s="35"/>
      <c r="L120" s="36"/>
      <c r="M120" s="36"/>
      <c r="N120" s="36"/>
      <c r="O120" s="50"/>
      <c r="P120" s="50"/>
      <c r="Q120" s="50"/>
      <c r="R120" s="50"/>
      <c r="S120" s="54"/>
      <c r="T120" s="68"/>
      <c r="V120" s="83"/>
      <c r="W120" s="27"/>
      <c r="X120" s="27"/>
      <c r="Y120" s="44"/>
      <c r="Z120" s="44"/>
      <c r="AA120" s="44"/>
      <c r="AB120" s="93"/>
      <c r="AC120" s="93"/>
      <c r="AD120" s="93"/>
      <c r="AE120" s="114">
        <f t="shared" si="17"/>
        <v>0</v>
      </c>
      <c r="AF120" s="115">
        <f t="shared" si="16"/>
        <v>0</v>
      </c>
    </row>
    <row r="121" spans="1:32" x14ac:dyDescent="0.4">
      <c r="A121" s="23">
        <v>45107</v>
      </c>
      <c r="B121" s="17">
        <v>5.14</v>
      </c>
      <c r="C121" s="17">
        <v>225.232</v>
      </c>
      <c r="D121" s="17">
        <v>1224.7070000000001</v>
      </c>
      <c r="E121" s="17">
        <v>5.14</v>
      </c>
      <c r="F121" s="17">
        <v>4.9400000000000004</v>
      </c>
      <c r="G121" s="17">
        <v>111.551</v>
      </c>
      <c r="H121" s="17">
        <v>644.39800000000002</v>
      </c>
      <c r="I121" s="17">
        <v>4.9253</v>
      </c>
      <c r="J121" s="17">
        <v>0.78721561835786824</v>
      </c>
      <c r="K121" s="35"/>
      <c r="L121" s="36"/>
      <c r="M121" s="36"/>
      <c r="N121" s="36"/>
      <c r="O121" s="50"/>
      <c r="P121" s="50"/>
      <c r="Q121" s="50"/>
      <c r="R121" s="50"/>
      <c r="S121" s="54"/>
      <c r="T121" s="68"/>
      <c r="V121" s="83"/>
      <c r="W121" s="27"/>
      <c r="X121" s="27"/>
      <c r="Y121" s="44"/>
      <c r="Z121" s="44"/>
      <c r="AA121" s="44"/>
      <c r="AB121" s="93"/>
      <c r="AC121" s="93"/>
      <c r="AD121" s="93"/>
      <c r="AE121" s="114">
        <f t="shared" si="17"/>
        <v>0</v>
      </c>
      <c r="AF121" s="115">
        <f t="shared" si="16"/>
        <v>0</v>
      </c>
    </row>
    <row r="122" spans="1:32" x14ac:dyDescent="0.4">
      <c r="A122" s="23">
        <v>45138</v>
      </c>
      <c r="B122" s="17">
        <v>5.32</v>
      </c>
      <c r="C122" s="17">
        <v>226.22</v>
      </c>
      <c r="D122" s="17">
        <v>1229.067</v>
      </c>
      <c r="E122" s="17">
        <v>5.32</v>
      </c>
      <c r="F122" s="17">
        <v>5.24</v>
      </c>
      <c r="G122" s="17">
        <v>112.086</v>
      </c>
      <c r="H122" s="17">
        <v>650.94899999999996</v>
      </c>
      <c r="I122" s="17">
        <v>5.2084000000000001</v>
      </c>
      <c r="J122" s="17">
        <v>0.77911959485781057</v>
      </c>
      <c r="K122" s="35"/>
      <c r="L122" s="36"/>
      <c r="M122" s="36"/>
      <c r="N122" s="36"/>
      <c r="O122" s="50"/>
      <c r="P122" s="50"/>
      <c r="Q122" s="50"/>
      <c r="R122" s="50"/>
      <c r="S122" s="54"/>
      <c r="T122" s="68"/>
      <c r="V122" s="83"/>
      <c r="W122" s="27"/>
      <c r="X122" s="27"/>
      <c r="Y122" s="44"/>
      <c r="Z122" s="44"/>
      <c r="AA122" s="44"/>
      <c r="AB122" s="93"/>
      <c r="AC122" s="93"/>
      <c r="AD122" s="93"/>
      <c r="AE122" s="114">
        <f t="shared" si="17"/>
        <v>0</v>
      </c>
      <c r="AF122" s="115">
        <f t="shared" si="16"/>
        <v>0</v>
      </c>
    </row>
    <row r="123" spans="1:32" x14ac:dyDescent="0.4">
      <c r="A123" s="23">
        <v>45169</v>
      </c>
      <c r="B123" s="17">
        <v>5.33</v>
      </c>
      <c r="C123" s="17">
        <v>227.20400000000001</v>
      </c>
      <c r="D123" s="17">
        <v>1233.894</v>
      </c>
      <c r="E123" s="17">
        <v>5.33</v>
      </c>
      <c r="F123" s="17">
        <v>5.26</v>
      </c>
      <c r="G123" s="17">
        <v>112.629</v>
      </c>
      <c r="H123" s="17">
        <v>654.66300000000001</v>
      </c>
      <c r="I123" s="17">
        <v>5.2230999999999996</v>
      </c>
      <c r="J123" s="17">
        <v>0.78907914463820716</v>
      </c>
      <c r="K123" s="35"/>
      <c r="L123" s="36"/>
      <c r="M123" s="36"/>
      <c r="N123" s="36"/>
      <c r="O123" s="50"/>
      <c r="P123" s="50"/>
      <c r="Q123" s="50"/>
      <c r="R123" s="50"/>
      <c r="S123" s="54"/>
      <c r="T123" s="68"/>
      <c r="V123" s="83"/>
      <c r="W123" s="27"/>
      <c r="X123" s="27"/>
      <c r="Y123" s="44"/>
      <c r="Z123" s="44"/>
      <c r="AA123" s="44"/>
      <c r="AB123" s="93"/>
      <c r="AC123" s="93"/>
      <c r="AD123" s="93"/>
      <c r="AE123" s="114">
        <f t="shared" si="17"/>
        <v>0</v>
      </c>
      <c r="AF123" s="115">
        <f t="shared" si="16"/>
        <v>0</v>
      </c>
    </row>
    <row r="124" spans="1:32" x14ac:dyDescent="0.4">
      <c r="A124" s="23">
        <v>45199</v>
      </c>
      <c r="B124" s="17">
        <v>5.32</v>
      </c>
      <c r="C124" s="17">
        <v>228.173</v>
      </c>
      <c r="D124" s="17">
        <v>1233.7860000000001</v>
      </c>
      <c r="E124" s="17">
        <v>5.32</v>
      </c>
      <c r="F124" s="17">
        <v>5.2</v>
      </c>
      <c r="G124" s="17">
        <v>113.059</v>
      </c>
      <c r="H124" s="17">
        <v>659.45699999999999</v>
      </c>
      <c r="I124" s="17">
        <v>5.1669999999999998</v>
      </c>
      <c r="J124" s="17">
        <v>0.81973932289531926</v>
      </c>
      <c r="K124" s="35"/>
      <c r="L124" s="36"/>
      <c r="M124" s="36"/>
      <c r="N124" s="36"/>
      <c r="O124" s="50"/>
      <c r="P124" s="50"/>
      <c r="Q124" s="50"/>
      <c r="R124" s="50"/>
      <c r="S124" s="54"/>
      <c r="T124" s="68"/>
      <c r="V124" s="83"/>
      <c r="W124" s="27"/>
      <c r="X124" s="27"/>
      <c r="Y124" s="44"/>
      <c r="Z124" s="44"/>
      <c r="AA124" s="44"/>
      <c r="AB124" s="93"/>
      <c r="AC124" s="93"/>
      <c r="AD124" s="93"/>
      <c r="AE124" s="114">
        <f t="shared" si="17"/>
        <v>0</v>
      </c>
      <c r="AF124" s="115">
        <f t="shared" si="16"/>
        <v>0</v>
      </c>
    </row>
    <row r="125" spans="1:32" x14ac:dyDescent="0.4">
      <c r="A125" s="23">
        <v>45230</v>
      </c>
      <c r="B125" s="17">
        <v>5.32</v>
      </c>
      <c r="C125" s="17">
        <v>229.185</v>
      </c>
      <c r="D125" s="17">
        <v>1237.96</v>
      </c>
      <c r="E125" s="17">
        <v>5.32</v>
      </c>
      <c r="F125" s="17">
        <v>5.21</v>
      </c>
      <c r="G125" s="17">
        <v>113.56100000000001</v>
      </c>
      <c r="H125" s="17">
        <v>662.24900000000002</v>
      </c>
      <c r="I125" s="17">
        <v>5.1845999999999997</v>
      </c>
      <c r="J125" s="17">
        <v>0.82284209660166208</v>
      </c>
      <c r="K125" s="35"/>
      <c r="L125" s="36"/>
      <c r="M125" s="36"/>
      <c r="N125" s="36"/>
      <c r="O125" s="50"/>
      <c r="P125" s="50"/>
      <c r="Q125" s="50"/>
      <c r="R125" s="50"/>
      <c r="S125" s="54"/>
      <c r="T125" s="68"/>
      <c r="V125" s="83"/>
      <c r="W125" s="27"/>
      <c r="X125" s="27"/>
      <c r="Y125" s="44"/>
      <c r="Z125" s="44"/>
      <c r="AA125" s="44"/>
      <c r="AB125" s="93"/>
      <c r="AC125" s="93"/>
      <c r="AD125" s="93"/>
      <c r="AE125" s="114">
        <f t="shared" si="17"/>
        <v>0</v>
      </c>
      <c r="AF125" s="115">
        <f t="shared" si="16"/>
        <v>0</v>
      </c>
    </row>
    <row r="126" spans="1:32" x14ac:dyDescent="0.4">
      <c r="A126" s="23">
        <v>45260</v>
      </c>
      <c r="B126" s="17">
        <v>5.35</v>
      </c>
      <c r="C126" s="17">
        <v>230.375</v>
      </c>
      <c r="D126" s="17">
        <v>1250.509</v>
      </c>
      <c r="E126" s="17">
        <v>5.35</v>
      </c>
      <c r="F126" s="17">
        <v>5.2</v>
      </c>
      <c r="G126" s="17">
        <v>114.029</v>
      </c>
      <c r="H126" s="17">
        <v>666.24599999999998</v>
      </c>
      <c r="I126" s="17">
        <v>5.1551999999999998</v>
      </c>
      <c r="J126" s="17">
        <v>0.79214195183776936</v>
      </c>
      <c r="K126" s="35"/>
      <c r="L126" s="36"/>
      <c r="M126" s="36"/>
      <c r="N126" s="36"/>
      <c r="O126" s="50"/>
      <c r="P126" s="50"/>
      <c r="Q126" s="50"/>
      <c r="R126" s="50"/>
      <c r="S126" s="54"/>
      <c r="T126" s="68"/>
      <c r="V126" s="83"/>
      <c r="W126" s="27"/>
      <c r="X126" s="27"/>
      <c r="Y126" s="44"/>
      <c r="Z126" s="44"/>
      <c r="AA126" s="44"/>
      <c r="AB126" s="93"/>
      <c r="AC126" s="93"/>
      <c r="AD126" s="93"/>
      <c r="AE126" s="114">
        <f t="shared" si="17"/>
        <v>0</v>
      </c>
      <c r="AF126" s="115">
        <f t="shared" si="16"/>
        <v>0</v>
      </c>
    </row>
    <row r="127" spans="1:32" x14ac:dyDescent="0.4">
      <c r="A127" s="23">
        <v>45291</v>
      </c>
      <c r="B127" s="17">
        <v>5.35</v>
      </c>
      <c r="C127" s="17">
        <v>231.63200000000001</v>
      </c>
      <c r="D127" s="17">
        <v>1264.5239999999999</v>
      </c>
      <c r="E127" s="17">
        <v>5.35</v>
      </c>
      <c r="F127" s="17">
        <v>5.2</v>
      </c>
      <c r="G127" s="17">
        <v>114.57899999999999</v>
      </c>
      <c r="H127" s="17">
        <v>676.06700000000001</v>
      </c>
      <c r="I127" s="17">
        <v>5.2194000000000003</v>
      </c>
      <c r="J127" s="17">
        <v>0.78548425104076669</v>
      </c>
      <c r="K127" s="35"/>
      <c r="L127" s="36"/>
      <c r="M127" s="36"/>
      <c r="N127" s="36"/>
      <c r="O127" s="50"/>
      <c r="P127" s="50"/>
      <c r="Q127" s="50"/>
      <c r="R127" s="50"/>
      <c r="S127" s="54"/>
      <c r="T127" s="68"/>
      <c r="V127" s="83"/>
      <c r="W127" s="27"/>
      <c r="X127" s="27"/>
      <c r="Y127" s="44"/>
      <c r="Z127" s="44"/>
      <c r="AA127" s="44"/>
      <c r="AB127" s="93"/>
      <c r="AC127" s="93"/>
      <c r="AD127" s="93"/>
      <c r="AE127" s="114">
        <f t="shared" si="17"/>
        <v>0</v>
      </c>
      <c r="AF127" s="115">
        <f t="shared" si="16"/>
        <v>0</v>
      </c>
    </row>
    <row r="128" spans="1:32" x14ac:dyDescent="0.4">
      <c r="A128" s="23">
        <v>45322</v>
      </c>
      <c r="B128" s="17">
        <v>5.32</v>
      </c>
      <c r="C128" s="17">
        <v>232.58799999999999</v>
      </c>
      <c r="D128" s="17">
        <v>1269.3910000000001</v>
      </c>
      <c r="E128" s="17">
        <v>5.32</v>
      </c>
      <c r="F128" s="17">
        <v>5.19</v>
      </c>
      <c r="G128" s="17">
        <v>115.03</v>
      </c>
      <c r="H128" s="17">
        <v>675.06700000000001</v>
      </c>
      <c r="I128" s="17">
        <v>5.1106999999999996</v>
      </c>
      <c r="J128" s="17">
        <v>0.78814627994955866</v>
      </c>
      <c r="K128" s="35"/>
      <c r="L128" s="36"/>
      <c r="M128" s="36"/>
      <c r="N128" s="36"/>
      <c r="O128" s="50"/>
      <c r="P128" s="50"/>
      <c r="Q128" s="50"/>
      <c r="R128" s="50"/>
      <c r="S128" s="54"/>
      <c r="T128" s="68"/>
      <c r="V128" s="83"/>
      <c r="W128" s="27"/>
      <c r="X128" s="27"/>
      <c r="Y128" s="44"/>
      <c r="Z128" s="44"/>
      <c r="AA128" s="44"/>
      <c r="AB128" s="93"/>
      <c r="AC128" s="93"/>
      <c r="AD128" s="93"/>
      <c r="AE128" s="114">
        <f t="shared" si="17"/>
        <v>0</v>
      </c>
      <c r="AF128" s="115">
        <f t="shared" si="16"/>
        <v>0</v>
      </c>
    </row>
    <row r="129" spans="1:32" x14ac:dyDescent="0.4">
      <c r="A129" s="23">
        <v>45351</v>
      </c>
      <c r="B129" s="17">
        <v>5.32</v>
      </c>
      <c r="C129" s="17">
        <v>233.298</v>
      </c>
      <c r="D129" s="17">
        <v>1264.1600000000001</v>
      </c>
      <c r="E129" s="17">
        <v>5.32</v>
      </c>
      <c r="F129" s="17">
        <v>5.2</v>
      </c>
      <c r="G129" s="17">
        <v>115.422</v>
      </c>
      <c r="H129" s="17">
        <v>673.10400000000004</v>
      </c>
      <c r="I129" s="17">
        <v>5.1749999999999998</v>
      </c>
      <c r="J129" s="17">
        <v>0.79207920792079212</v>
      </c>
      <c r="K129" s="35"/>
      <c r="L129" s="36"/>
      <c r="M129" s="36"/>
      <c r="N129" s="36"/>
      <c r="O129" s="50"/>
      <c r="P129" s="50"/>
      <c r="Q129" s="50"/>
      <c r="R129" s="50"/>
      <c r="S129" s="54"/>
      <c r="T129" s="68"/>
      <c r="V129" s="83"/>
      <c r="W129" s="27"/>
      <c r="X129" s="27"/>
      <c r="Y129" s="44"/>
      <c r="Z129" s="44"/>
      <c r="AA129" s="44"/>
      <c r="AB129" s="93"/>
      <c r="AC129" s="93"/>
      <c r="AD129" s="93"/>
      <c r="AE129" s="114">
        <f t="shared" si="17"/>
        <v>0</v>
      </c>
      <c r="AF129" s="115">
        <f t="shared" si="16"/>
        <v>0</v>
      </c>
    </row>
    <row r="130" spans="1:32" x14ac:dyDescent="0.4">
      <c r="A130" s="23">
        <v>45382</v>
      </c>
      <c r="B130" s="17">
        <v>5.32</v>
      </c>
      <c r="C130" s="17">
        <v>234.29300000000001</v>
      </c>
      <c r="D130" s="17">
        <v>1268.2650000000001</v>
      </c>
      <c r="E130" s="17">
        <v>5.32</v>
      </c>
      <c r="F130" s="17">
        <v>5.2</v>
      </c>
      <c r="G130" s="17">
        <v>115.908</v>
      </c>
      <c r="H130" s="17">
        <v>677.06200000000001</v>
      </c>
      <c r="I130" s="17">
        <v>5.1947000000000001</v>
      </c>
      <c r="J130" s="17">
        <v>0.79220470569595181</v>
      </c>
      <c r="K130" s="35"/>
      <c r="L130" s="36"/>
      <c r="M130" s="36"/>
      <c r="N130" s="36"/>
      <c r="O130" s="50"/>
      <c r="P130" s="50"/>
      <c r="Q130" s="50"/>
      <c r="R130" s="50"/>
      <c r="S130" s="54"/>
      <c r="T130" s="68"/>
      <c r="V130" s="83"/>
      <c r="W130" s="27"/>
      <c r="X130" s="27"/>
      <c r="Y130" s="44"/>
      <c r="Z130" s="44"/>
      <c r="AA130" s="44"/>
      <c r="AB130" s="93"/>
      <c r="AC130" s="93"/>
      <c r="AD130" s="93"/>
      <c r="AE130" s="114">
        <f t="shared" si="17"/>
        <v>0</v>
      </c>
      <c r="AF130" s="115">
        <f t="shared" si="16"/>
        <v>0</v>
      </c>
    </row>
    <row r="131" spans="1:32" x14ac:dyDescent="0.4">
      <c r="A131" s="23">
        <v>45412</v>
      </c>
      <c r="B131" s="17">
        <v>5.32</v>
      </c>
      <c r="C131" s="17">
        <v>235.14699999999999</v>
      </c>
      <c r="D131" s="17">
        <v>1264.1579999999999</v>
      </c>
      <c r="E131" s="17">
        <v>5.32</v>
      </c>
      <c r="F131" s="17">
        <v>5.2</v>
      </c>
      <c r="G131" s="17">
        <v>116.277</v>
      </c>
      <c r="H131" s="17">
        <v>674.73900000000003</v>
      </c>
      <c r="I131" s="17">
        <v>5.2114000000000003</v>
      </c>
      <c r="J131" s="17">
        <v>0.8005123278898495</v>
      </c>
      <c r="K131" s="35"/>
      <c r="L131" s="36"/>
      <c r="M131" s="36"/>
      <c r="N131" s="36"/>
      <c r="O131" s="50"/>
      <c r="P131" s="50"/>
      <c r="Q131" s="50"/>
      <c r="R131" s="50"/>
      <c r="S131" s="54"/>
      <c r="T131" s="68"/>
      <c r="V131" s="83"/>
      <c r="W131" s="27"/>
      <c r="X131" s="27"/>
      <c r="Y131" s="44"/>
      <c r="Z131" s="44"/>
      <c r="AA131" s="44"/>
      <c r="AB131" s="93"/>
      <c r="AC131" s="93"/>
      <c r="AD131" s="93"/>
      <c r="AE131" s="114">
        <f t="shared" si="17"/>
        <v>0</v>
      </c>
      <c r="AF131" s="115">
        <f t="shared" si="16"/>
        <v>0</v>
      </c>
    </row>
    <row r="132" spans="1:32" x14ac:dyDescent="0.4">
      <c r="A132" s="23">
        <v>45443</v>
      </c>
      <c r="B132" s="17">
        <v>5.33</v>
      </c>
      <c r="C132" s="17">
        <v>236.26599999999999</v>
      </c>
      <c r="D132" s="17">
        <v>1272.8399999999999</v>
      </c>
      <c r="E132" s="17">
        <v>5.33</v>
      </c>
      <c r="F132" s="17">
        <v>5.21</v>
      </c>
      <c r="G132" s="17">
        <v>116.736</v>
      </c>
      <c r="H132" s="17">
        <v>677.74599999999998</v>
      </c>
      <c r="I132" s="17">
        <v>5.2195</v>
      </c>
      <c r="J132" s="17">
        <v>0.78480615288023858</v>
      </c>
      <c r="K132" s="35"/>
      <c r="L132" s="36"/>
      <c r="M132" s="36"/>
      <c r="N132" s="36"/>
      <c r="O132" s="50"/>
      <c r="P132" s="50"/>
      <c r="Q132" s="50"/>
      <c r="R132" s="50"/>
      <c r="S132" s="54"/>
      <c r="T132" s="68"/>
      <c r="V132" s="83"/>
      <c r="W132" s="27"/>
      <c r="X132" s="27"/>
      <c r="Y132" s="44"/>
      <c r="Z132" s="44"/>
      <c r="AA132" s="44"/>
      <c r="AB132" s="93"/>
      <c r="AC132" s="93"/>
      <c r="AD132" s="93"/>
      <c r="AE132" s="114">
        <f t="shared" si="17"/>
        <v>0</v>
      </c>
      <c r="AF132" s="115">
        <f t="shared" si="16"/>
        <v>0</v>
      </c>
    </row>
    <row r="133" spans="1:32" x14ac:dyDescent="0.4">
      <c r="A133" s="23">
        <v>45473</v>
      </c>
      <c r="B133" s="17">
        <v>5.34</v>
      </c>
      <c r="C133" s="17">
        <v>237.238</v>
      </c>
      <c r="D133" s="17">
        <v>1280.18</v>
      </c>
      <c r="E133" s="17">
        <v>5.34</v>
      </c>
      <c r="F133" s="17">
        <v>5.21</v>
      </c>
      <c r="G133" s="17">
        <v>117.258</v>
      </c>
      <c r="H133" s="17">
        <v>681.726</v>
      </c>
      <c r="I133" s="17">
        <v>5.1947000000000001</v>
      </c>
      <c r="J133" s="17">
        <v>0.7908264136022144</v>
      </c>
      <c r="K133" s="35"/>
      <c r="L133" s="36"/>
      <c r="M133" s="36"/>
      <c r="N133" s="36"/>
      <c r="O133" s="50"/>
      <c r="P133" s="50"/>
      <c r="Q133" s="50"/>
      <c r="R133" s="50"/>
      <c r="S133" s="54"/>
      <c r="T133" s="68"/>
      <c r="V133" s="83"/>
      <c r="W133" s="27"/>
      <c r="X133" s="27"/>
      <c r="Y133" s="44"/>
      <c r="Z133" s="44"/>
      <c r="AA133" s="44"/>
      <c r="AB133" s="93"/>
      <c r="AC133" s="93"/>
      <c r="AD133" s="93"/>
      <c r="AE133" s="114">
        <f t="shared" si="17"/>
        <v>0</v>
      </c>
      <c r="AF133" s="115">
        <f t="shared" si="16"/>
        <v>0</v>
      </c>
    </row>
    <row r="134" spans="1:32" x14ac:dyDescent="0.4">
      <c r="A134" s="23">
        <v>45504</v>
      </c>
      <c r="B134" s="17">
        <v>5.35</v>
      </c>
      <c r="C134" s="17">
        <v>238.52</v>
      </c>
      <c r="D134" s="17">
        <v>1294.8230000000001</v>
      </c>
      <c r="E134" s="17">
        <v>5.35</v>
      </c>
      <c r="F134" s="17">
        <v>5.07</v>
      </c>
      <c r="G134" s="17">
        <v>117.827</v>
      </c>
      <c r="H134" s="17">
        <v>687.53499999999997</v>
      </c>
      <c r="I134" s="17">
        <v>5.0660999999999996</v>
      </c>
      <c r="J134" s="17">
        <v>0.77784691972619779</v>
      </c>
      <c r="K134" s="35"/>
      <c r="L134" s="36"/>
      <c r="M134" s="36"/>
      <c r="N134" s="36"/>
      <c r="O134" s="50"/>
      <c r="P134" s="50"/>
      <c r="Q134" s="50"/>
      <c r="R134" s="50"/>
      <c r="S134" s="54"/>
      <c r="T134" s="68"/>
      <c r="V134" s="83"/>
      <c r="W134" s="27"/>
      <c r="X134" s="27"/>
      <c r="Y134" s="44"/>
      <c r="Z134" s="44"/>
      <c r="AA134" s="44"/>
      <c r="AB134" s="93"/>
      <c r="AC134" s="93"/>
      <c r="AD134" s="93"/>
      <c r="AE134" s="114">
        <f t="shared" si="17"/>
        <v>0</v>
      </c>
      <c r="AF134" s="115">
        <f t="shared" si="16"/>
        <v>0</v>
      </c>
    </row>
    <row r="135" spans="1:32" x14ac:dyDescent="0.4">
      <c r="A135" s="23">
        <v>45535</v>
      </c>
      <c r="B135" s="17">
        <v>5.19</v>
      </c>
      <c r="C135" s="17">
        <v>239.804</v>
      </c>
      <c r="D135" s="17">
        <v>1306.4390000000001</v>
      </c>
      <c r="E135" s="17">
        <v>5.19</v>
      </c>
      <c r="F135" s="17">
        <v>4.9400000000000004</v>
      </c>
      <c r="G135" s="17">
        <v>118.337</v>
      </c>
      <c r="H135" s="17">
        <v>690.45399999999995</v>
      </c>
      <c r="I135" s="17">
        <v>4.9378000000000002</v>
      </c>
      <c r="J135" s="17">
        <v>0.76178867982021792</v>
      </c>
      <c r="K135" s="35"/>
      <c r="L135" s="36"/>
      <c r="M135" s="36"/>
      <c r="N135" s="36"/>
      <c r="O135" s="50"/>
      <c r="P135" s="50"/>
      <c r="Q135" s="50"/>
      <c r="R135" s="50"/>
      <c r="S135" s="54"/>
      <c r="T135" s="68"/>
      <c r="V135" s="83"/>
      <c r="W135" s="27"/>
      <c r="X135" s="27"/>
      <c r="Y135" s="44"/>
      <c r="Z135" s="44"/>
      <c r="AA135" s="44"/>
      <c r="AB135" s="93"/>
      <c r="AC135" s="93"/>
      <c r="AD135" s="93"/>
      <c r="AE135" s="114">
        <f t="shared" si="17"/>
        <v>0</v>
      </c>
      <c r="AF135" s="115">
        <f t="shared" si="16"/>
        <v>0</v>
      </c>
    </row>
    <row r="136" spans="1:32" ht="15" thickBot="1" x14ac:dyDescent="0.45">
      <c r="A136" s="23">
        <v>45565</v>
      </c>
      <c r="B136" s="17">
        <v>4.8499999999999996</v>
      </c>
      <c r="C136" s="17">
        <v>241.06200000000001</v>
      </c>
      <c r="D136" s="17">
        <v>1316.944</v>
      </c>
      <c r="E136" s="17">
        <v>4.8499999999999996</v>
      </c>
      <c r="F136" s="17">
        <v>4.96</v>
      </c>
      <c r="G136" s="17">
        <v>118.715</v>
      </c>
      <c r="H136" s="17">
        <v>693.82399999999996</v>
      </c>
      <c r="I136" s="17">
        <v>5.0660999999999996</v>
      </c>
      <c r="J136" s="17">
        <v>0.74766355140186924</v>
      </c>
      <c r="K136" s="37"/>
      <c r="L136" s="38"/>
      <c r="M136" s="38"/>
      <c r="N136" s="38"/>
      <c r="O136" s="51"/>
      <c r="P136" s="51"/>
      <c r="Q136" s="51"/>
      <c r="R136" s="51"/>
      <c r="S136" s="69"/>
      <c r="T136" s="70"/>
      <c r="V136" s="84"/>
      <c r="W136" s="85"/>
      <c r="X136" s="85"/>
      <c r="Y136" s="45"/>
      <c r="Z136" s="45"/>
      <c r="AA136" s="45"/>
      <c r="AB136" s="94"/>
      <c r="AC136" s="94"/>
      <c r="AD136" s="94"/>
      <c r="AE136" s="116">
        <f t="shared" si="17"/>
        <v>0</v>
      </c>
      <c r="AF136" s="117">
        <f t="shared" si="16"/>
        <v>0</v>
      </c>
    </row>
    <row r="137" spans="1:32" x14ac:dyDescent="0.4">
      <c r="A137" s="24"/>
      <c r="B137"/>
      <c r="C137"/>
      <c r="D137"/>
      <c r="E137"/>
      <c r="F137"/>
      <c r="G137"/>
      <c r="H137"/>
      <c r="I137"/>
      <c r="J13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6"/>
      <c r="AC137" s="25"/>
      <c r="AD137" s="25"/>
      <c r="AE137" s="26"/>
      <c r="AF137" s="26"/>
    </row>
    <row r="138" spans="1:32" x14ac:dyDescent="0.4">
      <c r="A138" s="24"/>
      <c r="B138"/>
      <c r="C138"/>
      <c r="D138"/>
      <c r="E138"/>
      <c r="F138"/>
      <c r="G138"/>
      <c r="H138"/>
      <c r="I138"/>
      <c r="J138"/>
      <c r="K138" s="25"/>
      <c r="L138" s="25"/>
      <c r="M138" s="25"/>
      <c r="N138" s="25"/>
      <c r="O138" s="25"/>
      <c r="P138" s="25"/>
      <c r="Q138" s="25"/>
      <c r="R138" s="25"/>
      <c r="S138" s="26"/>
      <c r="T138" s="26"/>
      <c r="V138" s="26"/>
      <c r="W138" s="25"/>
      <c r="X138" s="25"/>
      <c r="Y138" s="26"/>
      <c r="Z138" s="25"/>
      <c r="AA138" s="25"/>
      <c r="AB138" s="26"/>
      <c r="AC138" s="25"/>
      <c r="AD138" s="25"/>
      <c r="AE138" s="26"/>
      <c r="AF138" s="26"/>
    </row>
    <row r="139" spans="1:32" x14ac:dyDescent="0.4">
      <c r="A139" s="24"/>
      <c r="B139"/>
      <c r="C139"/>
      <c r="D139"/>
      <c r="E139"/>
      <c r="F139"/>
      <c r="G139"/>
      <c r="H139"/>
      <c r="I139"/>
      <c r="J139"/>
      <c r="K139" s="25"/>
      <c r="L139" s="25"/>
      <c r="M139" s="25"/>
      <c r="N139" s="25"/>
      <c r="O139" s="25"/>
      <c r="P139" s="25"/>
      <c r="Q139" s="25"/>
      <c r="R139" s="25"/>
      <c r="S139" s="26"/>
      <c r="T139" s="26"/>
      <c r="V139" s="26"/>
      <c r="W139" s="25"/>
      <c r="X139" s="25"/>
      <c r="Y139" s="26"/>
      <c r="Z139" s="25"/>
      <c r="AA139" s="25"/>
      <c r="AB139" s="26"/>
      <c r="AC139" s="25"/>
      <c r="AD139" s="25"/>
      <c r="AE139" s="26"/>
      <c r="AF139" s="26"/>
    </row>
    <row r="140" spans="1:32" x14ac:dyDescent="0.4">
      <c r="A140" s="24"/>
      <c r="B140"/>
      <c r="C140"/>
      <c r="D140"/>
      <c r="E140"/>
      <c r="F140"/>
      <c r="G140"/>
      <c r="H140"/>
      <c r="I140"/>
      <c r="J140"/>
      <c r="K140" s="25"/>
      <c r="L140" s="25"/>
      <c r="M140" s="25"/>
      <c r="N140" s="25"/>
      <c r="O140" s="25"/>
      <c r="P140" s="25"/>
      <c r="Q140" s="25"/>
      <c r="R140" s="25"/>
      <c r="S140" s="26"/>
      <c r="T140" s="26"/>
      <c r="V140" s="26"/>
      <c r="W140" s="25"/>
      <c r="X140" s="25"/>
      <c r="Y140" s="26"/>
      <c r="Z140" s="25"/>
      <c r="AA140" s="25"/>
      <c r="AB140" s="26"/>
      <c r="AC140" s="25"/>
      <c r="AD140" s="25"/>
      <c r="AE140" s="26"/>
      <c r="AF140" s="26"/>
    </row>
    <row r="141" spans="1:32" x14ac:dyDescent="0.4">
      <c r="A141" s="24"/>
      <c r="B141"/>
      <c r="D141"/>
      <c r="E141"/>
      <c r="F141"/>
      <c r="G141"/>
      <c r="H141"/>
      <c r="I141"/>
      <c r="J141"/>
      <c r="K141" s="25"/>
      <c r="L141" s="25"/>
      <c r="M141" s="25"/>
      <c r="N141" s="25"/>
      <c r="O141" s="25"/>
      <c r="P141" s="25"/>
      <c r="Q141" s="25"/>
      <c r="R141" s="25"/>
      <c r="S141" s="26"/>
      <c r="T141" s="26"/>
      <c r="V141" s="26"/>
      <c r="W141" s="25"/>
      <c r="X141" s="25"/>
      <c r="Y141" s="26"/>
      <c r="Z141" s="25"/>
      <c r="AA141" s="25"/>
      <c r="AB141" s="26"/>
      <c r="AC141" s="25"/>
      <c r="AD141" s="25"/>
      <c r="AE141" s="26"/>
      <c r="AF141" s="26"/>
    </row>
    <row r="142" spans="1:32" x14ac:dyDescent="0.4">
      <c r="A142" s="24"/>
      <c r="B142"/>
      <c r="D142"/>
      <c r="E142"/>
      <c r="F142"/>
      <c r="G142"/>
      <c r="H142"/>
      <c r="I142"/>
      <c r="J142"/>
      <c r="K142" s="25"/>
      <c r="L142" s="25"/>
      <c r="M142" s="25"/>
      <c r="N142" s="25"/>
      <c r="O142" s="25"/>
      <c r="P142" s="25"/>
      <c r="Q142" s="25"/>
      <c r="R142" s="25"/>
      <c r="S142" s="26"/>
      <c r="T142" s="26"/>
      <c r="V142" s="26"/>
      <c r="W142" s="25"/>
      <c r="X142" s="25"/>
      <c r="Y142" s="26"/>
      <c r="Z142" s="25"/>
      <c r="AA142" s="25"/>
      <c r="AB142" s="26"/>
      <c r="AC142" s="25"/>
      <c r="AD142" s="25"/>
      <c r="AE142" s="26"/>
      <c r="AF142" s="26"/>
    </row>
    <row r="143" spans="1:32" x14ac:dyDescent="0.4">
      <c r="A143" s="24"/>
      <c r="B143"/>
      <c r="D143"/>
      <c r="E143"/>
      <c r="F143"/>
      <c r="G143"/>
      <c r="H143"/>
      <c r="I143"/>
      <c r="J143"/>
      <c r="K143" s="25"/>
      <c r="L143" s="25"/>
      <c r="M143" s="25"/>
      <c r="N143" s="25"/>
      <c r="O143" s="25"/>
      <c r="P143" s="25"/>
      <c r="Q143" s="25"/>
      <c r="R143" s="25"/>
      <c r="S143" s="26"/>
      <c r="T143" s="26"/>
      <c r="V143" s="26"/>
      <c r="W143" s="25"/>
      <c r="X143" s="25"/>
      <c r="Y143" s="26"/>
      <c r="Z143" s="25"/>
      <c r="AA143" s="25"/>
      <c r="AB143" s="26"/>
      <c r="AC143" s="25"/>
      <c r="AD143" s="25"/>
      <c r="AE143" s="26"/>
      <c r="AF143" s="26"/>
    </row>
    <row r="144" spans="1:32" x14ac:dyDescent="0.4">
      <c r="A144" s="24"/>
      <c r="B144"/>
      <c r="D144"/>
      <c r="E144"/>
      <c r="F144"/>
      <c r="G144"/>
      <c r="H144"/>
      <c r="I144"/>
      <c r="J144"/>
      <c r="K144" s="25"/>
      <c r="L144" s="25"/>
      <c r="M144" s="25"/>
      <c r="N144" s="25"/>
      <c r="O144" s="25"/>
      <c r="P144" s="25"/>
      <c r="Q144" s="25"/>
      <c r="R144" s="25"/>
      <c r="S144" s="26"/>
      <c r="T144" s="26"/>
      <c r="V144" s="26"/>
      <c r="W144" s="25"/>
      <c r="X144" s="25"/>
      <c r="Y144" s="26"/>
      <c r="Z144" s="25"/>
      <c r="AA144" s="25"/>
      <c r="AB144" s="26"/>
      <c r="AC144" s="25"/>
      <c r="AD144" s="25"/>
      <c r="AE144" s="26"/>
      <c r="AF144" s="26"/>
    </row>
    <row r="145" spans="1:10" x14ac:dyDescent="0.4">
      <c r="A145" s="24"/>
      <c r="B145"/>
      <c r="D145"/>
      <c r="E145"/>
      <c r="F145"/>
      <c r="G145"/>
      <c r="H145"/>
      <c r="I145"/>
      <c r="J145"/>
    </row>
    <row r="146" spans="1:10" x14ac:dyDescent="0.4">
      <c r="A146" s="24"/>
      <c r="B146"/>
      <c r="D146"/>
      <c r="E146"/>
      <c r="F146"/>
      <c r="G146"/>
      <c r="H146"/>
      <c r="I146"/>
      <c r="J146"/>
    </row>
    <row r="147" spans="1:10" x14ac:dyDescent="0.4">
      <c r="A147" s="24"/>
      <c r="B147"/>
      <c r="C147"/>
      <c r="D147"/>
      <c r="E147"/>
      <c r="F147"/>
      <c r="G147"/>
      <c r="H147"/>
      <c r="I147"/>
      <c r="J147"/>
    </row>
    <row r="148" spans="1:10" x14ac:dyDescent="0.4">
      <c r="A148" s="24"/>
      <c r="B148"/>
      <c r="C148"/>
      <c r="D148"/>
      <c r="E148"/>
      <c r="F148"/>
      <c r="G148"/>
      <c r="H148"/>
      <c r="I148"/>
      <c r="J148"/>
    </row>
    <row r="149" spans="1:10" x14ac:dyDescent="0.4">
      <c r="A149" s="24"/>
      <c r="B149"/>
      <c r="C149"/>
      <c r="D149"/>
      <c r="E149"/>
      <c r="F149"/>
      <c r="G149"/>
      <c r="H149"/>
      <c r="I149"/>
      <c r="J149"/>
    </row>
    <row r="150" spans="1:10" x14ac:dyDescent="0.4">
      <c r="A150" s="24"/>
      <c r="B150"/>
      <c r="C150"/>
      <c r="D150"/>
      <c r="E150"/>
      <c r="F150"/>
      <c r="G150"/>
      <c r="H150"/>
      <c r="I150"/>
      <c r="J150"/>
    </row>
    <row r="151" spans="1:10" x14ac:dyDescent="0.4">
      <c r="A151" s="24"/>
      <c r="B151"/>
      <c r="C151"/>
      <c r="D151"/>
      <c r="E151"/>
      <c r="F151"/>
      <c r="G151"/>
      <c r="H151"/>
      <c r="I151"/>
      <c r="J151"/>
    </row>
    <row r="152" spans="1:10" x14ac:dyDescent="0.4">
      <c r="A152" s="24"/>
      <c r="B152"/>
      <c r="C152"/>
      <c r="D152"/>
      <c r="E152"/>
      <c r="F152"/>
      <c r="G152"/>
      <c r="H152"/>
      <c r="I152"/>
      <c r="J152"/>
    </row>
    <row r="153" spans="1:10" x14ac:dyDescent="0.4">
      <c r="A153" s="24"/>
      <c r="B153"/>
      <c r="C153"/>
      <c r="D153"/>
      <c r="E153"/>
      <c r="F153"/>
      <c r="G153"/>
      <c r="H153"/>
      <c r="I153"/>
      <c r="J153"/>
    </row>
    <row r="154" spans="1:10" x14ac:dyDescent="0.4">
      <c r="A154" s="24"/>
      <c r="B154"/>
      <c r="C154"/>
      <c r="D154"/>
      <c r="E154"/>
      <c r="F154"/>
      <c r="G154"/>
      <c r="H154"/>
      <c r="I154"/>
      <c r="J154"/>
    </row>
    <row r="155" spans="1:10" x14ac:dyDescent="0.4">
      <c r="A155" s="24"/>
      <c r="B155"/>
      <c r="C155"/>
      <c r="D155"/>
      <c r="E155"/>
      <c r="F155"/>
      <c r="G155"/>
      <c r="H155"/>
      <c r="I155"/>
      <c r="J155"/>
    </row>
    <row r="156" spans="1:10" x14ac:dyDescent="0.4">
      <c r="A156" s="24"/>
      <c r="B156"/>
      <c r="C156"/>
      <c r="D156"/>
      <c r="E156"/>
      <c r="F156"/>
      <c r="G156"/>
      <c r="H156"/>
      <c r="I156"/>
      <c r="J156"/>
    </row>
    <row r="157" spans="1:10" x14ac:dyDescent="0.4">
      <c r="A157" s="24"/>
      <c r="B157"/>
      <c r="C157"/>
      <c r="D157"/>
      <c r="E157"/>
      <c r="F157"/>
      <c r="G157"/>
      <c r="H157"/>
      <c r="I157"/>
      <c r="J157"/>
    </row>
    <row r="158" spans="1:10" x14ac:dyDescent="0.4">
      <c r="A158" s="24"/>
      <c r="B158"/>
      <c r="C158"/>
      <c r="D158"/>
      <c r="E158"/>
      <c r="F158"/>
      <c r="G158"/>
      <c r="H158"/>
      <c r="I158"/>
      <c r="J158"/>
    </row>
    <row r="159" spans="1:10" x14ac:dyDescent="0.4">
      <c r="A159" s="24"/>
      <c r="B159"/>
      <c r="C159"/>
      <c r="D159"/>
      <c r="E159"/>
      <c r="F159"/>
      <c r="G159"/>
      <c r="H159"/>
      <c r="I159"/>
      <c r="J159"/>
    </row>
    <row r="160" spans="1:10" x14ac:dyDescent="0.4">
      <c r="A160" s="24"/>
      <c r="B160"/>
      <c r="C160"/>
      <c r="D160"/>
      <c r="E160"/>
      <c r="F160"/>
      <c r="G160"/>
      <c r="H160"/>
      <c r="I160"/>
      <c r="J160"/>
    </row>
    <row r="161" spans="1:10" x14ac:dyDescent="0.4">
      <c r="A161" s="24"/>
      <c r="B161"/>
      <c r="C161"/>
      <c r="D161"/>
      <c r="E161"/>
      <c r="F161"/>
      <c r="G161"/>
      <c r="H161"/>
      <c r="I161"/>
      <c r="J1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D3DA-1154-45FF-B3BB-1DF0F0550CC8}">
  <dimension ref="A1:AF161"/>
  <sheetViews>
    <sheetView showGridLines="0" zoomScale="80" zoomScaleNormal="80" workbookViewId="0">
      <selection activeCell="A17" sqref="A17"/>
    </sheetView>
  </sheetViews>
  <sheetFormatPr defaultRowHeight="14.6" x14ac:dyDescent="0.4"/>
  <cols>
    <col min="1" max="1" width="11.84375" style="21" bestFit="1" customWidth="1"/>
    <col min="2" max="10" width="12.23046875" style="3" customWidth="1"/>
    <col min="11" max="20" width="10.765625" customWidth="1"/>
    <col min="21" max="21" width="4.921875" customWidth="1"/>
    <col min="22" max="32" width="10.765625" customWidth="1"/>
  </cols>
  <sheetData>
    <row r="1" spans="1:32" ht="15.9" x14ac:dyDescent="0.45">
      <c r="A1" s="15" t="s">
        <v>47</v>
      </c>
      <c r="K1" s="14" t="s">
        <v>0</v>
      </c>
      <c r="L1" s="8"/>
      <c r="M1" s="8"/>
      <c r="N1" s="8"/>
      <c r="O1" s="9"/>
      <c r="P1" s="9"/>
      <c r="Q1" s="9"/>
      <c r="R1" s="9"/>
      <c r="S1" s="52" t="s">
        <v>1</v>
      </c>
      <c r="T1" s="55"/>
      <c r="V1" s="72" t="s">
        <v>1</v>
      </c>
      <c r="W1" s="73"/>
      <c r="X1" s="73"/>
      <c r="Y1" s="40"/>
      <c r="Z1" s="40"/>
      <c r="AA1" s="40"/>
      <c r="AB1" s="87"/>
      <c r="AC1" s="87"/>
      <c r="AD1" s="87"/>
      <c r="AE1" s="6" t="s">
        <v>44</v>
      </c>
      <c r="AF1" s="104" t="s">
        <v>44</v>
      </c>
    </row>
    <row r="2" spans="1:32" ht="15" thickBot="1" x14ac:dyDescent="0.45">
      <c r="A2" s="18"/>
      <c r="B2" s="1"/>
      <c r="C2" s="1"/>
      <c r="D2" s="1"/>
      <c r="E2" s="1"/>
      <c r="F2" s="1"/>
      <c r="G2" s="1"/>
      <c r="H2" s="1"/>
      <c r="I2" s="1"/>
      <c r="J2" s="1"/>
      <c r="K2" s="10" t="s">
        <v>48</v>
      </c>
      <c r="L2" s="11"/>
      <c r="M2" s="11"/>
      <c r="N2" s="11"/>
      <c r="O2" s="46" t="s">
        <v>49</v>
      </c>
      <c r="P2" s="12"/>
      <c r="Q2" s="12"/>
      <c r="R2" s="12"/>
      <c r="S2" s="13" t="s">
        <v>20</v>
      </c>
      <c r="T2" s="56" t="s">
        <v>37</v>
      </c>
      <c r="V2" s="74"/>
      <c r="W2" s="75"/>
      <c r="X2" s="75"/>
      <c r="Y2" s="41" t="s">
        <v>41</v>
      </c>
      <c r="Z2" s="41"/>
      <c r="AA2" s="41"/>
      <c r="AB2" s="88" t="s">
        <v>42</v>
      </c>
      <c r="AC2" s="89"/>
      <c r="AD2" s="89"/>
      <c r="AE2" s="7" t="s">
        <v>50</v>
      </c>
      <c r="AF2" s="105" t="s">
        <v>51</v>
      </c>
    </row>
    <row r="3" spans="1:32" ht="15" thickTop="1" x14ac:dyDescent="0.4">
      <c r="A3" s="19"/>
      <c r="B3" s="2"/>
      <c r="C3" s="2"/>
      <c r="E3" s="2"/>
      <c r="F3" s="2"/>
      <c r="K3" s="30"/>
      <c r="L3" s="57"/>
      <c r="M3" s="57"/>
      <c r="N3" s="57"/>
      <c r="O3" s="58"/>
      <c r="P3" s="58"/>
      <c r="Q3" s="58"/>
      <c r="R3" s="58"/>
      <c r="S3" s="59"/>
      <c r="T3" s="60"/>
      <c r="V3" s="76"/>
      <c r="W3" s="98"/>
      <c r="X3" s="98"/>
      <c r="Y3" s="99"/>
      <c r="Z3" s="99"/>
      <c r="AA3" s="99"/>
      <c r="AB3" s="100"/>
      <c r="AC3" s="100"/>
      <c r="AD3" s="100"/>
      <c r="AE3" s="106"/>
      <c r="AF3" s="107"/>
    </row>
    <row r="4" spans="1:32" x14ac:dyDescent="0.4">
      <c r="A4" s="20">
        <v>1</v>
      </c>
      <c r="B4" s="4" t="s">
        <v>2</v>
      </c>
      <c r="C4" s="5"/>
      <c r="F4" s="5"/>
      <c r="J4" s="95" t="s">
        <v>3</v>
      </c>
      <c r="K4" s="31">
        <f>(1+K6)^12-1</f>
        <v>1.7608024474118356E-2</v>
      </c>
      <c r="L4" s="32">
        <f>(1+L6)^12-1</f>
        <v>1.6943132819805973E-2</v>
      </c>
      <c r="M4" s="32">
        <f>(1+M6)^12-1</f>
        <v>1.4305430097792726E-2</v>
      </c>
      <c r="N4" s="32">
        <f>(1+N6)^12-1</f>
        <v>1.7608024474118356E-2</v>
      </c>
      <c r="O4" s="47">
        <f>(1+O6)^12-1</f>
        <v>1.2928481546450765E-2</v>
      </c>
      <c r="P4" s="47">
        <f t="shared" ref="P4:T4" si="0">(1+P6)^12-1</f>
        <v>1.0487946417463645E-2</v>
      </c>
      <c r="Q4" s="47">
        <f t="shared" si="0"/>
        <v>6.9160229811262575E-3</v>
      </c>
      <c r="R4" s="48">
        <f t="shared" si="0"/>
        <v>1.2554170831386768E-2</v>
      </c>
      <c r="S4" s="53">
        <f t="shared" ref="S4" si="1">(1+S6)^12-1</f>
        <v>-1.5615085376356697E-2</v>
      </c>
      <c r="T4" s="61">
        <f t="shared" si="0"/>
        <v>-4.97361777503047E-3</v>
      </c>
      <c r="V4" s="77">
        <f>(1+V6)^12-1</f>
        <v>1.7608024474118356E-2</v>
      </c>
      <c r="W4" s="29">
        <f t="shared" ref="W4:AA4" si="2">(1+W6)^12-1</f>
        <v>1.6943132819805973E-2</v>
      </c>
      <c r="X4" s="29">
        <f>(1+X6)^12-1</f>
        <v>1.4305430097792726E-2</v>
      </c>
      <c r="Y4" s="42">
        <f>(1+Y6)^12-1</f>
        <v>1.7984047376297774E-2</v>
      </c>
      <c r="Z4" s="42">
        <f t="shared" si="2"/>
        <v>1.5532347701699756E-2</v>
      </c>
      <c r="AA4" s="42">
        <f t="shared" si="2"/>
        <v>1.1944079975160227E-2</v>
      </c>
      <c r="AB4" s="90">
        <f>(1+AB6)^12-1</f>
        <v>-2.8447302612734093E-3</v>
      </c>
      <c r="AC4" s="90">
        <f t="shared" ref="AC4:AD4" si="3">(1+AC6)^12-1</f>
        <v>-5.2262968057463777E-3</v>
      </c>
      <c r="AD4" s="90">
        <f t="shared" si="3"/>
        <v>-8.6911343300861699E-3</v>
      </c>
      <c r="AE4" s="108">
        <f t="shared" ref="AE4:AF4" si="4">(1+AE6)^12-1</f>
        <v>1.5816798571368196E-2</v>
      </c>
      <c r="AF4" s="109">
        <f t="shared" si="4"/>
        <v>1.5816798571368196E-2</v>
      </c>
    </row>
    <row r="5" spans="1:32" x14ac:dyDescent="0.4">
      <c r="A5" s="20">
        <v>2</v>
      </c>
      <c r="B5" s="4" t="s">
        <v>61</v>
      </c>
      <c r="C5" s="5"/>
      <c r="F5" s="5"/>
      <c r="J5" s="95" t="s">
        <v>4</v>
      </c>
      <c r="K5" s="31">
        <f>K7*SQRT(12)</f>
        <v>5.2181797626197155E-3</v>
      </c>
      <c r="L5" s="32">
        <f>L7*SQRT(12)</f>
        <v>5.9602596182231887E-3</v>
      </c>
      <c r="M5" s="32">
        <f>M7*SQRT(12)</f>
        <v>1.5254020329472848E-2</v>
      </c>
      <c r="N5" s="32">
        <f>N7*SQRT(12)</f>
        <v>5.2181797626197155E-3</v>
      </c>
      <c r="O5" s="47">
        <f>O7*SQRT(12)</f>
        <v>4.9853412045486227E-3</v>
      </c>
      <c r="P5" s="47">
        <f t="shared" ref="P5:T5" si="5">P7*SQRT(12)</f>
        <v>5.7852452835467144E-3</v>
      </c>
      <c r="Q5" s="47">
        <f t="shared" si="5"/>
        <v>1.8018938369433815E-2</v>
      </c>
      <c r="R5" s="48">
        <f t="shared" si="5"/>
        <v>5.0260232819602513E-3</v>
      </c>
      <c r="S5" s="53">
        <f t="shared" ref="S5" si="6">S7*SQRT(12)</f>
        <v>8.3823550410230777E-2</v>
      </c>
      <c r="T5" s="61">
        <f t="shared" si="5"/>
        <v>1.7692734604139787E-3</v>
      </c>
      <c r="V5" s="77">
        <f>V7*SQRT(12)</f>
        <v>5.2181797626197155E-3</v>
      </c>
      <c r="W5" s="29">
        <f t="shared" ref="W5:AA5" si="7">W7*SQRT(12)</f>
        <v>5.9602596182231887E-3</v>
      </c>
      <c r="X5" s="29">
        <f>X7*SQRT(12)</f>
        <v>1.5254020329472848E-2</v>
      </c>
      <c r="Y5" s="42">
        <f>Y7*SQRT(12)</f>
        <v>5.1779158664352724E-3</v>
      </c>
      <c r="Z5" s="42">
        <f t="shared" si="7"/>
        <v>5.9377865104477002E-3</v>
      </c>
      <c r="AA5" s="42">
        <f t="shared" si="7"/>
        <v>1.79580843121246E-2</v>
      </c>
      <c r="AB5" s="90">
        <f>AB7*SQRT(12)</f>
        <v>8.4574326460094273E-2</v>
      </c>
      <c r="AC5" s="90">
        <f t="shared" ref="AC5:AD5" si="8">AC7*SQRT(12)</f>
        <v>8.4849489552991694E-2</v>
      </c>
      <c r="AD5" s="90">
        <f t="shared" si="8"/>
        <v>8.7081985421785094E-2</v>
      </c>
      <c r="AE5" s="108">
        <f t="shared" ref="AE5:AF5" si="9">AE7*SQRT(12)</f>
        <v>8.3828059149712274E-3</v>
      </c>
      <c r="AF5" s="109">
        <f t="shared" si="9"/>
        <v>8.3828059149712274E-3</v>
      </c>
    </row>
    <row r="6" spans="1:32" x14ac:dyDescent="0.4">
      <c r="A6" s="20">
        <v>3</v>
      </c>
      <c r="B6" s="4" t="s">
        <v>60</v>
      </c>
      <c r="C6" s="5"/>
      <c r="F6" s="5"/>
      <c r="J6" s="95" t="s">
        <v>5</v>
      </c>
      <c r="K6" s="31">
        <f t="shared" ref="K6:T6" si="10">AVERAGE(K$16:K$136)</f>
        <v>1.4556250000000014E-3</v>
      </c>
      <c r="L6" s="32">
        <f t="shared" si="10"/>
        <v>1.4010805062190158E-3</v>
      </c>
      <c r="M6" s="32">
        <f t="shared" si="10"/>
        <v>1.1843735610364188E-3</v>
      </c>
      <c r="N6" s="32">
        <f t="shared" si="10"/>
        <v>1.4556250000000014E-3</v>
      </c>
      <c r="O6" s="47">
        <f t="shared" si="10"/>
        <v>1.0710416666666661E-3</v>
      </c>
      <c r="P6" s="47">
        <f t="shared" si="10"/>
        <v>8.6982219738541695E-4</v>
      </c>
      <c r="Q6" s="47">
        <f t="shared" si="10"/>
        <v>5.7451638744037781E-4</v>
      </c>
      <c r="R6" s="48">
        <f t="shared" si="10"/>
        <v>1.0402090277777777E-3</v>
      </c>
      <c r="S6" s="53">
        <f t="shared" si="10"/>
        <v>-1.3106640802785932E-3</v>
      </c>
      <c r="T6" s="61">
        <f t="shared" si="10"/>
        <v>-4.154159722222222E-4</v>
      </c>
      <c r="V6" s="77">
        <f t="shared" ref="V6:AF6" si="11">AVERAGE(V$16:V$136)</f>
        <v>1.4556250000000014E-3</v>
      </c>
      <c r="W6" s="29">
        <f t="shared" si="11"/>
        <v>1.4010805062190158E-3</v>
      </c>
      <c r="X6" s="29">
        <f t="shared" si="11"/>
        <v>1.1843735610364188E-3</v>
      </c>
      <c r="Y6" s="42">
        <f t="shared" si="11"/>
        <v>1.4864576388888887E-3</v>
      </c>
      <c r="Z6" s="42">
        <f t="shared" si="11"/>
        <v>1.2852381696076393E-3</v>
      </c>
      <c r="AA6" s="42">
        <f t="shared" si="11"/>
        <v>9.8993235966259984E-4</v>
      </c>
      <c r="AB6" s="90">
        <f t="shared" si="11"/>
        <v>-2.3737050620096234E-4</v>
      </c>
      <c r="AC6" s="90">
        <f t="shared" si="11"/>
        <v>-4.3657148044252969E-4</v>
      </c>
      <c r="AD6" s="90">
        <f t="shared" si="11"/>
        <v>-7.2716236463705823E-4</v>
      </c>
      <c r="AE6" s="108">
        <f t="shared" si="11"/>
        <v>1.3086068572583094E-3</v>
      </c>
      <c r="AF6" s="109">
        <f t="shared" si="11"/>
        <v>1.3086068572583094E-3</v>
      </c>
    </row>
    <row r="7" spans="1:32" x14ac:dyDescent="0.4">
      <c r="A7" s="20">
        <v>4</v>
      </c>
      <c r="B7" s="4" t="s">
        <v>46</v>
      </c>
      <c r="C7" s="5"/>
      <c r="F7" s="5"/>
      <c r="J7" s="95" t="s">
        <v>62</v>
      </c>
      <c r="K7" s="31">
        <f t="shared" ref="K7:T7" si="12">_xlfn.STDEV.S(K$16:K$136)</f>
        <v>1.5063587453141751E-3</v>
      </c>
      <c r="L7" s="32">
        <f t="shared" si="12"/>
        <v>1.7205787475106072E-3</v>
      </c>
      <c r="M7" s="32">
        <f t="shared" si="12"/>
        <v>4.4034563717225868E-3</v>
      </c>
      <c r="N7" s="32">
        <f t="shared" si="12"/>
        <v>1.5063587453141751E-3</v>
      </c>
      <c r="O7" s="47">
        <f t="shared" si="12"/>
        <v>1.4391440432241403E-3</v>
      </c>
      <c r="P7" s="47">
        <f t="shared" si="12"/>
        <v>1.6700564608918543E-3</v>
      </c>
      <c r="Q7" s="47">
        <f t="shared" si="12"/>
        <v>5.2016194590519451E-3</v>
      </c>
      <c r="R7" s="48">
        <f t="shared" si="12"/>
        <v>1.4508879473965387E-3</v>
      </c>
      <c r="S7" s="53">
        <f t="shared" si="12"/>
        <v>2.4197774696888455E-2</v>
      </c>
      <c r="T7" s="61">
        <f t="shared" si="12"/>
        <v>5.1074525432003568E-4</v>
      </c>
      <c r="V7" s="77">
        <f t="shared" ref="V7:AF7" si="13">_xlfn.STDEV.S(V$16:V$136)</f>
        <v>1.5063587453141751E-3</v>
      </c>
      <c r="W7" s="29">
        <f t="shared" si="13"/>
        <v>1.7205787475106072E-3</v>
      </c>
      <c r="X7" s="29">
        <f t="shared" si="13"/>
        <v>4.4034563717225868E-3</v>
      </c>
      <c r="Y7" s="42">
        <f t="shared" si="13"/>
        <v>1.4947355596638195E-3</v>
      </c>
      <c r="Z7" s="42">
        <f t="shared" si="13"/>
        <v>1.7140913200987542E-3</v>
      </c>
      <c r="AA7" s="42">
        <f t="shared" si="13"/>
        <v>5.1840524058675667E-3</v>
      </c>
      <c r="AB7" s="90">
        <f t="shared" si="13"/>
        <v>2.4414505074133362E-2</v>
      </c>
      <c r="AC7" s="90">
        <f t="shared" si="13"/>
        <v>2.4493937817011049E-2</v>
      </c>
      <c r="AD7" s="90">
        <f t="shared" si="13"/>
        <v>2.5138403862417346E-2</v>
      </c>
      <c r="AE7" s="108">
        <f t="shared" si="13"/>
        <v>2.4199076257865127E-3</v>
      </c>
      <c r="AF7" s="109">
        <f t="shared" si="13"/>
        <v>2.4199076257865127E-3</v>
      </c>
    </row>
    <row r="8" spans="1:32" x14ac:dyDescent="0.4">
      <c r="A8" s="4"/>
      <c r="B8" s="4"/>
      <c r="C8" s="5"/>
      <c r="F8" s="5"/>
      <c r="K8" s="33"/>
      <c r="L8" s="62"/>
      <c r="M8" s="62"/>
      <c r="N8" s="62"/>
      <c r="O8" s="63"/>
      <c r="P8" s="63"/>
      <c r="Q8" s="63"/>
      <c r="R8" s="63"/>
      <c r="S8" s="64"/>
      <c r="T8" s="65"/>
      <c r="V8" s="78"/>
      <c r="W8" s="101"/>
      <c r="X8" s="101"/>
      <c r="Y8" s="102"/>
      <c r="Z8" s="102"/>
      <c r="AA8" s="102"/>
      <c r="AB8" s="103"/>
      <c r="AC8" s="103"/>
      <c r="AD8" s="103"/>
      <c r="AE8" s="110"/>
      <c r="AF8" s="111"/>
    </row>
    <row r="9" spans="1:32" ht="15" thickBot="1" x14ac:dyDescent="0.45">
      <c r="A9" s="4"/>
      <c r="B9" s="4"/>
      <c r="C9" s="5"/>
      <c r="F9" s="5"/>
      <c r="K9" s="71" t="s">
        <v>6</v>
      </c>
      <c r="L9" s="39"/>
      <c r="M9" s="39"/>
      <c r="N9" s="39"/>
      <c r="O9" s="49"/>
      <c r="P9" s="49"/>
      <c r="Q9" s="49"/>
      <c r="R9" s="49"/>
      <c r="S9" s="66"/>
      <c r="T9" s="67"/>
      <c r="V9" s="79" t="s">
        <v>43</v>
      </c>
      <c r="W9" s="96"/>
      <c r="X9" s="96"/>
      <c r="Y9" s="43"/>
      <c r="Z9" s="43"/>
      <c r="AA9" s="43"/>
      <c r="AB9" s="97"/>
      <c r="AC9" s="97"/>
      <c r="AD9" s="97"/>
      <c r="AE9" s="112"/>
      <c r="AF9" s="113"/>
    </row>
    <row r="10" spans="1:32" ht="15" thickBot="1" x14ac:dyDescent="0.45">
      <c r="A10" s="4"/>
      <c r="B10" s="4"/>
      <c r="C10" s="5"/>
      <c r="F10" s="5"/>
      <c r="K10" s="71" t="s">
        <v>45</v>
      </c>
      <c r="L10" s="39"/>
      <c r="M10" s="39"/>
      <c r="N10" s="39"/>
      <c r="O10" s="49"/>
      <c r="P10" s="49"/>
      <c r="Q10" s="49"/>
      <c r="R10" s="49"/>
      <c r="S10" s="66"/>
      <c r="T10" s="67"/>
      <c r="U10" s="28" t="s">
        <v>50</v>
      </c>
      <c r="V10" s="80">
        <v>0.1</v>
      </c>
      <c r="W10" s="81">
        <v>0.4</v>
      </c>
      <c r="X10" s="81">
        <v>0.35000000000000003</v>
      </c>
      <c r="Y10" s="86">
        <v>0.05</v>
      </c>
      <c r="Z10" s="86">
        <v>0.05</v>
      </c>
      <c r="AA10" s="86">
        <v>0.05</v>
      </c>
      <c r="AB10" s="91">
        <v>0</v>
      </c>
      <c r="AC10" s="91">
        <v>0</v>
      </c>
      <c r="AD10" s="92">
        <v>0</v>
      </c>
      <c r="AE10" s="110"/>
      <c r="AF10" s="111"/>
    </row>
    <row r="11" spans="1:32" ht="15" thickBot="1" x14ac:dyDescent="0.45">
      <c r="K11" s="34"/>
      <c r="L11" s="39"/>
      <c r="M11" s="39"/>
      <c r="N11" s="39"/>
      <c r="O11" s="49"/>
      <c r="P11" s="49"/>
      <c r="Q11" s="49"/>
      <c r="R11" s="49"/>
      <c r="S11" s="66"/>
      <c r="T11" s="67"/>
      <c r="U11" s="28" t="s">
        <v>51</v>
      </c>
      <c r="V11" s="80">
        <v>0.1</v>
      </c>
      <c r="W11" s="81">
        <v>0.4</v>
      </c>
      <c r="X11" s="81">
        <v>0.35000000000000003</v>
      </c>
      <c r="Y11" s="86">
        <v>0.05</v>
      </c>
      <c r="Z11" s="86">
        <v>0.05</v>
      </c>
      <c r="AA11" s="86">
        <v>0.05</v>
      </c>
      <c r="AB11" s="91">
        <v>0</v>
      </c>
      <c r="AC11" s="91">
        <v>0</v>
      </c>
      <c r="AD11" s="92">
        <v>0</v>
      </c>
      <c r="AE11" s="112"/>
      <c r="AF11" s="113"/>
    </row>
    <row r="12" spans="1:32" x14ac:dyDescent="0.4">
      <c r="A12" s="22" t="s">
        <v>7</v>
      </c>
      <c r="B12" s="16" t="s">
        <v>8</v>
      </c>
      <c r="C12" s="16" t="s">
        <v>9</v>
      </c>
      <c r="D12" s="16" t="s">
        <v>9</v>
      </c>
      <c r="E12" s="16" t="s">
        <v>8</v>
      </c>
      <c r="F12" s="16" t="s">
        <v>8</v>
      </c>
      <c r="G12" s="16" t="s">
        <v>9</v>
      </c>
      <c r="H12" s="16" t="s">
        <v>9</v>
      </c>
      <c r="I12" s="16" t="s">
        <v>8</v>
      </c>
      <c r="J12" s="16" t="s">
        <v>10</v>
      </c>
      <c r="K12" s="34"/>
      <c r="L12" s="39"/>
      <c r="M12" s="39"/>
      <c r="N12" s="39"/>
      <c r="O12" s="49"/>
      <c r="P12" s="49"/>
      <c r="Q12" s="49"/>
      <c r="R12" s="49"/>
      <c r="S12" s="66" t="s">
        <v>10</v>
      </c>
      <c r="T12" s="67" t="s">
        <v>37</v>
      </c>
      <c r="V12" s="82"/>
      <c r="W12" s="96"/>
      <c r="X12" s="96"/>
      <c r="Y12" s="43"/>
      <c r="Z12" s="43"/>
      <c r="AA12" s="43"/>
      <c r="AB12" s="97"/>
      <c r="AC12" s="97"/>
      <c r="AD12" s="97"/>
      <c r="AE12" s="110"/>
      <c r="AF12" s="111"/>
    </row>
    <row r="13" spans="1:32" x14ac:dyDescent="0.4">
      <c r="A13" s="22" t="s">
        <v>11</v>
      </c>
      <c r="B13" s="16" t="s">
        <v>12</v>
      </c>
      <c r="C13" s="16" t="s">
        <v>14</v>
      </c>
      <c r="D13" s="16" t="s">
        <v>16</v>
      </c>
      <c r="E13" s="16" t="s">
        <v>18</v>
      </c>
      <c r="F13" s="16" t="s">
        <v>13</v>
      </c>
      <c r="G13" s="16" t="s">
        <v>15</v>
      </c>
      <c r="H13" s="16" t="s">
        <v>17</v>
      </c>
      <c r="I13" s="16" t="s">
        <v>19</v>
      </c>
      <c r="J13" s="16" t="s">
        <v>20</v>
      </c>
      <c r="K13" s="34" t="s">
        <v>12</v>
      </c>
      <c r="L13" s="39" t="s">
        <v>14</v>
      </c>
      <c r="M13" s="39" t="s">
        <v>16</v>
      </c>
      <c r="N13" s="39" t="s">
        <v>18</v>
      </c>
      <c r="O13" s="49" t="s">
        <v>13</v>
      </c>
      <c r="P13" s="49" t="s">
        <v>15</v>
      </c>
      <c r="Q13" s="49" t="s">
        <v>17</v>
      </c>
      <c r="R13" s="49" t="s">
        <v>19</v>
      </c>
      <c r="S13" s="66" t="s">
        <v>20</v>
      </c>
      <c r="T13" s="67" t="s">
        <v>38</v>
      </c>
      <c r="V13" s="82" t="s">
        <v>12</v>
      </c>
      <c r="W13" s="96" t="s">
        <v>14</v>
      </c>
      <c r="X13" s="96" t="s">
        <v>16</v>
      </c>
      <c r="Y13" s="43" t="s">
        <v>13</v>
      </c>
      <c r="Z13" s="43" t="s">
        <v>15</v>
      </c>
      <c r="AA13" s="43" t="s">
        <v>17</v>
      </c>
      <c r="AB13" s="97" t="s">
        <v>13</v>
      </c>
      <c r="AC13" s="97" t="s">
        <v>15</v>
      </c>
      <c r="AD13" s="97" t="s">
        <v>17</v>
      </c>
      <c r="AE13" s="112" t="s">
        <v>44</v>
      </c>
      <c r="AF13" s="113" t="s">
        <v>44</v>
      </c>
    </row>
    <row r="14" spans="1:32" x14ac:dyDescent="0.4">
      <c r="A14" s="22"/>
      <c r="B14" s="16" t="s">
        <v>21</v>
      </c>
      <c r="C14" s="16" t="s">
        <v>23</v>
      </c>
      <c r="D14" s="16" t="s">
        <v>25</v>
      </c>
      <c r="E14" s="16" t="s">
        <v>21</v>
      </c>
      <c r="F14" s="16" t="s">
        <v>22</v>
      </c>
      <c r="G14" s="16" t="s">
        <v>24</v>
      </c>
      <c r="H14" s="16" t="s">
        <v>26</v>
      </c>
      <c r="I14" s="16" t="s">
        <v>27</v>
      </c>
      <c r="J14" s="16" t="s">
        <v>36</v>
      </c>
      <c r="K14" s="34"/>
      <c r="L14" s="39"/>
      <c r="M14" s="39"/>
      <c r="N14" s="39"/>
      <c r="O14" s="49"/>
      <c r="P14" s="49"/>
      <c r="Q14" s="49"/>
      <c r="R14" s="49"/>
      <c r="S14" s="66" t="s">
        <v>39</v>
      </c>
      <c r="T14" s="67"/>
      <c r="V14" s="82"/>
      <c r="W14" s="96"/>
      <c r="X14" s="96"/>
      <c r="Y14" s="43"/>
      <c r="Z14" s="43"/>
      <c r="AA14" s="43"/>
      <c r="AB14" s="97"/>
      <c r="AC14" s="97"/>
      <c r="AD14" s="97"/>
      <c r="AE14" s="112" t="s">
        <v>50</v>
      </c>
      <c r="AF14" s="113" t="s">
        <v>51</v>
      </c>
    </row>
    <row r="15" spans="1:32" x14ac:dyDescent="0.4">
      <c r="A15" s="22"/>
      <c r="B15" s="16" t="s">
        <v>28</v>
      </c>
      <c r="C15" s="16" t="s">
        <v>30</v>
      </c>
      <c r="D15" s="16" t="s">
        <v>32</v>
      </c>
      <c r="E15" s="16" t="s">
        <v>28</v>
      </c>
      <c r="F15" s="16" t="s">
        <v>29</v>
      </c>
      <c r="G15" s="16" t="s">
        <v>31</v>
      </c>
      <c r="H15" s="16" t="s">
        <v>33</v>
      </c>
      <c r="I15" s="16" t="s">
        <v>34</v>
      </c>
      <c r="J15" s="16" t="s">
        <v>35</v>
      </c>
      <c r="K15" s="34" t="s">
        <v>52</v>
      </c>
      <c r="L15" s="39" t="s">
        <v>53</v>
      </c>
      <c r="M15" s="39" t="s">
        <v>54</v>
      </c>
      <c r="N15" s="39" t="s">
        <v>58</v>
      </c>
      <c r="O15" s="49" t="s">
        <v>55</v>
      </c>
      <c r="P15" s="49" t="s">
        <v>56</v>
      </c>
      <c r="Q15" s="49" t="s">
        <v>57</v>
      </c>
      <c r="R15" s="49" t="s">
        <v>59</v>
      </c>
      <c r="S15" s="54" t="s">
        <v>40</v>
      </c>
      <c r="T15" s="67"/>
      <c r="V15" s="82" t="s">
        <v>52</v>
      </c>
      <c r="W15" s="96" t="s">
        <v>53</v>
      </c>
      <c r="X15" s="96" t="s">
        <v>54</v>
      </c>
      <c r="Y15" s="43" t="s">
        <v>55</v>
      </c>
      <c r="Z15" s="43" t="s">
        <v>56</v>
      </c>
      <c r="AA15" s="43" t="s">
        <v>57</v>
      </c>
      <c r="AB15" s="97" t="s">
        <v>55</v>
      </c>
      <c r="AC15" s="97" t="s">
        <v>56</v>
      </c>
      <c r="AD15" s="97" t="s">
        <v>57</v>
      </c>
      <c r="AE15" s="112"/>
      <c r="AF15" s="113"/>
    </row>
    <row r="16" spans="1:32" x14ac:dyDescent="0.4">
      <c r="A16" s="23">
        <v>41912</v>
      </c>
      <c r="B16" s="17">
        <v>0.16</v>
      </c>
      <c r="C16" s="17">
        <v>203.816</v>
      </c>
      <c r="D16" s="17">
        <v>1143.877</v>
      </c>
      <c r="E16" s="17">
        <v>0.16</v>
      </c>
      <c r="F16" s="17">
        <v>0.51</v>
      </c>
      <c r="G16" s="17">
        <v>106.971</v>
      </c>
      <c r="H16" s="17">
        <v>648.65899999999999</v>
      </c>
      <c r="I16" s="17">
        <v>0.54949999999999999</v>
      </c>
      <c r="J16" s="17">
        <v>0.61678899648430274</v>
      </c>
      <c r="K16" s="35"/>
      <c r="L16" s="36"/>
      <c r="M16" s="36"/>
      <c r="N16" s="36"/>
      <c r="O16" s="50"/>
      <c r="P16" s="50"/>
      <c r="Q16" s="50"/>
      <c r="R16" s="50"/>
      <c r="S16" s="54"/>
      <c r="T16" s="68"/>
      <c r="V16" s="83"/>
      <c r="W16" s="27"/>
      <c r="X16" s="27"/>
      <c r="Y16" s="44"/>
      <c r="Z16" s="44"/>
      <c r="AA16" s="44"/>
      <c r="AB16" s="93"/>
      <c r="AC16" s="93"/>
      <c r="AD16" s="93"/>
      <c r="AE16" s="114"/>
      <c r="AF16" s="115"/>
    </row>
    <row r="17" spans="1:32" x14ac:dyDescent="0.4">
      <c r="A17" s="23">
        <v>41943</v>
      </c>
      <c r="B17" s="17">
        <v>0.16</v>
      </c>
      <c r="C17" s="17">
        <v>203.80199999999999</v>
      </c>
      <c r="D17" s="17">
        <v>1147.0170000000001</v>
      </c>
      <c r="E17" s="17">
        <v>0.16</v>
      </c>
      <c r="F17" s="17">
        <v>0.51</v>
      </c>
      <c r="G17" s="17">
        <v>107.066</v>
      </c>
      <c r="H17" s="17">
        <v>651.74099999999999</v>
      </c>
      <c r="I17" s="17">
        <v>0.5363</v>
      </c>
      <c r="J17" s="17">
        <v>0.62519537355423571</v>
      </c>
      <c r="K17" s="35">
        <f t="shared" ref="K17:K48" si="14">B16/1200</f>
        <v>1.3333333333333334E-4</v>
      </c>
      <c r="L17" s="36">
        <f t="shared" ref="L17:L48" si="15">C17/C16-1</f>
        <v>-6.8689406131028363E-5</v>
      </c>
      <c r="M17" s="36">
        <f t="shared" ref="M17:M48" si="16">D17/D16-1</f>
        <v>2.7450503856620845E-3</v>
      </c>
      <c r="N17" s="36">
        <f t="shared" ref="N17:N48" si="17">E16/1200</f>
        <v>1.3333333333333334E-4</v>
      </c>
      <c r="O17" s="50">
        <f t="shared" ref="O17:O48" si="18">F16/1200</f>
        <v>4.2500000000000003E-4</v>
      </c>
      <c r="P17" s="50">
        <f t="shared" ref="P17:P48" si="19">G17/G16-1</f>
        <v>8.8809116489518836E-4</v>
      </c>
      <c r="Q17" s="50">
        <f t="shared" ref="Q17:Q48" si="20">H17/H16-1</f>
        <v>4.7513408431856252E-3</v>
      </c>
      <c r="R17" s="50">
        <f t="shared" ref="R17:R48" si="21">I16/1200</f>
        <v>4.5791666666666664E-4</v>
      </c>
      <c r="S17" s="54">
        <f>J16/J17-1</f>
        <v>-1.3446000123357837E-2</v>
      </c>
      <c r="T17" s="68">
        <f>R17-N17</f>
        <v>3.245833333333333E-4</v>
      </c>
      <c r="V17" s="83">
        <f>K17</f>
        <v>1.3333333333333334E-4</v>
      </c>
      <c r="W17" s="27">
        <f t="shared" ref="W17:W80" si="22">L17</f>
        <v>-6.8689406131028363E-5</v>
      </c>
      <c r="X17" s="27">
        <f t="shared" ref="X17:X80" si="23">M17</f>
        <v>2.7450503856620845E-3</v>
      </c>
      <c r="Y17" s="44">
        <f>O17-$T17</f>
        <v>1.0041666666666673E-4</v>
      </c>
      <c r="Z17" s="44">
        <f t="shared" ref="Z17:Z80" si="24">P17-$T17</f>
        <v>5.6350783156185506E-4</v>
      </c>
      <c r="AA17" s="44">
        <f t="shared" ref="AA17:AA80" si="25">Q17-$T17</f>
        <v>4.4267575098522922E-3</v>
      </c>
      <c r="AB17" s="93">
        <f>(1+O17)*(1+$S17)-1</f>
        <v>-1.3026714673410322E-2</v>
      </c>
      <c r="AC17" s="93">
        <f t="shared" ref="AC17:AC80" si="26">(1+P17)*(1+$S17)-1</f>
        <v>-1.2569850232375335E-2</v>
      </c>
      <c r="AD17" s="93">
        <f t="shared" ref="AD17:AD80" si="27">(1+Q17)*(1+$S17)-1</f>
        <v>-8.7585458097357849E-3</v>
      </c>
      <c r="AE17" s="114">
        <f>SUMPRODUCT(pfwtsA,$V17:$AD17)</f>
        <v>1.2011593062666924E-3</v>
      </c>
      <c r="AF17" s="115">
        <f t="shared" ref="AF17:AF48" si="28">SUMPRODUCT(pfwtsB,$V17:$AD17)</f>
        <v>1.2011593062666924E-3</v>
      </c>
    </row>
    <row r="18" spans="1:32" x14ac:dyDescent="0.4">
      <c r="A18" s="23">
        <v>41973</v>
      </c>
      <c r="B18" s="17">
        <v>0.15</v>
      </c>
      <c r="C18" s="17">
        <v>203.81899999999999</v>
      </c>
      <c r="D18" s="17">
        <v>1148.673</v>
      </c>
      <c r="E18" s="17">
        <v>0.15</v>
      </c>
      <c r="F18" s="17">
        <v>0.5</v>
      </c>
      <c r="G18" s="17">
        <v>107.124</v>
      </c>
      <c r="H18" s="17">
        <v>654.29100000000005</v>
      </c>
      <c r="I18" s="17">
        <v>0.45989999999999998</v>
      </c>
      <c r="J18" s="17">
        <v>0.6391818472355385</v>
      </c>
      <c r="K18" s="35">
        <f t="shared" si="14"/>
        <v>1.3333333333333334E-4</v>
      </c>
      <c r="L18" s="36">
        <f t="shared" si="15"/>
        <v>8.3414294266059841E-5</v>
      </c>
      <c r="M18" s="36">
        <f t="shared" si="16"/>
        <v>1.443744948854242E-3</v>
      </c>
      <c r="N18" s="36">
        <f t="shared" si="17"/>
        <v>1.3333333333333334E-4</v>
      </c>
      <c r="O18" s="50">
        <f t="shared" si="18"/>
        <v>4.2500000000000003E-4</v>
      </c>
      <c r="P18" s="50">
        <f t="shared" si="19"/>
        <v>5.4172192852997014E-4</v>
      </c>
      <c r="Q18" s="50">
        <f t="shared" si="20"/>
        <v>3.9125971820095362E-3</v>
      </c>
      <c r="R18" s="50">
        <f t="shared" si="21"/>
        <v>4.4691666666666664E-4</v>
      </c>
      <c r="S18" s="54">
        <f t="shared" ref="S18:S81" si="29">J17/J18-1</f>
        <v>-2.1881838074398252E-2</v>
      </c>
      <c r="T18" s="68">
        <f t="shared" ref="T18:T81" si="30">R18-N18</f>
        <v>3.135833333333333E-4</v>
      </c>
      <c r="V18" s="83">
        <f t="shared" ref="V18:V81" si="31">K18</f>
        <v>1.3333333333333334E-4</v>
      </c>
      <c r="W18" s="27">
        <f t="shared" si="22"/>
        <v>8.3414294266059841E-5</v>
      </c>
      <c r="X18" s="27">
        <f t="shared" si="23"/>
        <v>1.443744948854242E-3</v>
      </c>
      <c r="Y18" s="44">
        <f t="shared" ref="Y18:Y81" si="32">O18-$T18</f>
        <v>1.1141666666666673E-4</v>
      </c>
      <c r="Z18" s="44">
        <f t="shared" si="24"/>
        <v>2.2813859519663684E-4</v>
      </c>
      <c r="AA18" s="44">
        <f t="shared" si="25"/>
        <v>3.599013848676203E-3</v>
      </c>
      <c r="AB18" s="93">
        <f t="shared" ref="AB18:AB81" si="33">(1+O18)*(1+$S18)-1</f>
        <v>-2.1466137855579936E-2</v>
      </c>
      <c r="AC18" s="93">
        <f t="shared" si="26"/>
        <v>-2.1351970017389754E-2</v>
      </c>
      <c r="AD18" s="93">
        <f t="shared" si="27"/>
        <v>-1.8054855710375795E-2</v>
      </c>
      <c r="AE18" s="114">
        <f t="shared" ref="AE18:AE49" si="34">SUMPRODUCT(pfwtsA,V18:AD18)</f>
        <v>7.4893823866571739E-4</v>
      </c>
      <c r="AF18" s="115">
        <f t="shared" si="28"/>
        <v>7.4893823866571739E-4</v>
      </c>
    </row>
    <row r="19" spans="1:32" x14ac:dyDescent="0.4">
      <c r="A19" s="23">
        <v>42004</v>
      </c>
      <c r="B19" s="17">
        <v>0.17</v>
      </c>
      <c r="C19" s="17">
        <v>203.78899999999999</v>
      </c>
      <c r="D19" s="17">
        <v>1145.875</v>
      </c>
      <c r="E19" s="17">
        <v>0.17</v>
      </c>
      <c r="F19" s="17">
        <v>0.5</v>
      </c>
      <c r="G19" s="17">
        <v>107.197</v>
      </c>
      <c r="H19" s="17">
        <v>655.76900000000001</v>
      </c>
      <c r="I19" s="17">
        <v>0.54369999999999996</v>
      </c>
      <c r="J19" s="17">
        <v>0.64197213840919298</v>
      </c>
      <c r="K19" s="35">
        <f t="shared" si="14"/>
        <v>1.25E-4</v>
      </c>
      <c r="L19" s="36">
        <f t="shared" si="15"/>
        <v>-1.4718941806213248E-4</v>
      </c>
      <c r="M19" s="36">
        <f t="shared" si="16"/>
        <v>-2.4358542422430185E-3</v>
      </c>
      <c r="N19" s="36">
        <f t="shared" si="17"/>
        <v>1.25E-4</v>
      </c>
      <c r="O19" s="50">
        <f t="shared" si="18"/>
        <v>4.1666666666666669E-4</v>
      </c>
      <c r="P19" s="50">
        <f t="shared" si="19"/>
        <v>6.8145326910884485E-4</v>
      </c>
      <c r="Q19" s="50">
        <f t="shared" si="20"/>
        <v>2.2589337160376921E-3</v>
      </c>
      <c r="R19" s="50">
        <f t="shared" si="21"/>
        <v>3.8324999999999996E-4</v>
      </c>
      <c r="S19" s="54">
        <f t="shared" si="29"/>
        <v>-4.3464365612015943E-3</v>
      </c>
      <c r="T19" s="68">
        <f t="shared" si="30"/>
        <v>2.5824999999999996E-4</v>
      </c>
      <c r="V19" s="83">
        <f t="shared" si="31"/>
        <v>1.25E-4</v>
      </c>
      <c r="W19" s="27">
        <f t="shared" si="22"/>
        <v>-1.4718941806213248E-4</v>
      </c>
      <c r="X19" s="27">
        <f t="shared" si="23"/>
        <v>-2.4358542422430185E-3</v>
      </c>
      <c r="Y19" s="44">
        <f t="shared" si="32"/>
        <v>1.5841666666666673E-4</v>
      </c>
      <c r="Z19" s="44">
        <f t="shared" si="24"/>
        <v>4.2320326910884489E-4</v>
      </c>
      <c r="AA19" s="44">
        <f t="shared" si="25"/>
        <v>2.0006837160376923E-3</v>
      </c>
      <c r="AB19" s="93">
        <f t="shared" si="33"/>
        <v>-3.9315809097687504E-3</v>
      </c>
      <c r="AC19" s="93">
        <f t="shared" si="26"/>
        <v>-3.6679451854964018E-3</v>
      </c>
      <c r="AD19" s="93">
        <f t="shared" si="27"/>
        <v>-2.097321157256582E-3</v>
      </c>
      <c r="AE19" s="114">
        <f t="shared" si="34"/>
        <v>-7.6980956941924926E-4</v>
      </c>
      <c r="AF19" s="115">
        <f t="shared" si="28"/>
        <v>-7.6980956941924926E-4</v>
      </c>
    </row>
    <row r="20" spans="1:32" x14ac:dyDescent="0.4">
      <c r="A20" s="23">
        <v>42035</v>
      </c>
      <c r="B20" s="17">
        <v>0.17</v>
      </c>
      <c r="C20" s="17">
        <v>203.876</v>
      </c>
      <c r="D20" s="17">
        <v>1151.6590000000001</v>
      </c>
      <c r="E20" s="17">
        <v>0.17</v>
      </c>
      <c r="F20" s="17">
        <v>0.5</v>
      </c>
      <c r="G20" s="17">
        <v>107.223</v>
      </c>
      <c r="H20" s="17">
        <v>657.33100000000002</v>
      </c>
      <c r="I20" s="17">
        <v>0.4965</v>
      </c>
      <c r="J20" s="17">
        <v>0.66401062416998669</v>
      </c>
      <c r="K20" s="35">
        <f t="shared" si="14"/>
        <v>1.4166666666666668E-4</v>
      </c>
      <c r="L20" s="36">
        <f t="shared" si="15"/>
        <v>4.2691214933099353E-4</v>
      </c>
      <c r="M20" s="36">
        <f t="shared" si="16"/>
        <v>5.0476709937821163E-3</v>
      </c>
      <c r="N20" s="36">
        <f t="shared" si="17"/>
        <v>1.4166666666666668E-4</v>
      </c>
      <c r="O20" s="50">
        <f t="shared" si="18"/>
        <v>4.1666666666666669E-4</v>
      </c>
      <c r="P20" s="50">
        <f t="shared" si="19"/>
        <v>2.4254410104762592E-4</v>
      </c>
      <c r="Q20" s="50">
        <f t="shared" si="20"/>
        <v>2.38193632208894E-3</v>
      </c>
      <c r="R20" s="50">
        <f t="shared" si="21"/>
        <v>4.5308333333333328E-4</v>
      </c>
      <c r="S20" s="54">
        <f t="shared" si="29"/>
        <v>-3.3189959555755322E-2</v>
      </c>
      <c r="T20" s="68">
        <f t="shared" si="30"/>
        <v>3.114166666666666E-4</v>
      </c>
      <c r="V20" s="83">
        <f t="shared" si="31"/>
        <v>1.4166666666666668E-4</v>
      </c>
      <c r="W20" s="27">
        <f t="shared" si="22"/>
        <v>4.2691214933099353E-4</v>
      </c>
      <c r="X20" s="27">
        <f t="shared" si="23"/>
        <v>5.0476709937821163E-3</v>
      </c>
      <c r="Y20" s="44">
        <f t="shared" si="32"/>
        <v>1.0525000000000009E-4</v>
      </c>
      <c r="Z20" s="44">
        <f t="shared" si="24"/>
        <v>-6.8872565619040687E-5</v>
      </c>
      <c r="AA20" s="44">
        <f t="shared" si="25"/>
        <v>2.0705196554222736E-3</v>
      </c>
      <c r="AB20" s="93">
        <f t="shared" si="33"/>
        <v>-3.2787122038903438E-2</v>
      </c>
      <c r="AC20" s="93">
        <f t="shared" si="26"/>
        <v>-3.2955465483611945E-2</v>
      </c>
      <c r="AD20" s="93">
        <f t="shared" si="27"/>
        <v>-3.0887079603860945E-2</v>
      </c>
      <c r="AE20" s="114">
        <f t="shared" si="34"/>
        <v>2.0569612287129665E-3</v>
      </c>
      <c r="AF20" s="115">
        <f t="shared" si="28"/>
        <v>2.0569612287129665E-3</v>
      </c>
    </row>
    <row r="21" spans="1:32" x14ac:dyDescent="0.4">
      <c r="A21" s="23">
        <v>42063</v>
      </c>
      <c r="B21" s="17">
        <v>0.17</v>
      </c>
      <c r="C21" s="17">
        <v>203.88800000000001</v>
      </c>
      <c r="D21" s="17">
        <v>1149.174</v>
      </c>
      <c r="E21" s="17">
        <v>0.17</v>
      </c>
      <c r="F21" s="17">
        <v>0.51</v>
      </c>
      <c r="G21" s="17">
        <v>107.214</v>
      </c>
      <c r="H21" s="17">
        <v>655.52099999999996</v>
      </c>
      <c r="I21" s="17">
        <v>0.51770000000000005</v>
      </c>
      <c r="J21" s="17">
        <v>0.64775229952066327</v>
      </c>
      <c r="K21" s="35">
        <f t="shared" si="14"/>
        <v>1.4166666666666668E-4</v>
      </c>
      <c r="L21" s="36">
        <f t="shared" si="15"/>
        <v>5.8859306637293329E-5</v>
      </c>
      <c r="M21" s="36">
        <f t="shared" si="16"/>
        <v>-2.1577567665429509E-3</v>
      </c>
      <c r="N21" s="36">
        <f t="shared" si="17"/>
        <v>1.4166666666666668E-4</v>
      </c>
      <c r="O21" s="50">
        <f t="shared" si="18"/>
        <v>4.1666666666666669E-4</v>
      </c>
      <c r="P21" s="50">
        <f t="shared" si="19"/>
        <v>-8.3937214963247797E-5</v>
      </c>
      <c r="Q21" s="50">
        <f t="shared" si="20"/>
        <v>-2.7535594700387467E-3</v>
      </c>
      <c r="R21" s="50">
        <f t="shared" si="21"/>
        <v>4.1375E-4</v>
      </c>
      <c r="S21" s="54">
        <f t="shared" si="29"/>
        <v>2.5099601593625565E-2</v>
      </c>
      <c r="T21" s="68">
        <f t="shared" si="30"/>
        <v>2.7208333333333332E-4</v>
      </c>
      <c r="V21" s="83">
        <f t="shared" si="31"/>
        <v>1.4166666666666668E-4</v>
      </c>
      <c r="W21" s="27">
        <f t="shared" si="22"/>
        <v>5.8859306637293329E-5</v>
      </c>
      <c r="X21" s="27">
        <f t="shared" si="23"/>
        <v>-2.1577567665429509E-3</v>
      </c>
      <c r="Y21" s="44">
        <f t="shared" si="32"/>
        <v>1.4458333333333337E-4</v>
      </c>
      <c r="Z21" s="44">
        <f t="shared" si="24"/>
        <v>-3.5602054829658112E-4</v>
      </c>
      <c r="AA21" s="44">
        <f t="shared" si="25"/>
        <v>-3.0256428033720801E-3</v>
      </c>
      <c r="AB21" s="93">
        <f t="shared" si="33"/>
        <v>2.5526726427622881E-2</v>
      </c>
      <c r="AC21" s="93">
        <f t="shared" si="26"/>
        <v>2.501355758800794E-2</v>
      </c>
      <c r="AD21" s="93">
        <f t="shared" si="27"/>
        <v>2.227692887792454E-2</v>
      </c>
      <c r="AE21" s="114">
        <f t="shared" si="34"/>
        <v>-8.7935847988521534E-4</v>
      </c>
      <c r="AF21" s="115">
        <f t="shared" si="28"/>
        <v>-8.7935847988521534E-4</v>
      </c>
    </row>
    <row r="22" spans="1:32" x14ac:dyDescent="0.4">
      <c r="A22" s="23">
        <v>42094</v>
      </c>
      <c r="B22" s="17">
        <v>0.18</v>
      </c>
      <c r="C22" s="17">
        <v>203.90100000000001</v>
      </c>
      <c r="D22" s="17">
        <v>1151.846</v>
      </c>
      <c r="E22" s="17">
        <v>0.18</v>
      </c>
      <c r="F22" s="17">
        <v>0.5</v>
      </c>
      <c r="G22" s="17">
        <v>107.262</v>
      </c>
      <c r="H22" s="17">
        <v>657.83299999999997</v>
      </c>
      <c r="I22" s="17">
        <v>0.5121</v>
      </c>
      <c r="J22" s="17">
        <v>0.67485490619516808</v>
      </c>
      <c r="K22" s="35">
        <f t="shared" si="14"/>
        <v>1.4166666666666668E-4</v>
      </c>
      <c r="L22" s="36">
        <f t="shared" si="15"/>
        <v>6.3760495958575802E-5</v>
      </c>
      <c r="M22" s="36">
        <f t="shared" si="16"/>
        <v>2.3251483239266069E-3</v>
      </c>
      <c r="N22" s="36">
        <f t="shared" si="17"/>
        <v>1.4166666666666668E-4</v>
      </c>
      <c r="O22" s="50">
        <f t="shared" si="18"/>
        <v>4.2500000000000003E-4</v>
      </c>
      <c r="P22" s="50">
        <f t="shared" si="19"/>
        <v>4.4770272539040867E-4</v>
      </c>
      <c r="Q22" s="50">
        <f t="shared" si="20"/>
        <v>3.5269655739480488E-3</v>
      </c>
      <c r="R22" s="50">
        <f t="shared" si="21"/>
        <v>4.314166666666667E-4</v>
      </c>
      <c r="S22" s="54">
        <f t="shared" si="29"/>
        <v>-4.016064257028118E-2</v>
      </c>
      <c r="T22" s="68">
        <f t="shared" si="30"/>
        <v>2.8975000000000002E-4</v>
      </c>
      <c r="V22" s="83">
        <f t="shared" si="31"/>
        <v>1.4166666666666668E-4</v>
      </c>
      <c r="W22" s="27">
        <f t="shared" si="22"/>
        <v>6.3760495958575802E-5</v>
      </c>
      <c r="X22" s="27">
        <f t="shared" si="23"/>
        <v>2.3251483239266069E-3</v>
      </c>
      <c r="Y22" s="44">
        <f t="shared" si="32"/>
        <v>1.3525000000000001E-4</v>
      </c>
      <c r="Z22" s="44">
        <f t="shared" si="24"/>
        <v>1.5795272539040865E-4</v>
      </c>
      <c r="AA22" s="44">
        <f t="shared" si="25"/>
        <v>3.2372155739480487E-3</v>
      </c>
      <c r="AB22" s="93">
        <f t="shared" si="33"/>
        <v>-3.9752710843373618E-2</v>
      </c>
      <c r="AC22" s="93">
        <f t="shared" si="26"/>
        <v>-3.9730919874022885E-2</v>
      </c>
      <c r="AD22" s="93">
        <f t="shared" si="27"/>
        <v>-3.6775322200106153E-2</v>
      </c>
      <c r="AE22" s="114">
        <f t="shared" si="34"/>
        <v>1.0299936933913323E-3</v>
      </c>
      <c r="AF22" s="115">
        <f t="shared" si="28"/>
        <v>1.0299936933913323E-3</v>
      </c>
    </row>
    <row r="23" spans="1:32" x14ac:dyDescent="0.4">
      <c r="A23" s="23">
        <v>42124</v>
      </c>
      <c r="B23" s="17">
        <v>0.18</v>
      </c>
      <c r="C23" s="17">
        <v>203.976</v>
      </c>
      <c r="D23" s="17">
        <v>1152.3720000000001</v>
      </c>
      <c r="E23" s="17">
        <v>0.18</v>
      </c>
      <c r="F23" s="17">
        <v>0.51</v>
      </c>
      <c r="G23" s="17">
        <v>107.261</v>
      </c>
      <c r="H23" s="17">
        <v>656.34699999999998</v>
      </c>
      <c r="I23" s="17">
        <v>0.54420000000000002</v>
      </c>
      <c r="J23" s="17">
        <v>0.6514233600416911</v>
      </c>
      <c r="K23" s="35">
        <f t="shared" si="14"/>
        <v>1.4999999999999999E-4</v>
      </c>
      <c r="L23" s="36">
        <f t="shared" si="15"/>
        <v>3.6782556240533282E-4</v>
      </c>
      <c r="M23" s="36">
        <f t="shared" si="16"/>
        <v>4.5665826855323388E-4</v>
      </c>
      <c r="N23" s="36">
        <f t="shared" si="17"/>
        <v>1.4999999999999999E-4</v>
      </c>
      <c r="O23" s="50">
        <f t="shared" si="18"/>
        <v>4.1666666666666669E-4</v>
      </c>
      <c r="P23" s="50">
        <f t="shared" si="19"/>
        <v>-9.3229661949356668E-6</v>
      </c>
      <c r="Q23" s="50">
        <f t="shared" si="20"/>
        <v>-2.2589319781768369E-3</v>
      </c>
      <c r="R23" s="50">
        <f t="shared" si="21"/>
        <v>4.2674999999999999E-4</v>
      </c>
      <c r="S23" s="54">
        <f t="shared" si="29"/>
        <v>3.596976650020256E-2</v>
      </c>
      <c r="T23" s="68">
        <f t="shared" si="30"/>
        <v>2.7674999999999998E-4</v>
      </c>
      <c r="V23" s="83">
        <f t="shared" si="31"/>
        <v>1.4999999999999999E-4</v>
      </c>
      <c r="W23" s="27">
        <f t="shared" si="22"/>
        <v>3.6782556240533282E-4</v>
      </c>
      <c r="X23" s="27">
        <f t="shared" si="23"/>
        <v>4.5665826855323388E-4</v>
      </c>
      <c r="Y23" s="44">
        <f t="shared" si="32"/>
        <v>1.3991666666666672E-4</v>
      </c>
      <c r="Z23" s="44">
        <f t="shared" si="24"/>
        <v>-2.8607296619493564E-4</v>
      </c>
      <c r="AA23" s="44">
        <f t="shared" si="25"/>
        <v>-2.535681978176837E-3</v>
      </c>
      <c r="AB23" s="93">
        <f t="shared" si="33"/>
        <v>3.6401420569577736E-2</v>
      </c>
      <c r="AC23" s="93">
        <f t="shared" si="26"/>
        <v>3.5960108189090567E-2</v>
      </c>
      <c r="AD23" s="93">
        <f t="shared" si="27"/>
        <v>3.3629581266230835E-2</v>
      </c>
      <c r="AE23" s="114">
        <f t="shared" si="34"/>
        <v>1.8786870507050973E-4</v>
      </c>
      <c r="AF23" s="115">
        <f t="shared" si="28"/>
        <v>1.8786870507050973E-4</v>
      </c>
    </row>
    <row r="24" spans="1:32" x14ac:dyDescent="0.4">
      <c r="A24" s="23">
        <v>42155</v>
      </c>
      <c r="B24" s="17">
        <v>0.18</v>
      </c>
      <c r="C24" s="17">
        <v>204.006</v>
      </c>
      <c r="D24" s="17">
        <v>1153.2280000000001</v>
      </c>
      <c r="E24" s="17">
        <v>0.18</v>
      </c>
      <c r="F24" s="17">
        <v>0.51</v>
      </c>
      <c r="G24" s="17">
        <v>107.273</v>
      </c>
      <c r="H24" s="17">
        <v>657.23</v>
      </c>
      <c r="I24" s="17">
        <v>0.54900000000000004</v>
      </c>
      <c r="J24" s="17">
        <v>0.65397946504479765</v>
      </c>
      <c r="K24" s="35">
        <f t="shared" si="14"/>
        <v>1.4999999999999999E-4</v>
      </c>
      <c r="L24" s="36">
        <f t="shared" si="15"/>
        <v>1.4707612660314062E-4</v>
      </c>
      <c r="M24" s="36">
        <f t="shared" si="16"/>
        <v>7.428156879896175E-4</v>
      </c>
      <c r="N24" s="36">
        <f t="shared" si="17"/>
        <v>1.4999999999999999E-4</v>
      </c>
      <c r="O24" s="50">
        <f t="shared" si="18"/>
        <v>4.2500000000000003E-4</v>
      </c>
      <c r="P24" s="50">
        <f t="shared" si="19"/>
        <v>1.1187663736111908E-4</v>
      </c>
      <c r="Q24" s="50">
        <f t="shared" si="20"/>
        <v>1.34532495768247E-3</v>
      </c>
      <c r="R24" s="50">
        <f t="shared" si="21"/>
        <v>4.5350000000000002E-4</v>
      </c>
      <c r="S24" s="54">
        <f t="shared" si="29"/>
        <v>-3.9085401602502179E-3</v>
      </c>
      <c r="T24" s="68">
        <f t="shared" si="30"/>
        <v>3.0350000000000006E-4</v>
      </c>
      <c r="V24" s="83">
        <f t="shared" si="31"/>
        <v>1.4999999999999999E-4</v>
      </c>
      <c r="W24" s="27">
        <f t="shared" si="22"/>
        <v>1.4707612660314062E-4</v>
      </c>
      <c r="X24" s="27">
        <f t="shared" si="23"/>
        <v>7.428156879896175E-4</v>
      </c>
      <c r="Y24" s="44">
        <f t="shared" si="32"/>
        <v>1.2149999999999997E-4</v>
      </c>
      <c r="Z24" s="44">
        <f t="shared" si="24"/>
        <v>-1.9162336263888098E-4</v>
      </c>
      <c r="AA24" s="44">
        <f t="shared" si="25"/>
        <v>1.04182495768247E-3</v>
      </c>
      <c r="AB24" s="93">
        <f t="shared" si="33"/>
        <v>-3.4852012898184404E-3</v>
      </c>
      <c r="AC24" s="93">
        <f t="shared" si="26"/>
        <v>-3.7971007972191773E-3</v>
      </c>
      <c r="AD24" s="93">
        <f t="shared" si="27"/>
        <v>-2.5684734591934211E-3</v>
      </c>
      <c r="AE24" s="114">
        <f t="shared" si="34"/>
        <v>3.8240102118980174E-4</v>
      </c>
      <c r="AF24" s="115">
        <f t="shared" si="28"/>
        <v>3.8240102118980174E-4</v>
      </c>
    </row>
    <row r="25" spans="1:32" x14ac:dyDescent="0.4">
      <c r="A25" s="23">
        <v>42185</v>
      </c>
      <c r="B25" s="17">
        <v>0.19</v>
      </c>
      <c r="C25" s="17">
        <v>204.042</v>
      </c>
      <c r="D25" s="17">
        <v>1153.52</v>
      </c>
      <c r="E25" s="17">
        <v>0.19</v>
      </c>
      <c r="F25" s="17">
        <v>0.51</v>
      </c>
      <c r="G25" s="17">
        <v>107.31100000000001</v>
      </c>
      <c r="H25" s="17">
        <v>656.50199999999995</v>
      </c>
      <c r="I25" s="17">
        <v>0.53069999999999995</v>
      </c>
      <c r="J25" s="17">
        <v>0.63645621181262735</v>
      </c>
      <c r="K25" s="35">
        <f t="shared" si="14"/>
        <v>1.4999999999999999E-4</v>
      </c>
      <c r="L25" s="36">
        <f t="shared" si="15"/>
        <v>1.7646539807647521E-4</v>
      </c>
      <c r="M25" s="36">
        <f t="shared" si="16"/>
        <v>2.5320231558723094E-4</v>
      </c>
      <c r="N25" s="36">
        <f t="shared" si="17"/>
        <v>1.4999999999999999E-4</v>
      </c>
      <c r="O25" s="50">
        <f t="shared" si="18"/>
        <v>4.2500000000000003E-4</v>
      </c>
      <c r="P25" s="50">
        <f t="shared" si="19"/>
        <v>3.5423638753462328E-4</v>
      </c>
      <c r="Q25" s="50">
        <f t="shared" si="20"/>
        <v>-1.1076791990628498E-3</v>
      </c>
      <c r="R25" s="50">
        <f t="shared" si="21"/>
        <v>4.5750000000000006E-4</v>
      </c>
      <c r="S25" s="54">
        <f t="shared" si="29"/>
        <v>2.7532535478385967E-2</v>
      </c>
      <c r="T25" s="68">
        <f t="shared" si="30"/>
        <v>3.0750000000000005E-4</v>
      </c>
      <c r="V25" s="83">
        <f t="shared" si="31"/>
        <v>1.4999999999999999E-4</v>
      </c>
      <c r="W25" s="27">
        <f t="shared" si="22"/>
        <v>1.7646539807647521E-4</v>
      </c>
      <c r="X25" s="27">
        <f t="shared" si="23"/>
        <v>2.5320231558723094E-4</v>
      </c>
      <c r="Y25" s="44">
        <f t="shared" si="32"/>
        <v>1.1749999999999998E-4</v>
      </c>
      <c r="Z25" s="44">
        <f t="shared" si="24"/>
        <v>4.6736387534623228E-5</v>
      </c>
      <c r="AA25" s="44">
        <f t="shared" si="25"/>
        <v>-1.4151791990628499E-3</v>
      </c>
      <c r="AB25" s="93">
        <f t="shared" si="33"/>
        <v>2.7969236805964082E-2</v>
      </c>
      <c r="AC25" s="93">
        <f t="shared" si="26"/>
        <v>2.7896524891828145E-2</v>
      </c>
      <c r="AD25" s="93">
        <f t="shared" si="27"/>
        <v>2.6394359062476225E-2</v>
      </c>
      <c r="AE25" s="114">
        <f t="shared" si="34"/>
        <v>1.1165982910970959E-4</v>
      </c>
      <c r="AF25" s="115">
        <f t="shared" si="28"/>
        <v>1.1165982910970959E-4</v>
      </c>
    </row>
    <row r="26" spans="1:32" x14ac:dyDescent="0.4">
      <c r="A26" s="23">
        <v>42216</v>
      </c>
      <c r="B26" s="17">
        <v>0.19</v>
      </c>
      <c r="C26" s="17">
        <v>204.04</v>
      </c>
      <c r="D26" s="17">
        <v>1154.1199999999999</v>
      </c>
      <c r="E26" s="17">
        <v>0.19</v>
      </c>
      <c r="F26" s="17">
        <v>0.51</v>
      </c>
      <c r="G26" s="17">
        <v>107.32599999999999</v>
      </c>
      <c r="H26" s="17">
        <v>656.79899999999998</v>
      </c>
      <c r="I26" s="17">
        <v>0.57330000000000003</v>
      </c>
      <c r="J26" s="17">
        <v>0.64012290359749069</v>
      </c>
      <c r="K26" s="35">
        <f t="shared" si="14"/>
        <v>1.5833333333333332E-4</v>
      </c>
      <c r="L26" s="36">
        <f t="shared" si="15"/>
        <v>-9.8019035297269852E-6</v>
      </c>
      <c r="M26" s="36">
        <f t="shared" si="16"/>
        <v>5.2014702822655856E-4</v>
      </c>
      <c r="N26" s="36">
        <f t="shared" si="17"/>
        <v>1.5833333333333332E-4</v>
      </c>
      <c r="O26" s="50">
        <f t="shared" si="18"/>
        <v>4.2500000000000003E-4</v>
      </c>
      <c r="P26" s="50">
        <f t="shared" si="19"/>
        <v>1.3978063758601778E-4</v>
      </c>
      <c r="Q26" s="50">
        <f t="shared" si="20"/>
        <v>4.5239770785165945E-4</v>
      </c>
      <c r="R26" s="50">
        <f t="shared" si="21"/>
        <v>4.4224999999999993E-4</v>
      </c>
      <c r="S26" s="54">
        <f t="shared" si="29"/>
        <v>-5.7281059063135631E-3</v>
      </c>
      <c r="T26" s="68">
        <f t="shared" si="30"/>
        <v>2.8391666666666658E-4</v>
      </c>
      <c r="V26" s="83">
        <f t="shared" si="31"/>
        <v>1.5833333333333332E-4</v>
      </c>
      <c r="W26" s="27">
        <f t="shared" si="22"/>
        <v>-9.8019035297269852E-6</v>
      </c>
      <c r="X26" s="27">
        <f t="shared" si="23"/>
        <v>5.2014702822655856E-4</v>
      </c>
      <c r="Y26" s="44">
        <f t="shared" si="32"/>
        <v>1.4108333333333345E-4</v>
      </c>
      <c r="Z26" s="44">
        <f t="shared" si="24"/>
        <v>-1.4413602908064881E-4</v>
      </c>
      <c r="AA26" s="44">
        <f t="shared" si="25"/>
        <v>1.6848104118499286E-4</v>
      </c>
      <c r="AB26" s="93">
        <f t="shared" si="33"/>
        <v>-5.3055403513238009E-3</v>
      </c>
      <c r="AC26" s="93">
        <f t="shared" si="26"/>
        <v>-5.5891259470233212E-3</v>
      </c>
      <c r="AD26" s="93">
        <f t="shared" si="27"/>
        <v>-5.2782995804442345E-3</v>
      </c>
      <c r="AE26" s="114">
        <f t="shared" si="34"/>
        <v>2.0223544907262191E-4</v>
      </c>
      <c r="AF26" s="115">
        <f t="shared" si="28"/>
        <v>2.0223544907262191E-4</v>
      </c>
    </row>
    <row r="27" spans="1:32" x14ac:dyDescent="0.4">
      <c r="A27" s="23">
        <v>42247</v>
      </c>
      <c r="B27" s="17">
        <v>0.2</v>
      </c>
      <c r="C27" s="17">
        <v>204.05199999999999</v>
      </c>
      <c r="D27" s="17">
        <v>1153.6300000000001</v>
      </c>
      <c r="E27" s="17">
        <v>0.2</v>
      </c>
      <c r="F27" s="17">
        <v>0.51</v>
      </c>
      <c r="G27" s="17">
        <v>107.35899999999999</v>
      </c>
      <c r="H27" s="17">
        <v>658.03599999999994</v>
      </c>
      <c r="I27" s="17">
        <v>0.52429999999999999</v>
      </c>
      <c r="J27" s="17">
        <v>0.65167807103290976</v>
      </c>
      <c r="K27" s="35">
        <f t="shared" si="14"/>
        <v>1.5833333333333332E-4</v>
      </c>
      <c r="L27" s="36">
        <f t="shared" si="15"/>
        <v>5.8811997647456593E-5</v>
      </c>
      <c r="M27" s="36">
        <f t="shared" si="16"/>
        <v>-4.245659030255311E-4</v>
      </c>
      <c r="N27" s="36">
        <f t="shared" si="17"/>
        <v>1.5833333333333332E-4</v>
      </c>
      <c r="O27" s="50">
        <f t="shared" si="18"/>
        <v>4.2500000000000003E-4</v>
      </c>
      <c r="P27" s="50">
        <f t="shared" si="19"/>
        <v>3.0747442371836797E-4</v>
      </c>
      <c r="Q27" s="50">
        <f t="shared" si="20"/>
        <v>1.883376801730785E-3</v>
      </c>
      <c r="R27" s="50">
        <f t="shared" si="21"/>
        <v>4.7775000000000004E-4</v>
      </c>
      <c r="S27" s="54">
        <f t="shared" si="29"/>
        <v>-1.7731404429650599E-2</v>
      </c>
      <c r="T27" s="68">
        <f t="shared" si="30"/>
        <v>3.1941666666666674E-4</v>
      </c>
      <c r="V27" s="83">
        <f t="shared" si="31"/>
        <v>1.5833333333333332E-4</v>
      </c>
      <c r="W27" s="27">
        <f t="shared" si="22"/>
        <v>5.8811997647456593E-5</v>
      </c>
      <c r="X27" s="27">
        <f t="shared" si="23"/>
        <v>-4.245659030255311E-4</v>
      </c>
      <c r="Y27" s="44">
        <f t="shared" si="32"/>
        <v>1.0558333333333329E-4</v>
      </c>
      <c r="Z27" s="44">
        <f t="shared" si="24"/>
        <v>-1.1942242948298769E-5</v>
      </c>
      <c r="AA27" s="44">
        <f t="shared" si="25"/>
        <v>1.5639601350641184E-3</v>
      </c>
      <c r="AB27" s="93">
        <f t="shared" si="33"/>
        <v>-1.7313940276533324E-2</v>
      </c>
      <c r="AC27" s="93">
        <f t="shared" si="26"/>
        <v>-1.7429381959291002E-2</v>
      </c>
      <c r="AD27" s="93">
        <f t="shared" si="27"/>
        <v>-1.5881422543684742E-2</v>
      </c>
      <c r="AE27" s="114">
        <f t="shared" si="34"/>
        <v>-2.6359872394162291E-5</v>
      </c>
      <c r="AF27" s="115">
        <f t="shared" si="28"/>
        <v>-2.6359872394162291E-5</v>
      </c>
    </row>
    <row r="28" spans="1:32" x14ac:dyDescent="0.4">
      <c r="A28" s="23">
        <v>42277</v>
      </c>
      <c r="B28" s="17">
        <v>0.19</v>
      </c>
      <c r="C28" s="17">
        <v>204.19300000000001</v>
      </c>
      <c r="D28" s="17">
        <v>1157.1199999999999</v>
      </c>
      <c r="E28" s="17">
        <v>0.19</v>
      </c>
      <c r="F28" s="17">
        <v>0.51</v>
      </c>
      <c r="G28" s="17">
        <v>107.402</v>
      </c>
      <c r="H28" s="17">
        <v>659.77300000000002</v>
      </c>
      <c r="I28" s="17">
        <v>0.49669999999999997</v>
      </c>
      <c r="J28" s="17">
        <v>0.6610259122157589</v>
      </c>
      <c r="K28" s="35">
        <f t="shared" si="14"/>
        <v>1.6666666666666669E-4</v>
      </c>
      <c r="L28" s="36">
        <f t="shared" si="15"/>
        <v>6.9100033324853705E-4</v>
      </c>
      <c r="M28" s="36">
        <f t="shared" si="16"/>
        <v>3.025233393722182E-3</v>
      </c>
      <c r="N28" s="36">
        <f t="shared" si="17"/>
        <v>1.6666666666666669E-4</v>
      </c>
      <c r="O28" s="50">
        <f t="shared" si="18"/>
        <v>4.2500000000000003E-4</v>
      </c>
      <c r="P28" s="50">
        <f t="shared" si="19"/>
        <v>4.0052534021373098E-4</v>
      </c>
      <c r="Q28" s="50">
        <f t="shared" si="20"/>
        <v>2.6396732093685316E-3</v>
      </c>
      <c r="R28" s="50">
        <f t="shared" si="21"/>
        <v>4.3691666666666667E-4</v>
      </c>
      <c r="S28" s="54">
        <f t="shared" si="29"/>
        <v>-1.4141414141414232E-2</v>
      </c>
      <c r="T28" s="68">
        <f t="shared" si="30"/>
        <v>2.7024999999999998E-4</v>
      </c>
      <c r="V28" s="83">
        <f t="shared" si="31"/>
        <v>1.6666666666666669E-4</v>
      </c>
      <c r="W28" s="27">
        <f t="shared" si="22"/>
        <v>6.9100033324853705E-4</v>
      </c>
      <c r="X28" s="27">
        <f t="shared" si="23"/>
        <v>3.025233393722182E-3</v>
      </c>
      <c r="Y28" s="44">
        <f t="shared" si="32"/>
        <v>1.5475000000000005E-4</v>
      </c>
      <c r="Z28" s="44">
        <f t="shared" si="24"/>
        <v>1.30275340213731E-4</v>
      </c>
      <c r="AA28" s="44">
        <f t="shared" si="25"/>
        <v>2.3694232093685315E-3</v>
      </c>
      <c r="AB28" s="93">
        <f t="shared" si="33"/>
        <v>-1.3722424242424425E-2</v>
      </c>
      <c r="AC28" s="93">
        <f t="shared" si="26"/>
        <v>-1.3746552795910638E-2</v>
      </c>
      <c r="AD28" s="93">
        <f t="shared" si="27"/>
        <v>-1.1539069644097344E-2</v>
      </c>
      <c r="AE28" s="114">
        <f t="shared" si="34"/>
        <v>1.4846209152479584E-3</v>
      </c>
      <c r="AF28" s="115">
        <f t="shared" si="28"/>
        <v>1.4846209152479584E-3</v>
      </c>
    </row>
    <row r="29" spans="1:32" x14ac:dyDescent="0.4">
      <c r="A29" s="23">
        <v>42308</v>
      </c>
      <c r="B29" s="17">
        <v>0.19</v>
      </c>
      <c r="C29" s="17">
        <v>204.16800000000001</v>
      </c>
      <c r="D29" s="17">
        <v>1155.989</v>
      </c>
      <c r="E29" s="17">
        <v>0.19</v>
      </c>
      <c r="F29" s="17">
        <v>0.51</v>
      </c>
      <c r="G29" s="17">
        <v>107.42700000000001</v>
      </c>
      <c r="H29" s="17">
        <v>659.45899999999995</v>
      </c>
      <c r="I29" s="17">
        <v>0.55610000000000004</v>
      </c>
      <c r="J29" s="17">
        <v>0.64817215452424171</v>
      </c>
      <c r="K29" s="35">
        <f t="shared" si="14"/>
        <v>1.5833333333333332E-4</v>
      </c>
      <c r="L29" s="36">
        <f t="shared" si="15"/>
        <v>-1.2243318820925886E-4</v>
      </c>
      <c r="M29" s="36">
        <f t="shared" si="16"/>
        <v>-9.7742671460165909E-4</v>
      </c>
      <c r="N29" s="36">
        <f t="shared" si="17"/>
        <v>1.5833333333333332E-4</v>
      </c>
      <c r="O29" s="50">
        <f t="shared" si="18"/>
        <v>4.2500000000000003E-4</v>
      </c>
      <c r="P29" s="50">
        <f t="shared" si="19"/>
        <v>2.3277033947222137E-4</v>
      </c>
      <c r="Q29" s="50">
        <f t="shared" si="20"/>
        <v>-4.7592126382878241E-4</v>
      </c>
      <c r="R29" s="50">
        <f t="shared" si="21"/>
        <v>4.1391666666666665E-4</v>
      </c>
      <c r="S29" s="54">
        <f t="shared" si="29"/>
        <v>1.9830777366472763E-2</v>
      </c>
      <c r="T29" s="68">
        <f t="shared" si="30"/>
        <v>2.5558333333333336E-4</v>
      </c>
      <c r="V29" s="83">
        <f t="shared" si="31"/>
        <v>1.5833333333333332E-4</v>
      </c>
      <c r="W29" s="27">
        <f t="shared" si="22"/>
        <v>-1.2243318820925886E-4</v>
      </c>
      <c r="X29" s="27">
        <f t="shared" si="23"/>
        <v>-9.7742671460165909E-4</v>
      </c>
      <c r="Y29" s="44">
        <f t="shared" si="32"/>
        <v>1.6941666666666667E-4</v>
      </c>
      <c r="Z29" s="44">
        <f t="shared" si="24"/>
        <v>-2.2812993861111991E-5</v>
      </c>
      <c r="AA29" s="44">
        <f t="shared" si="25"/>
        <v>-7.3150459716211577E-4</v>
      </c>
      <c r="AB29" s="93">
        <f t="shared" si="33"/>
        <v>2.0264205446853367E-2</v>
      </c>
      <c r="AC29" s="93">
        <f t="shared" si="26"/>
        <v>2.0068163722724686E-2</v>
      </c>
      <c r="AD29" s="93">
        <f t="shared" si="27"/>
        <v>1.9345418214016918E-2</v>
      </c>
      <c r="AE29" s="114">
        <f t="shared" si="34"/>
        <v>-4.04484338278779E-4</v>
      </c>
      <c r="AF29" s="115">
        <f t="shared" si="28"/>
        <v>-4.04484338278779E-4</v>
      </c>
    </row>
    <row r="30" spans="1:32" x14ac:dyDescent="0.4">
      <c r="A30" s="23">
        <v>42338</v>
      </c>
      <c r="B30" s="17">
        <v>0.24</v>
      </c>
      <c r="C30" s="17">
        <v>204.08799999999999</v>
      </c>
      <c r="D30" s="17">
        <v>1153.1510000000001</v>
      </c>
      <c r="E30" s="17">
        <v>0.24</v>
      </c>
      <c r="F30" s="17">
        <v>0.5</v>
      </c>
      <c r="G30" s="17">
        <v>107.501</v>
      </c>
      <c r="H30" s="17">
        <v>660.02300000000002</v>
      </c>
      <c r="I30" s="17">
        <v>0.30990000000000001</v>
      </c>
      <c r="J30" s="17">
        <v>0.66418703506907539</v>
      </c>
      <c r="K30" s="35">
        <f t="shared" si="14"/>
        <v>1.5833333333333332E-4</v>
      </c>
      <c r="L30" s="36">
        <f t="shared" si="15"/>
        <v>-3.9183417577681734E-4</v>
      </c>
      <c r="M30" s="36">
        <f t="shared" si="16"/>
        <v>-2.4550406621516307E-3</v>
      </c>
      <c r="N30" s="36">
        <f t="shared" si="17"/>
        <v>1.5833333333333332E-4</v>
      </c>
      <c r="O30" s="50">
        <f t="shared" si="18"/>
        <v>4.2500000000000003E-4</v>
      </c>
      <c r="P30" s="50">
        <f t="shared" si="19"/>
        <v>6.8883986334911107E-4</v>
      </c>
      <c r="Q30" s="50">
        <f t="shared" si="20"/>
        <v>8.5524649750801096E-4</v>
      </c>
      <c r="R30" s="50">
        <f t="shared" si="21"/>
        <v>4.6341666666666672E-4</v>
      </c>
      <c r="S30" s="54">
        <f t="shared" si="29"/>
        <v>-2.4112004148301613E-2</v>
      </c>
      <c r="T30" s="68">
        <f t="shared" si="30"/>
        <v>3.0508333333333342E-4</v>
      </c>
      <c r="V30" s="83">
        <f t="shared" si="31"/>
        <v>1.5833333333333332E-4</v>
      </c>
      <c r="W30" s="27">
        <f t="shared" si="22"/>
        <v>-3.9183417577681734E-4</v>
      </c>
      <c r="X30" s="27">
        <f t="shared" si="23"/>
        <v>-2.4550406621516307E-3</v>
      </c>
      <c r="Y30" s="44">
        <f t="shared" si="32"/>
        <v>1.1991666666666661E-4</v>
      </c>
      <c r="Z30" s="44">
        <f t="shared" si="24"/>
        <v>3.8375653001577765E-4</v>
      </c>
      <c r="AA30" s="44">
        <f t="shared" si="25"/>
        <v>5.5016316417467754E-4</v>
      </c>
      <c r="AB30" s="93">
        <f t="shared" si="33"/>
        <v>-2.3697251750064763E-2</v>
      </c>
      <c r="AC30" s="93">
        <f t="shared" si="26"/>
        <v>-2.3439773594595037E-2</v>
      </c>
      <c r="AD30" s="93">
        <f t="shared" si="27"/>
        <v>-2.3277379357889316E-2</v>
      </c>
      <c r="AE30" s="114">
        <f t="shared" si="34"/>
        <v>-9.4747275068760841E-4</v>
      </c>
      <c r="AF30" s="115">
        <f t="shared" si="28"/>
        <v>-9.4747275068760841E-4</v>
      </c>
    </row>
    <row r="31" spans="1:32" x14ac:dyDescent="0.4">
      <c r="A31" s="23">
        <v>42369</v>
      </c>
      <c r="B31" s="17">
        <v>0.43</v>
      </c>
      <c r="C31" s="17">
        <v>204.10599999999999</v>
      </c>
      <c r="D31" s="17">
        <v>1152.0709999999999</v>
      </c>
      <c r="E31" s="17">
        <v>0.43</v>
      </c>
      <c r="F31" s="17">
        <v>0.5</v>
      </c>
      <c r="G31" s="17">
        <v>107.60599999999999</v>
      </c>
      <c r="H31" s="17">
        <v>659.60199999999998</v>
      </c>
      <c r="I31" s="17">
        <v>0.52959999999999996</v>
      </c>
      <c r="J31" s="17">
        <v>0.67861020629750268</v>
      </c>
      <c r="K31" s="35">
        <f t="shared" si="14"/>
        <v>1.9999999999999998E-4</v>
      </c>
      <c r="L31" s="36">
        <f t="shared" si="15"/>
        <v>8.8197248245824866E-5</v>
      </c>
      <c r="M31" s="36">
        <f t="shared" si="16"/>
        <v>-9.365642487412229E-4</v>
      </c>
      <c r="N31" s="36">
        <f t="shared" si="17"/>
        <v>1.9999999999999998E-4</v>
      </c>
      <c r="O31" s="50">
        <f t="shared" si="18"/>
        <v>4.1666666666666669E-4</v>
      </c>
      <c r="P31" s="50">
        <f t="shared" si="19"/>
        <v>9.7673510013840392E-4</v>
      </c>
      <c r="Q31" s="50">
        <f t="shared" si="20"/>
        <v>-6.3785655954418097E-4</v>
      </c>
      <c r="R31" s="50">
        <f t="shared" si="21"/>
        <v>2.5825000000000002E-4</v>
      </c>
      <c r="S31" s="54">
        <f t="shared" si="29"/>
        <v>-2.1253985122210439E-2</v>
      </c>
      <c r="T31" s="68">
        <f t="shared" si="30"/>
        <v>5.8250000000000034E-5</v>
      </c>
      <c r="V31" s="83">
        <f t="shared" si="31"/>
        <v>1.9999999999999998E-4</v>
      </c>
      <c r="W31" s="27">
        <f t="shared" si="22"/>
        <v>8.8197248245824866E-5</v>
      </c>
      <c r="X31" s="27">
        <f t="shared" si="23"/>
        <v>-9.365642487412229E-4</v>
      </c>
      <c r="Y31" s="44">
        <f t="shared" si="32"/>
        <v>3.5841666666666666E-4</v>
      </c>
      <c r="Z31" s="44">
        <f t="shared" si="24"/>
        <v>9.1848510013840389E-4</v>
      </c>
      <c r="AA31" s="44">
        <f t="shared" si="25"/>
        <v>-6.96106559544181E-4</v>
      </c>
      <c r="AB31" s="93">
        <f t="shared" si="33"/>
        <v>-2.0846174282677987E-2</v>
      </c>
      <c r="AC31" s="93">
        <f t="shared" si="26"/>
        <v>-2.0298009535358763E-2</v>
      </c>
      <c r="AD31" s="93">
        <f t="shared" si="27"/>
        <v>-2.1878284687927962E-2</v>
      </c>
      <c r="AE31" s="114">
        <f t="shared" si="34"/>
        <v>-2.4347882739805365E-4</v>
      </c>
      <c r="AF31" s="115">
        <f t="shared" si="28"/>
        <v>-2.4347882739805365E-4</v>
      </c>
    </row>
    <row r="32" spans="1:32" x14ac:dyDescent="0.4">
      <c r="A32" s="23">
        <v>42400</v>
      </c>
      <c r="B32" s="17">
        <v>0.43</v>
      </c>
      <c r="C32" s="17">
        <v>204.297</v>
      </c>
      <c r="D32" s="17">
        <v>1159.0899999999999</v>
      </c>
      <c r="E32" s="17">
        <v>0.43</v>
      </c>
      <c r="F32" s="17">
        <v>0.51</v>
      </c>
      <c r="G32" s="17">
        <v>107.607</v>
      </c>
      <c r="H32" s="17">
        <v>663.86400000000003</v>
      </c>
      <c r="I32" s="17">
        <v>0.58189999999999997</v>
      </c>
      <c r="J32" s="17">
        <v>0.70204998595900026</v>
      </c>
      <c r="K32" s="35">
        <f t="shared" si="14"/>
        <v>3.5833333333333333E-4</v>
      </c>
      <c r="L32" s="36">
        <f t="shared" si="15"/>
        <v>9.3578826688101024E-4</v>
      </c>
      <c r="M32" s="36">
        <f t="shared" si="16"/>
        <v>6.0925064514252281E-3</v>
      </c>
      <c r="N32" s="36">
        <f t="shared" si="17"/>
        <v>3.5833333333333333E-4</v>
      </c>
      <c r="O32" s="50">
        <f t="shared" si="18"/>
        <v>4.1666666666666669E-4</v>
      </c>
      <c r="P32" s="50">
        <f t="shared" si="19"/>
        <v>9.2931620914171731E-6</v>
      </c>
      <c r="Q32" s="50">
        <f t="shared" si="20"/>
        <v>6.4614722211273623E-3</v>
      </c>
      <c r="R32" s="50">
        <f t="shared" si="21"/>
        <v>4.4133333333333329E-4</v>
      </c>
      <c r="S32" s="54">
        <f t="shared" si="29"/>
        <v>-3.3387622149837148E-2</v>
      </c>
      <c r="T32" s="68">
        <f t="shared" si="30"/>
        <v>8.2999999999999957E-5</v>
      </c>
      <c r="V32" s="83">
        <f t="shared" si="31"/>
        <v>3.5833333333333333E-4</v>
      </c>
      <c r="W32" s="27">
        <f t="shared" si="22"/>
        <v>9.3578826688101024E-4</v>
      </c>
      <c r="X32" s="27">
        <f t="shared" si="23"/>
        <v>6.0925064514252281E-3</v>
      </c>
      <c r="Y32" s="44">
        <f t="shared" si="32"/>
        <v>3.3366666666666674E-4</v>
      </c>
      <c r="Z32" s="44">
        <f t="shared" si="24"/>
        <v>-7.3706837908582784E-5</v>
      </c>
      <c r="AA32" s="44">
        <f t="shared" si="25"/>
        <v>6.3784722211273626E-3</v>
      </c>
      <c r="AB32" s="93">
        <f t="shared" si="33"/>
        <v>-3.2984866992399553E-2</v>
      </c>
      <c r="AC32" s="93">
        <f t="shared" si="26"/>
        <v>-3.3378639264330268E-2</v>
      </c>
      <c r="AD32" s="93">
        <f t="shared" si="27"/>
        <v>-2.7141883121760468E-2</v>
      </c>
      <c r="AE32" s="114">
        <f t="shared" si="34"/>
        <v>2.8744475005788397E-3</v>
      </c>
      <c r="AF32" s="115">
        <f t="shared" si="28"/>
        <v>2.8744475005788397E-3</v>
      </c>
    </row>
    <row r="33" spans="1:32" x14ac:dyDescent="0.4">
      <c r="A33" s="23">
        <v>42429</v>
      </c>
      <c r="B33" s="17">
        <v>0.44</v>
      </c>
      <c r="C33" s="17">
        <v>204.38800000000001</v>
      </c>
      <c r="D33" s="17">
        <v>1160.4259999999999</v>
      </c>
      <c r="E33" s="17">
        <v>0.44</v>
      </c>
      <c r="F33" s="17">
        <v>0.51</v>
      </c>
      <c r="G33" s="17">
        <v>107.627</v>
      </c>
      <c r="H33" s="17">
        <v>665.18299999999999</v>
      </c>
      <c r="I33" s="17">
        <v>0.52300000000000002</v>
      </c>
      <c r="J33" s="17">
        <v>0.71854566357692029</v>
      </c>
      <c r="K33" s="35">
        <f t="shared" si="14"/>
        <v>3.5833333333333333E-4</v>
      </c>
      <c r="L33" s="36">
        <f t="shared" si="15"/>
        <v>4.4542993778673434E-4</v>
      </c>
      <c r="M33" s="36">
        <f t="shared" si="16"/>
        <v>1.1526283550027383E-3</v>
      </c>
      <c r="N33" s="36">
        <f t="shared" si="17"/>
        <v>3.5833333333333333E-4</v>
      </c>
      <c r="O33" s="50">
        <f t="shared" si="18"/>
        <v>4.2500000000000003E-4</v>
      </c>
      <c r="P33" s="50">
        <f t="shared" si="19"/>
        <v>1.8586151458555022E-4</v>
      </c>
      <c r="Q33" s="50">
        <f t="shared" si="20"/>
        <v>1.9868527288722238E-3</v>
      </c>
      <c r="R33" s="50">
        <f t="shared" si="21"/>
        <v>4.8491666666666664E-4</v>
      </c>
      <c r="S33" s="54">
        <f t="shared" si="29"/>
        <v>-2.2957034540859289E-2</v>
      </c>
      <c r="T33" s="68">
        <f t="shared" si="30"/>
        <v>1.2658333333333331E-4</v>
      </c>
      <c r="V33" s="83">
        <f t="shared" si="31"/>
        <v>3.5833333333333333E-4</v>
      </c>
      <c r="W33" s="27">
        <f t="shared" si="22"/>
        <v>4.4542993778673434E-4</v>
      </c>
      <c r="X33" s="27">
        <f t="shared" si="23"/>
        <v>1.1526283550027383E-3</v>
      </c>
      <c r="Y33" s="44">
        <f t="shared" si="32"/>
        <v>2.9841666666666672E-4</v>
      </c>
      <c r="Z33" s="44">
        <f t="shared" si="24"/>
        <v>5.9278181252216914E-5</v>
      </c>
      <c r="AA33" s="44">
        <f t="shared" si="25"/>
        <v>1.8602693955388904E-3</v>
      </c>
      <c r="AB33" s="93">
        <f t="shared" si="33"/>
        <v>-2.2541791280539236E-2</v>
      </c>
      <c r="AC33" s="93">
        <f t="shared" si="26"/>
        <v>-2.2775439855483914E-2</v>
      </c>
      <c r="AD33" s="93">
        <f t="shared" si="27"/>
        <v>-2.1015794058711346E-2</v>
      </c>
      <c r="AE33" s="114">
        <f t="shared" si="34"/>
        <v>7.2832344487187416E-4</v>
      </c>
      <c r="AF33" s="115">
        <f t="shared" si="28"/>
        <v>7.2832344487187416E-4</v>
      </c>
    </row>
    <row r="34" spans="1:32" x14ac:dyDescent="0.4">
      <c r="A34" s="23">
        <v>42460</v>
      </c>
      <c r="B34" s="17">
        <v>0.44</v>
      </c>
      <c r="C34" s="17">
        <v>204.571</v>
      </c>
      <c r="D34" s="17">
        <v>1162.451</v>
      </c>
      <c r="E34" s="17">
        <v>0.44</v>
      </c>
      <c r="F34" s="17">
        <v>0.51</v>
      </c>
      <c r="G34" s="17">
        <v>107.613</v>
      </c>
      <c r="H34" s="17">
        <v>664.44299999999998</v>
      </c>
      <c r="I34" s="17">
        <v>0.53269999999999995</v>
      </c>
      <c r="J34" s="17">
        <v>0.69637883008356549</v>
      </c>
      <c r="K34" s="35">
        <f t="shared" si="14"/>
        <v>3.6666666666666667E-4</v>
      </c>
      <c r="L34" s="36">
        <f t="shared" si="15"/>
        <v>8.9535589173528329E-4</v>
      </c>
      <c r="M34" s="36">
        <f t="shared" si="16"/>
        <v>1.7450488010437581E-3</v>
      </c>
      <c r="N34" s="36">
        <f t="shared" si="17"/>
        <v>3.6666666666666667E-4</v>
      </c>
      <c r="O34" s="50">
        <f t="shared" si="18"/>
        <v>4.2500000000000003E-4</v>
      </c>
      <c r="P34" s="50">
        <f t="shared" si="19"/>
        <v>-1.3007888355143216E-4</v>
      </c>
      <c r="Q34" s="50">
        <f t="shared" si="20"/>
        <v>-1.1124758149261282E-3</v>
      </c>
      <c r="R34" s="50">
        <f t="shared" si="21"/>
        <v>4.3583333333333337E-4</v>
      </c>
      <c r="S34" s="54">
        <f t="shared" si="29"/>
        <v>3.183157289645755E-2</v>
      </c>
      <c r="T34" s="68">
        <f t="shared" si="30"/>
        <v>6.9166666666666704E-5</v>
      </c>
      <c r="V34" s="83">
        <f t="shared" si="31"/>
        <v>3.6666666666666667E-4</v>
      </c>
      <c r="W34" s="27">
        <f t="shared" si="22"/>
        <v>8.9535589173528329E-4</v>
      </c>
      <c r="X34" s="27">
        <f t="shared" si="23"/>
        <v>1.7450488010437581E-3</v>
      </c>
      <c r="Y34" s="44">
        <f t="shared" si="32"/>
        <v>3.5583333333333333E-4</v>
      </c>
      <c r="Z34" s="44">
        <f t="shared" si="24"/>
        <v>-1.9924555021809886E-4</v>
      </c>
      <c r="AA34" s="44">
        <f t="shared" si="25"/>
        <v>-1.1816424815927948E-3</v>
      </c>
      <c r="AB34" s="93">
        <f t="shared" si="33"/>
        <v>3.227010131493846E-2</v>
      </c>
      <c r="AC34" s="93">
        <f t="shared" si="26"/>
        <v>3.1697353397442063E-2</v>
      </c>
      <c r="AD34" s="93">
        <f t="shared" si="27"/>
        <v>3.0683685226533086E-2</v>
      </c>
      <c r="AE34" s="114">
        <f t="shared" si="34"/>
        <v>9.5432336880221737E-4</v>
      </c>
      <c r="AF34" s="115">
        <f t="shared" si="28"/>
        <v>9.5432336880221737E-4</v>
      </c>
    </row>
    <row r="35" spans="1:32" x14ac:dyDescent="0.4">
      <c r="A35" s="23">
        <v>42490</v>
      </c>
      <c r="B35" s="17">
        <v>0.44</v>
      </c>
      <c r="C35" s="17">
        <v>204.68600000000001</v>
      </c>
      <c r="D35" s="17">
        <v>1162.8720000000001</v>
      </c>
      <c r="E35" s="17">
        <v>0.44</v>
      </c>
      <c r="F35" s="17">
        <v>0.51</v>
      </c>
      <c r="G35" s="17">
        <v>107.62</v>
      </c>
      <c r="H35" s="17">
        <v>663.13699999999994</v>
      </c>
      <c r="I35" s="17">
        <v>0.56169999999999998</v>
      </c>
      <c r="J35" s="17">
        <v>0.68436901177114695</v>
      </c>
      <c r="K35" s="35">
        <f t="shared" si="14"/>
        <v>3.6666666666666667E-4</v>
      </c>
      <c r="L35" s="36">
        <f t="shared" si="15"/>
        <v>5.621520156815496E-4</v>
      </c>
      <c r="M35" s="36">
        <f t="shared" si="16"/>
        <v>3.6216580311787538E-4</v>
      </c>
      <c r="N35" s="36">
        <f t="shared" si="17"/>
        <v>3.6666666666666667E-4</v>
      </c>
      <c r="O35" s="50">
        <f t="shared" si="18"/>
        <v>4.2500000000000003E-4</v>
      </c>
      <c r="P35" s="50">
        <f t="shared" si="19"/>
        <v>6.5047903134329843E-5</v>
      </c>
      <c r="Q35" s="50">
        <f t="shared" si="20"/>
        <v>-1.9655561124130028E-3</v>
      </c>
      <c r="R35" s="50">
        <f t="shared" si="21"/>
        <v>4.4391666666666662E-4</v>
      </c>
      <c r="S35" s="54">
        <f t="shared" si="29"/>
        <v>1.7548746518105895E-2</v>
      </c>
      <c r="T35" s="68">
        <f t="shared" si="30"/>
        <v>7.7249999999999953E-5</v>
      </c>
      <c r="V35" s="83">
        <f t="shared" si="31"/>
        <v>3.6666666666666667E-4</v>
      </c>
      <c r="W35" s="27">
        <f t="shared" si="22"/>
        <v>5.621520156815496E-4</v>
      </c>
      <c r="X35" s="27">
        <f t="shared" si="23"/>
        <v>3.6216580311787538E-4</v>
      </c>
      <c r="Y35" s="44">
        <f t="shared" si="32"/>
        <v>3.4775000000000008E-4</v>
      </c>
      <c r="Z35" s="44">
        <f t="shared" si="24"/>
        <v>-1.220209686567011E-5</v>
      </c>
      <c r="AA35" s="44">
        <f t="shared" si="25"/>
        <v>-2.0428061124130028E-3</v>
      </c>
      <c r="AB35" s="93">
        <f t="shared" si="33"/>
        <v>1.7981204735376011E-2</v>
      </c>
      <c r="AC35" s="93">
        <f t="shared" si="26"/>
        <v>1.7614935930403863E-2</v>
      </c>
      <c r="AD35" s="93">
        <f t="shared" si="27"/>
        <v>1.5548697359708985E-2</v>
      </c>
      <c r="AE35" s="114">
        <f t="shared" si="34"/>
        <v>3.0292259356660934E-4</v>
      </c>
      <c r="AF35" s="115">
        <f t="shared" si="28"/>
        <v>3.0292259356660934E-4</v>
      </c>
    </row>
    <row r="36" spans="1:32" x14ac:dyDescent="0.4">
      <c r="A36" s="23">
        <v>42521</v>
      </c>
      <c r="B36" s="17">
        <v>0.47</v>
      </c>
      <c r="C36" s="17">
        <v>204.685</v>
      </c>
      <c r="D36" s="17">
        <v>1161.636</v>
      </c>
      <c r="E36" s="17">
        <v>0.47</v>
      </c>
      <c r="F36" s="17">
        <v>0.52</v>
      </c>
      <c r="G36" s="17">
        <v>107.69499999999999</v>
      </c>
      <c r="H36" s="17">
        <v>664.43899999999996</v>
      </c>
      <c r="I36" s="17">
        <v>0.46710000000000002</v>
      </c>
      <c r="J36" s="17">
        <v>0.69046468273147832</v>
      </c>
      <c r="K36" s="35">
        <f t="shared" si="14"/>
        <v>3.6666666666666667E-4</v>
      </c>
      <c r="L36" s="36">
        <f t="shared" si="15"/>
        <v>-4.885531985632241E-6</v>
      </c>
      <c r="M36" s="36">
        <f t="shared" si="16"/>
        <v>-1.0628856830331435E-3</v>
      </c>
      <c r="N36" s="36">
        <f t="shared" si="17"/>
        <v>3.6666666666666667E-4</v>
      </c>
      <c r="O36" s="50">
        <f t="shared" si="18"/>
        <v>4.2500000000000003E-4</v>
      </c>
      <c r="P36" s="50">
        <f t="shared" si="19"/>
        <v>6.968964876417072E-4</v>
      </c>
      <c r="Q36" s="50">
        <f t="shared" si="20"/>
        <v>1.9633951958646367E-3</v>
      </c>
      <c r="R36" s="50">
        <f t="shared" si="21"/>
        <v>4.6808333333333332E-4</v>
      </c>
      <c r="S36" s="54">
        <f t="shared" si="29"/>
        <v>-8.8283602518479665E-3</v>
      </c>
      <c r="T36" s="68">
        <f t="shared" si="30"/>
        <v>1.0141666666666665E-4</v>
      </c>
      <c r="V36" s="83">
        <f t="shared" si="31"/>
        <v>3.6666666666666667E-4</v>
      </c>
      <c r="W36" s="27">
        <f t="shared" si="22"/>
        <v>-4.885531985632241E-6</v>
      </c>
      <c r="X36" s="27">
        <f t="shared" si="23"/>
        <v>-1.0628856830331435E-3</v>
      </c>
      <c r="Y36" s="44">
        <f t="shared" si="32"/>
        <v>3.2358333333333338E-4</v>
      </c>
      <c r="Z36" s="44">
        <f t="shared" si="24"/>
        <v>5.9547982097504055E-4</v>
      </c>
      <c r="AA36" s="44">
        <f t="shared" si="25"/>
        <v>1.86197852919797E-3</v>
      </c>
      <c r="AB36" s="93">
        <f t="shared" si="33"/>
        <v>-8.4071123049550556E-3</v>
      </c>
      <c r="AC36" s="93">
        <f t="shared" si="26"/>
        <v>-8.1376162174574551E-3</v>
      </c>
      <c r="AD36" s="93">
        <f t="shared" si="27"/>
        <v>-6.8822986160891331E-3</v>
      </c>
      <c r="AE36" s="114">
        <f t="shared" si="34"/>
        <v>-1.9824545101386926E-4</v>
      </c>
      <c r="AF36" s="115">
        <f t="shared" si="28"/>
        <v>-1.9824545101386926E-4</v>
      </c>
    </row>
    <row r="37" spans="1:32" x14ac:dyDescent="0.4">
      <c r="A37" s="23">
        <v>42551</v>
      </c>
      <c r="B37" s="17">
        <v>0.47</v>
      </c>
      <c r="C37" s="17">
        <v>204.95</v>
      </c>
      <c r="D37" s="17">
        <v>1168.595</v>
      </c>
      <c r="E37" s="17">
        <v>0.47</v>
      </c>
      <c r="F37" s="17">
        <v>0.51</v>
      </c>
      <c r="G37" s="17">
        <v>107.78100000000001</v>
      </c>
      <c r="H37" s="17">
        <v>668.39400000000001</v>
      </c>
      <c r="I37" s="17">
        <v>0.36170000000000002</v>
      </c>
      <c r="J37" s="17">
        <v>0.75125835774923</v>
      </c>
      <c r="K37" s="35">
        <f t="shared" si="14"/>
        <v>3.9166666666666663E-4</v>
      </c>
      <c r="L37" s="36">
        <f t="shared" si="15"/>
        <v>1.2946723013409489E-3</v>
      </c>
      <c r="M37" s="36">
        <f t="shared" si="16"/>
        <v>5.9906889937983987E-3</v>
      </c>
      <c r="N37" s="36">
        <f t="shared" si="17"/>
        <v>3.9166666666666663E-4</v>
      </c>
      <c r="O37" s="50">
        <f t="shared" si="18"/>
        <v>4.3333333333333337E-4</v>
      </c>
      <c r="P37" s="50">
        <f t="shared" si="19"/>
        <v>7.9855146478502448E-4</v>
      </c>
      <c r="Q37" s="50">
        <f t="shared" si="20"/>
        <v>5.9523899108873124E-3</v>
      </c>
      <c r="R37" s="50">
        <f t="shared" si="21"/>
        <v>3.8925E-4</v>
      </c>
      <c r="S37" s="54">
        <f t="shared" si="29"/>
        <v>-8.0922460816129305E-2</v>
      </c>
      <c r="T37" s="68">
        <f t="shared" si="30"/>
        <v>-2.416666666666626E-6</v>
      </c>
      <c r="V37" s="83">
        <f t="shared" si="31"/>
        <v>3.9166666666666663E-4</v>
      </c>
      <c r="W37" s="27">
        <f t="shared" si="22"/>
        <v>1.2946723013409489E-3</v>
      </c>
      <c r="X37" s="27">
        <f t="shared" si="23"/>
        <v>5.9906889937983987E-3</v>
      </c>
      <c r="Y37" s="44">
        <f t="shared" si="32"/>
        <v>4.3574999999999999E-4</v>
      </c>
      <c r="Z37" s="44">
        <f t="shared" si="24"/>
        <v>8.009681314516911E-4</v>
      </c>
      <c r="AA37" s="44">
        <f t="shared" si="25"/>
        <v>5.9548065775539786E-3</v>
      </c>
      <c r="AB37" s="93">
        <f t="shared" si="33"/>
        <v>-8.0524193882482997E-2</v>
      </c>
      <c r="AC37" s="93">
        <f t="shared" si="26"/>
        <v>-8.0188530100963051E-2</v>
      </c>
      <c r="AD37" s="93">
        <f t="shared" si="27"/>
        <v>-7.5451752944568073E-2</v>
      </c>
      <c r="AE37" s="114">
        <f t="shared" si="34"/>
        <v>3.0133529704827692E-3</v>
      </c>
      <c r="AF37" s="115">
        <f t="shared" si="28"/>
        <v>3.0133529704827692E-3</v>
      </c>
    </row>
    <row r="38" spans="1:32" x14ac:dyDescent="0.4">
      <c r="A38" s="23">
        <v>42582</v>
      </c>
      <c r="B38" s="17">
        <v>0.5</v>
      </c>
      <c r="C38" s="17">
        <v>204.999</v>
      </c>
      <c r="D38" s="17">
        <v>1167.9280000000001</v>
      </c>
      <c r="E38" s="17">
        <v>0.5</v>
      </c>
      <c r="F38" s="17">
        <v>0.43</v>
      </c>
      <c r="G38" s="17">
        <v>107.837</v>
      </c>
      <c r="H38" s="17">
        <v>668.88499999999999</v>
      </c>
      <c r="I38" s="17">
        <v>0.22509999999999999</v>
      </c>
      <c r="J38" s="17">
        <v>0.75585789871504161</v>
      </c>
      <c r="K38" s="35">
        <f t="shared" si="14"/>
        <v>3.9166666666666663E-4</v>
      </c>
      <c r="L38" s="36">
        <f t="shared" si="15"/>
        <v>2.3908270309824786E-4</v>
      </c>
      <c r="M38" s="36">
        <f t="shared" si="16"/>
        <v>-5.7077088298329581E-4</v>
      </c>
      <c r="N38" s="36">
        <f t="shared" si="17"/>
        <v>3.9166666666666663E-4</v>
      </c>
      <c r="O38" s="50">
        <f t="shared" si="18"/>
        <v>4.2500000000000003E-4</v>
      </c>
      <c r="P38" s="50">
        <f t="shared" si="19"/>
        <v>5.1957209526731774E-4</v>
      </c>
      <c r="Q38" s="50">
        <f t="shared" si="20"/>
        <v>7.3459666005382118E-4</v>
      </c>
      <c r="R38" s="50">
        <f t="shared" si="21"/>
        <v>3.0141666666666668E-4</v>
      </c>
      <c r="S38" s="54">
        <f t="shared" si="29"/>
        <v>-6.0851926977687487E-3</v>
      </c>
      <c r="T38" s="68">
        <f t="shared" si="30"/>
        <v>-9.0249999999999944E-5</v>
      </c>
      <c r="V38" s="83">
        <f t="shared" si="31"/>
        <v>3.9166666666666663E-4</v>
      </c>
      <c r="W38" s="27">
        <f t="shared" si="22"/>
        <v>2.3908270309824786E-4</v>
      </c>
      <c r="X38" s="27">
        <f t="shared" si="23"/>
        <v>-5.7077088298329581E-4</v>
      </c>
      <c r="Y38" s="44">
        <f t="shared" si="32"/>
        <v>5.1524999999999997E-4</v>
      </c>
      <c r="Z38" s="44">
        <f t="shared" si="24"/>
        <v>6.0982209526731768E-4</v>
      </c>
      <c r="AA38" s="44">
        <f t="shared" si="25"/>
        <v>8.2484666005382113E-4</v>
      </c>
      <c r="AB38" s="93">
        <f t="shared" si="33"/>
        <v>-5.6627789046653776E-3</v>
      </c>
      <c r="AC38" s="93">
        <f t="shared" si="26"/>
        <v>-5.5687822988215174E-3</v>
      </c>
      <c r="AD38" s="93">
        <f t="shared" si="27"/>
        <v>-5.3550661999465232E-3</v>
      </c>
      <c r="AE38" s="114">
        <f t="shared" si="34"/>
        <v>3.2525876627869197E-5</v>
      </c>
      <c r="AF38" s="115">
        <f t="shared" si="28"/>
        <v>3.2525876627869197E-5</v>
      </c>
    </row>
    <row r="39" spans="1:32" x14ac:dyDescent="0.4">
      <c r="A39" s="23">
        <v>42613</v>
      </c>
      <c r="B39" s="17">
        <v>0.52</v>
      </c>
      <c r="C39" s="17">
        <v>205.04900000000001</v>
      </c>
      <c r="D39" s="17">
        <v>1165.989</v>
      </c>
      <c r="E39" s="17">
        <v>0.52</v>
      </c>
      <c r="F39" s="17">
        <v>0.27</v>
      </c>
      <c r="G39" s="17">
        <v>107.849</v>
      </c>
      <c r="H39" s="17">
        <v>668.46699999999998</v>
      </c>
      <c r="I39" s="17">
        <v>1.7899999999999999E-2</v>
      </c>
      <c r="J39" s="17">
        <v>0.76115086010047184</v>
      </c>
      <c r="K39" s="35">
        <f t="shared" si="14"/>
        <v>4.1666666666666669E-4</v>
      </c>
      <c r="L39" s="36">
        <f t="shared" si="15"/>
        <v>2.4390362879822547E-4</v>
      </c>
      <c r="M39" s="36">
        <f t="shared" si="16"/>
        <v>-1.6602050811351798E-3</v>
      </c>
      <c r="N39" s="36">
        <f t="shared" si="17"/>
        <v>4.1666666666666669E-4</v>
      </c>
      <c r="O39" s="50">
        <f t="shared" si="18"/>
        <v>3.5833333333333333E-4</v>
      </c>
      <c r="P39" s="50">
        <f t="shared" si="19"/>
        <v>1.1127906006280774E-4</v>
      </c>
      <c r="Q39" s="50">
        <f t="shared" si="20"/>
        <v>-6.2492057678076307E-4</v>
      </c>
      <c r="R39" s="50">
        <f t="shared" si="21"/>
        <v>1.8758333333333333E-4</v>
      </c>
      <c r="S39" s="54">
        <f t="shared" si="29"/>
        <v>-6.953892668178252E-3</v>
      </c>
      <c r="T39" s="68">
        <f t="shared" si="30"/>
        <v>-2.2908333333333336E-4</v>
      </c>
      <c r="V39" s="83">
        <f t="shared" si="31"/>
        <v>4.1666666666666669E-4</v>
      </c>
      <c r="W39" s="27">
        <f t="shared" si="22"/>
        <v>2.4390362879822547E-4</v>
      </c>
      <c r="X39" s="27">
        <f t="shared" si="23"/>
        <v>-1.6602050811351798E-3</v>
      </c>
      <c r="Y39" s="44">
        <f t="shared" si="32"/>
        <v>5.8741666666666664E-4</v>
      </c>
      <c r="Z39" s="44">
        <f t="shared" si="24"/>
        <v>3.4036239339614111E-4</v>
      </c>
      <c r="AA39" s="44">
        <f t="shared" si="25"/>
        <v>-3.9583724344742971E-4</v>
      </c>
      <c r="AB39" s="93">
        <f t="shared" si="33"/>
        <v>-6.5980511463844538E-3</v>
      </c>
      <c r="AC39" s="93">
        <f t="shared" si="26"/>
        <v>-6.8433874307552989E-3</v>
      </c>
      <c r="AD39" s="93">
        <f t="shared" si="27"/>
        <v>-7.5744676143419953E-3</v>
      </c>
      <c r="AE39" s="114">
        <f t="shared" si="34"/>
        <v>-4.1524656938058725E-4</v>
      </c>
      <c r="AF39" s="115">
        <f t="shared" si="28"/>
        <v>-4.1524656938058725E-4</v>
      </c>
    </row>
    <row r="40" spans="1:32" x14ac:dyDescent="0.4">
      <c r="A40" s="23">
        <v>42643</v>
      </c>
      <c r="B40" s="17">
        <v>0.53</v>
      </c>
      <c r="C40" s="17">
        <v>205.16300000000001</v>
      </c>
      <c r="D40" s="17">
        <v>1167.3440000000001</v>
      </c>
      <c r="E40" s="17">
        <v>0.53</v>
      </c>
      <c r="F40" s="17">
        <v>0.27</v>
      </c>
      <c r="G40" s="17">
        <v>107.833</v>
      </c>
      <c r="H40" s="17">
        <v>668.57299999999998</v>
      </c>
      <c r="I40" s="17">
        <v>0.1265</v>
      </c>
      <c r="J40" s="17">
        <v>0.77089115016959608</v>
      </c>
      <c r="K40" s="35">
        <f t="shared" si="14"/>
        <v>4.3333333333333337E-4</v>
      </c>
      <c r="L40" s="36">
        <f t="shared" si="15"/>
        <v>5.5596467185892173E-4</v>
      </c>
      <c r="M40" s="36">
        <f t="shared" si="16"/>
        <v>1.1621035875981622E-3</v>
      </c>
      <c r="N40" s="36">
        <f t="shared" si="17"/>
        <v>4.3333333333333337E-4</v>
      </c>
      <c r="O40" s="50">
        <f t="shared" si="18"/>
        <v>2.2500000000000002E-4</v>
      </c>
      <c r="P40" s="50">
        <f t="shared" si="19"/>
        <v>-1.4835557121539722E-4</v>
      </c>
      <c r="Q40" s="50">
        <f t="shared" si="20"/>
        <v>1.5857177691636082E-4</v>
      </c>
      <c r="R40" s="50">
        <f t="shared" si="21"/>
        <v>1.4916666666666666E-5</v>
      </c>
      <c r="S40" s="54">
        <f t="shared" si="29"/>
        <v>-1.2635104277668008E-2</v>
      </c>
      <c r="T40" s="68">
        <f t="shared" si="30"/>
        <v>-4.1841666666666671E-4</v>
      </c>
      <c r="V40" s="83">
        <f t="shared" si="31"/>
        <v>4.3333333333333337E-4</v>
      </c>
      <c r="W40" s="27">
        <f t="shared" si="22"/>
        <v>5.5596467185892173E-4</v>
      </c>
      <c r="X40" s="27">
        <f t="shared" si="23"/>
        <v>1.1621035875981622E-3</v>
      </c>
      <c r="Y40" s="44">
        <f t="shared" si="32"/>
        <v>6.434166666666667E-4</v>
      </c>
      <c r="Z40" s="44">
        <f t="shared" si="24"/>
        <v>2.7006109545126949E-4</v>
      </c>
      <c r="AA40" s="44">
        <f t="shared" si="25"/>
        <v>5.7698844358302758E-4</v>
      </c>
      <c r="AB40" s="93">
        <f t="shared" si="33"/>
        <v>-1.2412947176130618E-2</v>
      </c>
      <c r="AC40" s="93">
        <f t="shared" si="26"/>
        <v>-1.2781585360770897E-2</v>
      </c>
      <c r="AD40" s="93">
        <f t="shared" si="27"/>
        <v>-1.2478536071688473E-2</v>
      </c>
      <c r="AE40" s="114">
        <f t="shared" si="34"/>
        <v>7.4697876802130695E-4</v>
      </c>
      <c r="AF40" s="115">
        <f t="shared" si="28"/>
        <v>7.4697876802130695E-4</v>
      </c>
    </row>
    <row r="41" spans="1:32" x14ac:dyDescent="0.4">
      <c r="A41" s="23">
        <v>42674</v>
      </c>
      <c r="B41" s="17">
        <v>0.53</v>
      </c>
      <c r="C41" s="17">
        <v>205.25800000000001</v>
      </c>
      <c r="D41" s="17">
        <v>1166.5630000000001</v>
      </c>
      <c r="E41" s="17">
        <v>0.53</v>
      </c>
      <c r="F41" s="17">
        <v>0.26</v>
      </c>
      <c r="G41" s="17">
        <v>107.836</v>
      </c>
      <c r="H41" s="17">
        <v>666.30799999999999</v>
      </c>
      <c r="I41" s="17">
        <v>0.20050000000000001</v>
      </c>
      <c r="J41" s="17">
        <v>0.81685999019768019</v>
      </c>
      <c r="K41" s="35">
        <f t="shared" si="14"/>
        <v>4.416666666666667E-4</v>
      </c>
      <c r="L41" s="36">
        <f t="shared" si="15"/>
        <v>4.6304645574490877E-4</v>
      </c>
      <c r="M41" s="36">
        <f t="shared" si="16"/>
        <v>-6.6904014583524241E-4</v>
      </c>
      <c r="N41" s="36">
        <f t="shared" si="17"/>
        <v>4.416666666666667E-4</v>
      </c>
      <c r="O41" s="50">
        <f t="shared" si="18"/>
        <v>2.2500000000000002E-4</v>
      </c>
      <c r="P41" s="50">
        <f t="shared" si="19"/>
        <v>2.782079697305484E-5</v>
      </c>
      <c r="Q41" s="50">
        <f t="shared" si="20"/>
        <v>-3.3878125500131917E-3</v>
      </c>
      <c r="R41" s="50">
        <f t="shared" si="21"/>
        <v>1.0541666666666666E-4</v>
      </c>
      <c r="S41" s="54">
        <f t="shared" si="29"/>
        <v>-5.6275053962380528E-2</v>
      </c>
      <c r="T41" s="68">
        <f t="shared" si="30"/>
        <v>-3.3625000000000007E-4</v>
      </c>
      <c r="V41" s="83">
        <f t="shared" si="31"/>
        <v>4.416666666666667E-4</v>
      </c>
      <c r="W41" s="27">
        <f t="shared" si="22"/>
        <v>4.6304645574490877E-4</v>
      </c>
      <c r="X41" s="27">
        <f t="shared" si="23"/>
        <v>-6.6904014583524241E-4</v>
      </c>
      <c r="Y41" s="44">
        <f t="shared" si="32"/>
        <v>5.6125000000000012E-4</v>
      </c>
      <c r="Z41" s="44">
        <f t="shared" si="24"/>
        <v>3.6407079697305491E-4</v>
      </c>
      <c r="AA41" s="44">
        <f t="shared" si="25"/>
        <v>-3.0515625500131915E-3</v>
      </c>
      <c r="AB41" s="93">
        <f t="shared" si="33"/>
        <v>-5.606271584952216E-2</v>
      </c>
      <c r="AC41" s="93">
        <f t="shared" si="26"/>
        <v>-5.6248798782258413E-2</v>
      </c>
      <c r="AD41" s="93">
        <f t="shared" si="27"/>
        <v>-5.9472217178327291E-2</v>
      </c>
      <c r="AE41" s="114">
        <f t="shared" si="34"/>
        <v>-1.1109088972971151E-4</v>
      </c>
      <c r="AF41" s="115">
        <f t="shared" si="28"/>
        <v>-1.1109088972971151E-4</v>
      </c>
    </row>
    <row r="42" spans="1:32" x14ac:dyDescent="0.4">
      <c r="A42" s="23">
        <v>42704</v>
      </c>
      <c r="B42" s="17">
        <v>0.62</v>
      </c>
      <c r="C42" s="17">
        <v>205.249</v>
      </c>
      <c r="D42" s="17">
        <v>1161.934</v>
      </c>
      <c r="E42" s="17">
        <v>0.62</v>
      </c>
      <c r="F42" s="17">
        <v>0.26</v>
      </c>
      <c r="G42" s="17">
        <v>107.90600000000001</v>
      </c>
      <c r="H42" s="17">
        <v>667.90899999999999</v>
      </c>
      <c r="I42" s="17">
        <v>-0.1017</v>
      </c>
      <c r="J42" s="17">
        <v>0.79961618423156888</v>
      </c>
      <c r="K42" s="35">
        <f t="shared" si="14"/>
        <v>4.416666666666667E-4</v>
      </c>
      <c r="L42" s="36">
        <f t="shared" si="15"/>
        <v>-4.3847255649098749E-5</v>
      </c>
      <c r="M42" s="36">
        <f t="shared" si="16"/>
        <v>-3.9680668767997362E-3</v>
      </c>
      <c r="N42" s="36">
        <f t="shared" si="17"/>
        <v>4.416666666666667E-4</v>
      </c>
      <c r="O42" s="50">
        <f t="shared" si="18"/>
        <v>2.1666666666666668E-4</v>
      </c>
      <c r="P42" s="50">
        <f t="shared" si="19"/>
        <v>6.4913386995080202E-4</v>
      </c>
      <c r="Q42" s="50">
        <f t="shared" si="20"/>
        <v>2.4027927024738993E-3</v>
      </c>
      <c r="R42" s="50">
        <f t="shared" si="21"/>
        <v>1.6708333333333335E-4</v>
      </c>
      <c r="S42" s="54">
        <f t="shared" si="29"/>
        <v>2.1565103741218783E-2</v>
      </c>
      <c r="T42" s="68">
        <f t="shared" si="30"/>
        <v>-2.7458333333333338E-4</v>
      </c>
      <c r="V42" s="83">
        <f t="shared" si="31"/>
        <v>4.416666666666667E-4</v>
      </c>
      <c r="W42" s="27">
        <f t="shared" si="22"/>
        <v>-4.3847255649098749E-5</v>
      </c>
      <c r="X42" s="27">
        <f t="shared" si="23"/>
        <v>-3.9680668767997362E-3</v>
      </c>
      <c r="Y42" s="44">
        <f t="shared" si="32"/>
        <v>4.9125000000000004E-4</v>
      </c>
      <c r="Z42" s="44">
        <f t="shared" si="24"/>
        <v>9.2371720328413541E-4</v>
      </c>
      <c r="AA42" s="44">
        <f t="shared" si="25"/>
        <v>2.6773760358072326E-3</v>
      </c>
      <c r="AB42" s="93">
        <f t="shared" si="33"/>
        <v>2.1786442847029575E-2</v>
      </c>
      <c r="AC42" s="93">
        <f t="shared" si="26"/>
        <v>2.2228236250416922E-2</v>
      </c>
      <c r="AD42" s="93">
        <f t="shared" si="27"/>
        <v>2.4019712917590086E-2</v>
      </c>
      <c r="AE42" s="114">
        <f t="shared" si="34"/>
        <v>-1.157578480518312E-3</v>
      </c>
      <c r="AF42" s="115">
        <f t="shared" si="28"/>
        <v>-1.157578480518312E-3</v>
      </c>
    </row>
    <row r="43" spans="1:32" x14ac:dyDescent="0.4">
      <c r="A43" s="23">
        <v>42735</v>
      </c>
      <c r="B43" s="17">
        <v>0.77</v>
      </c>
      <c r="C43" s="17">
        <v>205.35400000000001</v>
      </c>
      <c r="D43" s="17">
        <v>1162.279</v>
      </c>
      <c r="E43" s="17">
        <v>0.77</v>
      </c>
      <c r="F43" s="17">
        <v>0.26</v>
      </c>
      <c r="G43" s="17">
        <v>107.94499999999999</v>
      </c>
      <c r="H43" s="17">
        <v>669.14400000000001</v>
      </c>
      <c r="I43" s="17">
        <v>3.3500000000000002E-2</v>
      </c>
      <c r="J43" s="17">
        <v>0.81037277147487841</v>
      </c>
      <c r="K43" s="35">
        <f t="shared" si="14"/>
        <v>5.1666666666666668E-4</v>
      </c>
      <c r="L43" s="36">
        <f t="shared" si="15"/>
        <v>5.1157374700983027E-4</v>
      </c>
      <c r="M43" s="36">
        <f t="shared" si="16"/>
        <v>2.9691875786408417E-4</v>
      </c>
      <c r="N43" s="36">
        <f t="shared" si="17"/>
        <v>5.1666666666666668E-4</v>
      </c>
      <c r="O43" s="50">
        <f t="shared" si="18"/>
        <v>2.1666666666666668E-4</v>
      </c>
      <c r="P43" s="50">
        <f t="shared" si="19"/>
        <v>3.6142568531860597E-4</v>
      </c>
      <c r="Q43" s="50">
        <f t="shared" si="20"/>
        <v>1.8490542873355054E-3</v>
      </c>
      <c r="R43" s="50">
        <f t="shared" si="21"/>
        <v>-8.475E-5</v>
      </c>
      <c r="S43" s="54">
        <f t="shared" si="29"/>
        <v>-1.3273628658243997E-2</v>
      </c>
      <c r="T43" s="68">
        <f t="shared" si="30"/>
        <v>-6.0141666666666666E-4</v>
      </c>
      <c r="V43" s="83">
        <f t="shared" si="31"/>
        <v>5.1666666666666668E-4</v>
      </c>
      <c r="W43" s="27">
        <f t="shared" si="22"/>
        <v>5.1157374700983027E-4</v>
      </c>
      <c r="X43" s="27">
        <f t="shared" si="23"/>
        <v>2.9691875786408417E-4</v>
      </c>
      <c r="Y43" s="44">
        <f t="shared" si="32"/>
        <v>8.1808333333333331E-4</v>
      </c>
      <c r="Z43" s="44">
        <f t="shared" si="24"/>
        <v>9.6284235198527263E-4</v>
      </c>
      <c r="AA43" s="44">
        <f t="shared" si="25"/>
        <v>2.4504709540021721E-3</v>
      </c>
      <c r="AB43" s="93">
        <f t="shared" si="33"/>
        <v>-1.3059837944453201E-2</v>
      </c>
      <c r="AC43" s="93">
        <f t="shared" si="26"/>
        <v>-1.2917000403259826E-2</v>
      </c>
      <c r="AD43" s="93">
        <f t="shared" si="27"/>
        <v>-1.1449118030887551E-2</v>
      </c>
      <c r="AE43" s="114">
        <f t="shared" si="34"/>
        <v>5.7178756268906725E-4</v>
      </c>
      <c r="AF43" s="115">
        <f t="shared" si="28"/>
        <v>5.7178756268906725E-4</v>
      </c>
    </row>
    <row r="44" spans="1:32" x14ac:dyDescent="0.4">
      <c r="A44" s="23">
        <v>42766</v>
      </c>
      <c r="B44" s="17">
        <v>0.78</v>
      </c>
      <c r="C44" s="17">
        <v>205.542</v>
      </c>
      <c r="D44" s="17">
        <v>1163.7429999999999</v>
      </c>
      <c r="E44" s="17">
        <v>0.78</v>
      </c>
      <c r="F44" s="17">
        <v>0.26</v>
      </c>
      <c r="G44" s="17">
        <v>107.925</v>
      </c>
      <c r="H44" s="17">
        <v>667.721</v>
      </c>
      <c r="I44" s="17">
        <v>0.42009999999999997</v>
      </c>
      <c r="J44" s="17">
        <v>0.79497575323952618</v>
      </c>
      <c r="K44" s="35">
        <f t="shared" si="14"/>
        <v>6.4166666666666669E-4</v>
      </c>
      <c r="L44" s="36">
        <f t="shared" si="15"/>
        <v>9.1549227188170157E-4</v>
      </c>
      <c r="M44" s="36">
        <f t="shared" si="16"/>
        <v>1.2595942970663465E-3</v>
      </c>
      <c r="N44" s="36">
        <f t="shared" si="17"/>
        <v>6.4166666666666669E-4</v>
      </c>
      <c r="O44" s="50">
        <f t="shared" si="18"/>
        <v>2.1666666666666668E-4</v>
      </c>
      <c r="P44" s="50">
        <f t="shared" si="19"/>
        <v>-1.8527954050673312E-4</v>
      </c>
      <c r="Q44" s="50">
        <f t="shared" si="20"/>
        <v>-2.1265975634542356E-3</v>
      </c>
      <c r="R44" s="50">
        <f t="shared" si="21"/>
        <v>2.791666666666667E-5</v>
      </c>
      <c r="S44" s="54">
        <f t="shared" si="29"/>
        <v>1.9367909238249492E-2</v>
      </c>
      <c r="T44" s="68">
        <f t="shared" si="30"/>
        <v>-6.1375000000000004E-4</v>
      </c>
      <c r="V44" s="83">
        <f t="shared" si="31"/>
        <v>6.4166666666666669E-4</v>
      </c>
      <c r="W44" s="27">
        <f t="shared" si="22"/>
        <v>9.1549227188170157E-4</v>
      </c>
      <c r="X44" s="27">
        <f t="shared" si="23"/>
        <v>1.2595942970663465E-3</v>
      </c>
      <c r="Y44" s="44">
        <f t="shared" si="32"/>
        <v>8.3041666666666669E-4</v>
      </c>
      <c r="Z44" s="44">
        <f t="shared" si="24"/>
        <v>4.2847045949326692E-4</v>
      </c>
      <c r="AA44" s="44">
        <f t="shared" si="25"/>
        <v>-1.5128475634542354E-3</v>
      </c>
      <c r="AB44" s="93">
        <f t="shared" si="33"/>
        <v>1.9588772285251244E-2</v>
      </c>
      <c r="AC44" s="93">
        <f t="shared" si="26"/>
        <v>1.9179041220418469E-2</v>
      </c>
      <c r="AD44" s="93">
        <f t="shared" si="27"/>
        <v>1.7200123926200073E-2</v>
      </c>
      <c r="AE44" s="114">
        <f t="shared" si="34"/>
        <v>8.5852355752785345E-4</v>
      </c>
      <c r="AF44" s="115">
        <f t="shared" si="28"/>
        <v>8.5852355752785345E-4</v>
      </c>
    </row>
    <row r="45" spans="1:32" x14ac:dyDescent="0.4">
      <c r="A45" s="23">
        <v>42794</v>
      </c>
      <c r="B45" s="17">
        <v>0.79</v>
      </c>
      <c r="C45" s="17">
        <v>205.65199999999999</v>
      </c>
      <c r="D45" s="17">
        <v>1164.93</v>
      </c>
      <c r="E45" s="17">
        <v>0.79</v>
      </c>
      <c r="F45" s="17">
        <v>0.26</v>
      </c>
      <c r="G45" s="17">
        <v>107.946</v>
      </c>
      <c r="H45" s="17">
        <v>669.31299999999999</v>
      </c>
      <c r="I45" s="17">
        <v>0.19059999999999999</v>
      </c>
      <c r="J45" s="17">
        <v>0.80775444264943463</v>
      </c>
      <c r="K45" s="35">
        <f t="shared" si="14"/>
        <v>6.4999999999999997E-4</v>
      </c>
      <c r="L45" s="36">
        <f t="shared" si="15"/>
        <v>5.3517042745521159E-4</v>
      </c>
      <c r="M45" s="36">
        <f t="shared" si="16"/>
        <v>1.0199846529690415E-3</v>
      </c>
      <c r="N45" s="36">
        <f t="shared" si="17"/>
        <v>6.4999999999999997E-4</v>
      </c>
      <c r="O45" s="50">
        <f t="shared" si="18"/>
        <v>2.1666666666666668E-4</v>
      </c>
      <c r="P45" s="50">
        <f t="shared" si="19"/>
        <v>1.9457956914514796E-4</v>
      </c>
      <c r="Q45" s="50">
        <f t="shared" si="20"/>
        <v>2.3842293412967841E-3</v>
      </c>
      <c r="R45" s="50">
        <f t="shared" si="21"/>
        <v>3.5008333333333332E-4</v>
      </c>
      <c r="S45" s="54">
        <f t="shared" si="29"/>
        <v>-1.5820017489466709E-2</v>
      </c>
      <c r="T45" s="68">
        <f t="shared" si="30"/>
        <v>-2.9991666666666665E-4</v>
      </c>
      <c r="V45" s="83">
        <f t="shared" si="31"/>
        <v>6.4999999999999997E-4</v>
      </c>
      <c r="W45" s="27">
        <f t="shared" si="22"/>
        <v>5.3517042745521159E-4</v>
      </c>
      <c r="X45" s="27">
        <f t="shared" si="23"/>
        <v>1.0199846529690415E-3</v>
      </c>
      <c r="Y45" s="44">
        <f t="shared" si="32"/>
        <v>5.165833333333333E-4</v>
      </c>
      <c r="Z45" s="44">
        <f t="shared" si="24"/>
        <v>4.944962358118146E-4</v>
      </c>
      <c r="AA45" s="44">
        <f t="shared" si="25"/>
        <v>2.6841460079634507E-3</v>
      </c>
      <c r="AB45" s="93">
        <f t="shared" si="33"/>
        <v>-1.5606778493255979E-2</v>
      </c>
      <c r="AC45" s="93">
        <f t="shared" si="26"/>
        <v>-1.5628516172508489E-2</v>
      </c>
      <c r="AD45" s="93">
        <f t="shared" si="27"/>
        <v>-1.3473506698048143E-2</v>
      </c>
      <c r="AE45" s="114">
        <f t="shared" si="34"/>
        <v>8.2082407837667922E-4</v>
      </c>
      <c r="AF45" s="115">
        <f t="shared" si="28"/>
        <v>8.2082407837667922E-4</v>
      </c>
    </row>
    <row r="46" spans="1:32" x14ac:dyDescent="0.4">
      <c r="A46" s="23">
        <v>42825</v>
      </c>
      <c r="B46" s="17">
        <v>0.98</v>
      </c>
      <c r="C46" s="17">
        <v>205.60499999999999</v>
      </c>
      <c r="D46" s="17">
        <v>1165.3040000000001</v>
      </c>
      <c r="E46" s="17">
        <v>0.98</v>
      </c>
      <c r="F46" s="17">
        <v>0.26</v>
      </c>
      <c r="G46" s="17">
        <v>107.917</v>
      </c>
      <c r="H46" s="17">
        <v>668.74300000000005</v>
      </c>
      <c r="I46" s="17">
        <v>0.31340000000000001</v>
      </c>
      <c r="J46" s="17">
        <v>0.79681274900398413</v>
      </c>
      <c r="K46" s="35">
        <f t="shared" si="14"/>
        <v>6.5833333333333336E-4</v>
      </c>
      <c r="L46" s="36">
        <f t="shared" si="15"/>
        <v>-2.2854141948536189E-4</v>
      </c>
      <c r="M46" s="36">
        <f t="shared" si="16"/>
        <v>3.210493334364628E-4</v>
      </c>
      <c r="N46" s="36">
        <f t="shared" si="17"/>
        <v>6.5833333333333336E-4</v>
      </c>
      <c r="O46" s="50">
        <f t="shared" si="18"/>
        <v>2.1666666666666668E-4</v>
      </c>
      <c r="P46" s="50">
        <f t="shared" si="19"/>
        <v>-2.6865284494093089E-4</v>
      </c>
      <c r="Q46" s="50">
        <f t="shared" si="20"/>
        <v>-8.5161949640888412E-4</v>
      </c>
      <c r="R46" s="50">
        <f t="shared" si="21"/>
        <v>1.5883333333333334E-4</v>
      </c>
      <c r="S46" s="54">
        <f t="shared" si="29"/>
        <v>1.3731825525040486E-2</v>
      </c>
      <c r="T46" s="68">
        <f t="shared" si="30"/>
        <v>-4.9950000000000005E-4</v>
      </c>
      <c r="V46" s="83">
        <f t="shared" si="31"/>
        <v>6.5833333333333336E-4</v>
      </c>
      <c r="W46" s="27">
        <f t="shared" si="22"/>
        <v>-2.2854141948536189E-4</v>
      </c>
      <c r="X46" s="27">
        <f t="shared" si="23"/>
        <v>3.210493334364628E-4</v>
      </c>
      <c r="Y46" s="44">
        <f t="shared" si="32"/>
        <v>7.1616666666666671E-4</v>
      </c>
      <c r="Z46" s="44">
        <f t="shared" si="24"/>
        <v>2.3084715505906916E-4</v>
      </c>
      <c r="AA46" s="44">
        <f t="shared" si="25"/>
        <v>-3.5211949640888407E-4</v>
      </c>
      <c r="AB46" s="93">
        <f t="shared" si="33"/>
        <v>1.3951467420570962E-2</v>
      </c>
      <c r="AC46" s="93">
        <f t="shared" si="26"/>
        <v>1.3459483586105936E-2</v>
      </c>
      <c r="AD46" s="93">
        <f t="shared" si="27"/>
        <v>1.2868511738293176E-2</v>
      </c>
      <c r="AE46" s="114">
        <f t="shared" si="34"/>
        <v>1.1652874850779316E-4</v>
      </c>
      <c r="AF46" s="115">
        <f t="shared" si="28"/>
        <v>1.1652874850779316E-4</v>
      </c>
    </row>
    <row r="47" spans="1:32" x14ac:dyDescent="0.4">
      <c r="A47" s="23">
        <v>42855</v>
      </c>
      <c r="B47" s="17">
        <v>1</v>
      </c>
      <c r="C47" s="17">
        <v>205.74799999999999</v>
      </c>
      <c r="D47" s="17">
        <v>1166.9190000000001</v>
      </c>
      <c r="E47" s="17">
        <v>1</v>
      </c>
      <c r="F47" s="17">
        <v>0.26</v>
      </c>
      <c r="G47" s="17">
        <v>107.96</v>
      </c>
      <c r="H47" s="17">
        <v>669.49199999999996</v>
      </c>
      <c r="I47" s="17">
        <v>0.2029</v>
      </c>
      <c r="J47" s="17">
        <v>0.77214114740174511</v>
      </c>
      <c r="K47" s="35">
        <f t="shared" si="14"/>
        <v>8.166666666666666E-4</v>
      </c>
      <c r="L47" s="36">
        <f t="shared" si="15"/>
        <v>6.9550837771448215E-4</v>
      </c>
      <c r="M47" s="36">
        <f t="shared" si="16"/>
        <v>1.3859044506840945E-3</v>
      </c>
      <c r="N47" s="36">
        <f t="shared" si="17"/>
        <v>8.166666666666666E-4</v>
      </c>
      <c r="O47" s="50">
        <f t="shared" si="18"/>
        <v>2.1666666666666668E-4</v>
      </c>
      <c r="P47" s="50">
        <f t="shared" si="19"/>
        <v>3.9845436770846732E-4</v>
      </c>
      <c r="Q47" s="50">
        <f t="shared" si="20"/>
        <v>1.1200117234870799E-3</v>
      </c>
      <c r="R47" s="50">
        <f t="shared" si="21"/>
        <v>2.6116666666666665E-4</v>
      </c>
      <c r="S47" s="54">
        <f t="shared" si="29"/>
        <v>3.1952191235059768E-2</v>
      </c>
      <c r="T47" s="68">
        <f t="shared" si="30"/>
        <v>-5.555E-4</v>
      </c>
      <c r="V47" s="83">
        <f t="shared" si="31"/>
        <v>8.166666666666666E-4</v>
      </c>
      <c r="W47" s="27">
        <f t="shared" si="22"/>
        <v>6.9550837771448215E-4</v>
      </c>
      <c r="X47" s="27">
        <f t="shared" si="23"/>
        <v>1.3859044506840945E-3</v>
      </c>
      <c r="Y47" s="44">
        <f t="shared" si="32"/>
        <v>7.7216666666666666E-4</v>
      </c>
      <c r="Z47" s="44">
        <f t="shared" si="24"/>
        <v>9.5395436770846732E-4</v>
      </c>
      <c r="AA47" s="44">
        <f t="shared" si="25"/>
        <v>1.6755117234870799E-3</v>
      </c>
      <c r="AB47" s="93">
        <f t="shared" si="33"/>
        <v>3.2175780876494198E-2</v>
      </c>
      <c r="AC47" s="93">
        <f t="shared" si="26"/>
        <v>3.2363377092923695E-2</v>
      </c>
      <c r="AD47" s="93">
        <f t="shared" si="27"/>
        <v>3.3107989787321213E-2</v>
      </c>
      <c r="AE47" s="114">
        <f t="shared" si="34"/>
        <v>1.0150182133850034E-3</v>
      </c>
      <c r="AF47" s="115">
        <f t="shared" si="28"/>
        <v>1.0150182133850034E-3</v>
      </c>
    </row>
    <row r="48" spans="1:32" x14ac:dyDescent="0.4">
      <c r="A48" s="23">
        <v>42886</v>
      </c>
      <c r="B48" s="17">
        <v>1.06</v>
      </c>
      <c r="C48" s="17">
        <v>205.83500000000001</v>
      </c>
      <c r="D48" s="17">
        <v>1168.269</v>
      </c>
      <c r="E48" s="17">
        <v>1.06</v>
      </c>
      <c r="F48" s="17">
        <v>0.25</v>
      </c>
      <c r="G48" s="17">
        <v>107.93300000000001</v>
      </c>
      <c r="H48" s="17">
        <v>669.10400000000004</v>
      </c>
      <c r="I48" s="17">
        <v>9.2200000000000004E-2</v>
      </c>
      <c r="J48" s="17">
        <v>0.77579519006982156</v>
      </c>
      <c r="K48" s="35">
        <f t="shared" si="14"/>
        <v>8.3333333333333339E-4</v>
      </c>
      <c r="L48" s="36">
        <f t="shared" si="15"/>
        <v>4.2284736668163347E-4</v>
      </c>
      <c r="M48" s="36">
        <f t="shared" si="16"/>
        <v>1.1568926377922839E-3</v>
      </c>
      <c r="N48" s="36">
        <f t="shared" si="17"/>
        <v>8.3333333333333339E-4</v>
      </c>
      <c r="O48" s="50">
        <f t="shared" si="18"/>
        <v>2.1666666666666668E-4</v>
      </c>
      <c r="P48" s="50">
        <f t="shared" si="19"/>
        <v>-2.5009262689867917E-4</v>
      </c>
      <c r="Q48" s="50">
        <f t="shared" si="20"/>
        <v>-5.7954389298142672E-4</v>
      </c>
      <c r="R48" s="50">
        <f t="shared" si="21"/>
        <v>1.6908333333333334E-4</v>
      </c>
      <c r="S48" s="54">
        <f t="shared" si="29"/>
        <v>-4.7100609991505005E-3</v>
      </c>
      <c r="T48" s="68">
        <f t="shared" si="30"/>
        <v>-6.6425000000000002E-4</v>
      </c>
      <c r="V48" s="83">
        <f t="shared" si="31"/>
        <v>8.3333333333333339E-4</v>
      </c>
      <c r="W48" s="27">
        <f t="shared" si="22"/>
        <v>4.2284736668163347E-4</v>
      </c>
      <c r="X48" s="27">
        <f t="shared" si="23"/>
        <v>1.1568926377922839E-3</v>
      </c>
      <c r="Y48" s="44">
        <f t="shared" si="32"/>
        <v>8.8091666666666668E-4</v>
      </c>
      <c r="Z48" s="44">
        <f t="shared" si="24"/>
        <v>4.1415737310132085E-4</v>
      </c>
      <c r="AA48" s="44">
        <f t="shared" si="25"/>
        <v>8.4706107018573296E-5</v>
      </c>
      <c r="AB48" s="93">
        <f t="shared" si="33"/>
        <v>-4.4944148457002342E-3</v>
      </c>
      <c r="AC48" s="93">
        <f t="shared" si="26"/>
        <v>-4.9589756745210822E-3</v>
      </c>
      <c r="AD48" s="93">
        <f t="shared" si="27"/>
        <v>-5.2868752050443391E-3</v>
      </c>
      <c r="AE48" s="114">
        <f t="shared" si="34"/>
        <v>7.263737105726142E-4</v>
      </c>
      <c r="AF48" s="115">
        <f t="shared" si="28"/>
        <v>7.263737105726142E-4</v>
      </c>
    </row>
    <row r="49" spans="1:32" x14ac:dyDescent="0.4">
      <c r="A49" s="23">
        <v>42916</v>
      </c>
      <c r="B49" s="17">
        <v>1.22</v>
      </c>
      <c r="C49" s="17">
        <v>205.99</v>
      </c>
      <c r="D49" s="17">
        <v>1167.3320000000001</v>
      </c>
      <c r="E49" s="17">
        <v>1.22</v>
      </c>
      <c r="F49" s="17">
        <v>0.25</v>
      </c>
      <c r="G49" s="17">
        <v>107.85899999999999</v>
      </c>
      <c r="H49" s="17">
        <v>666.21900000000005</v>
      </c>
      <c r="I49" s="17">
        <v>0.16819999999999999</v>
      </c>
      <c r="J49" s="17">
        <v>0.76775431861804222</v>
      </c>
      <c r="K49" s="35">
        <f t="shared" ref="K49:K80" si="35">B48/1200</f>
        <v>8.8333333333333341E-4</v>
      </c>
      <c r="L49" s="36">
        <f t="shared" ref="L49:L80" si="36">C49/C48-1</f>
        <v>7.5303033983531442E-4</v>
      </c>
      <c r="M49" s="36">
        <f t="shared" ref="M49:M80" si="37">D49/D48-1</f>
        <v>-8.0204131069117057E-4</v>
      </c>
      <c r="N49" s="36">
        <f t="shared" ref="N49:N80" si="38">E48/1200</f>
        <v>8.8333333333333341E-4</v>
      </c>
      <c r="O49" s="50">
        <f t="shared" ref="O49:O80" si="39">F48/1200</f>
        <v>2.0833333333333335E-4</v>
      </c>
      <c r="P49" s="50">
        <f t="shared" ref="P49:P80" si="40">G49/G48-1</f>
        <v>-6.856105176360483E-4</v>
      </c>
      <c r="Q49" s="50">
        <f t="shared" ref="Q49:Q80" si="41">H49/H48-1</f>
        <v>-4.3117362921160085E-3</v>
      </c>
      <c r="R49" s="50">
        <f t="shared" ref="R49:R80" si="42">I48/1200</f>
        <v>7.6833333333333335E-5</v>
      </c>
      <c r="S49" s="54">
        <f t="shared" si="29"/>
        <v>1.0473235065942665E-2</v>
      </c>
      <c r="T49" s="68">
        <f t="shared" si="30"/>
        <v>-8.0650000000000003E-4</v>
      </c>
      <c r="V49" s="83">
        <f t="shared" si="31"/>
        <v>8.8333333333333341E-4</v>
      </c>
      <c r="W49" s="27">
        <f t="shared" si="22"/>
        <v>7.5303033983531442E-4</v>
      </c>
      <c r="X49" s="27">
        <f t="shared" si="23"/>
        <v>-8.0204131069117057E-4</v>
      </c>
      <c r="Y49" s="44">
        <f t="shared" si="32"/>
        <v>1.0148333333333333E-3</v>
      </c>
      <c r="Z49" s="44">
        <f t="shared" si="24"/>
        <v>1.2088948236395173E-4</v>
      </c>
      <c r="AA49" s="44">
        <f t="shared" si="25"/>
        <v>-3.5052362921160086E-3</v>
      </c>
      <c r="AB49" s="93">
        <f t="shared" si="33"/>
        <v>1.0683750323248198E-2</v>
      </c>
      <c r="AC49" s="93">
        <f t="shared" si="26"/>
        <v>9.7804439881916672E-3</v>
      </c>
      <c r="AD49" s="93">
        <f t="shared" si="27"/>
        <v>6.1163409460969209E-3</v>
      </c>
      <c r="AE49" s="114">
        <f t="shared" si="34"/>
        <v>-9.6446632953868007E-6</v>
      </c>
      <c r="AF49" s="115">
        <f t="shared" ref="AF49:AF80" si="43">SUMPRODUCT(pfwtsB,$V49:$AD49)</f>
        <v>-9.6446632953868007E-6</v>
      </c>
    </row>
    <row r="50" spans="1:32" x14ac:dyDescent="0.4">
      <c r="A50" s="23">
        <v>42947</v>
      </c>
      <c r="B50" s="17">
        <v>1.23</v>
      </c>
      <c r="C50" s="17">
        <v>206.23099999999999</v>
      </c>
      <c r="D50" s="17">
        <v>1169.818</v>
      </c>
      <c r="E50" s="17">
        <v>1.23</v>
      </c>
      <c r="F50" s="17">
        <v>0.25</v>
      </c>
      <c r="G50" s="17">
        <v>107.917</v>
      </c>
      <c r="H50" s="17">
        <v>667.48</v>
      </c>
      <c r="I50" s="17">
        <v>0.13519999999999999</v>
      </c>
      <c r="J50" s="17">
        <v>0.75671585319712453</v>
      </c>
      <c r="K50" s="35">
        <f t="shared" si="35"/>
        <v>1.0166666666666666E-3</v>
      </c>
      <c r="L50" s="36">
        <f t="shared" si="36"/>
        <v>1.1699597067817979E-3</v>
      </c>
      <c r="M50" s="36">
        <f t="shared" si="37"/>
        <v>2.1296426380839062E-3</v>
      </c>
      <c r="N50" s="36">
        <f t="shared" si="38"/>
        <v>1.0166666666666666E-3</v>
      </c>
      <c r="O50" s="50">
        <f t="shared" si="39"/>
        <v>2.0833333333333335E-4</v>
      </c>
      <c r="P50" s="50">
        <f t="shared" si="40"/>
        <v>5.3773908528742531E-4</v>
      </c>
      <c r="Q50" s="50">
        <f t="shared" si="41"/>
        <v>1.8927709957234917E-3</v>
      </c>
      <c r="R50" s="50">
        <f t="shared" si="42"/>
        <v>1.4016666666666667E-4</v>
      </c>
      <c r="S50" s="54">
        <f t="shared" si="29"/>
        <v>1.458733205374263E-2</v>
      </c>
      <c r="T50" s="68">
        <f t="shared" si="30"/>
        <v>-8.7649999999999989E-4</v>
      </c>
      <c r="V50" s="83">
        <f t="shared" si="31"/>
        <v>1.0166666666666666E-3</v>
      </c>
      <c r="W50" s="27">
        <f t="shared" si="22"/>
        <v>1.1699597067817979E-3</v>
      </c>
      <c r="X50" s="27">
        <f t="shared" si="23"/>
        <v>2.1296426380839062E-3</v>
      </c>
      <c r="Y50" s="44">
        <f t="shared" si="32"/>
        <v>1.0848333333333333E-3</v>
      </c>
      <c r="Z50" s="44">
        <f t="shared" si="24"/>
        <v>1.4142390852874252E-3</v>
      </c>
      <c r="AA50" s="44">
        <f t="shared" si="25"/>
        <v>2.7692709957234914E-3</v>
      </c>
      <c r="AB50" s="93">
        <f t="shared" si="33"/>
        <v>1.4798704414587194E-2</v>
      </c>
      <c r="AC50" s="93">
        <f t="shared" si="26"/>
        <v>1.5132915317625395E-2</v>
      </c>
      <c r="AD50" s="93">
        <f t="shared" si="27"/>
        <v>1.6507713528482348E-2</v>
      </c>
      <c r="AE50" s="114">
        <f t="shared" ref="AE50:AE81" si="44">SUMPRODUCT(pfwtsA,V50:AD50)</f>
        <v>1.5784426434259657E-3</v>
      </c>
      <c r="AF50" s="115">
        <f t="shared" si="43"/>
        <v>1.5784426434259657E-3</v>
      </c>
    </row>
    <row r="51" spans="1:32" x14ac:dyDescent="0.4">
      <c r="A51" s="23">
        <v>42978</v>
      </c>
      <c r="B51" s="17">
        <v>1.23</v>
      </c>
      <c r="C51" s="17">
        <v>206.446</v>
      </c>
      <c r="D51" s="17">
        <v>1172.0340000000001</v>
      </c>
      <c r="E51" s="17">
        <v>1.23</v>
      </c>
      <c r="F51" s="17">
        <v>0.25</v>
      </c>
      <c r="G51" s="17">
        <v>108.00700000000001</v>
      </c>
      <c r="H51" s="17">
        <v>669.04899999999998</v>
      </c>
      <c r="I51" s="17">
        <v>0.13239999999999999</v>
      </c>
      <c r="J51" s="17">
        <v>0.77339520494972935</v>
      </c>
      <c r="K51" s="35">
        <f t="shared" si="35"/>
        <v>1.0250000000000001E-3</v>
      </c>
      <c r="L51" s="36">
        <f t="shared" si="36"/>
        <v>1.0425202806561007E-3</v>
      </c>
      <c r="M51" s="36">
        <f t="shared" si="37"/>
        <v>1.8943117647360896E-3</v>
      </c>
      <c r="N51" s="36">
        <f t="shared" si="38"/>
        <v>1.0250000000000001E-3</v>
      </c>
      <c r="O51" s="50">
        <f t="shared" si="39"/>
        <v>2.0833333333333335E-4</v>
      </c>
      <c r="P51" s="50">
        <f t="shared" si="40"/>
        <v>8.3397425799458524E-4</v>
      </c>
      <c r="Q51" s="50">
        <f t="shared" si="41"/>
        <v>2.3506322286810377E-3</v>
      </c>
      <c r="R51" s="50">
        <f t="shared" si="42"/>
        <v>1.1266666666666665E-4</v>
      </c>
      <c r="S51" s="54">
        <f t="shared" si="29"/>
        <v>-2.1566401816118019E-2</v>
      </c>
      <c r="T51" s="68">
        <f t="shared" si="30"/>
        <v>-9.1233333333333346E-4</v>
      </c>
      <c r="V51" s="83">
        <f t="shared" si="31"/>
        <v>1.0250000000000001E-3</v>
      </c>
      <c r="W51" s="27">
        <f t="shared" si="22"/>
        <v>1.0425202806561007E-3</v>
      </c>
      <c r="X51" s="27">
        <f t="shared" si="23"/>
        <v>1.8943117647360896E-3</v>
      </c>
      <c r="Y51" s="44">
        <f t="shared" si="32"/>
        <v>1.1206666666666667E-3</v>
      </c>
      <c r="Z51" s="44">
        <f t="shared" si="24"/>
        <v>1.7463075913279188E-3</v>
      </c>
      <c r="AA51" s="44">
        <f t="shared" si="25"/>
        <v>3.2629655620143713E-3</v>
      </c>
      <c r="AB51" s="93">
        <f t="shared" si="33"/>
        <v>-2.1362561483163067E-2</v>
      </c>
      <c r="AC51" s="93">
        <f t="shared" si="26"/>
        <v>-2.0750413382075616E-2</v>
      </c>
      <c r="AD51" s="93">
        <f t="shared" si="27"/>
        <v>-1.9266464266602612E-2</v>
      </c>
      <c r="AE51" s="114">
        <f t="shared" si="44"/>
        <v>1.4890142209205198E-3</v>
      </c>
      <c r="AF51" s="115">
        <f t="shared" si="43"/>
        <v>1.4890142209205198E-3</v>
      </c>
    </row>
    <row r="52" spans="1:32" x14ac:dyDescent="0.4">
      <c r="A52" s="23">
        <v>43008</v>
      </c>
      <c r="B52" s="17">
        <v>1.23</v>
      </c>
      <c r="C52" s="17">
        <v>206.6</v>
      </c>
      <c r="D52" s="17">
        <v>1170.116</v>
      </c>
      <c r="E52" s="17">
        <v>1.23</v>
      </c>
      <c r="F52" s="17">
        <v>0.25</v>
      </c>
      <c r="G52" s="17">
        <v>107.875</v>
      </c>
      <c r="H52" s="17">
        <v>665.05899999999997</v>
      </c>
      <c r="I52" s="17">
        <v>0.16309999999999999</v>
      </c>
      <c r="J52" s="17">
        <v>0.74638005672488428</v>
      </c>
      <c r="K52" s="35">
        <f t="shared" si="35"/>
        <v>1.0250000000000001E-3</v>
      </c>
      <c r="L52" s="36">
        <f t="shared" si="36"/>
        <v>7.459577807271689E-4</v>
      </c>
      <c r="M52" s="36">
        <f t="shared" si="37"/>
        <v>-1.6364712969079154E-3</v>
      </c>
      <c r="N52" s="36">
        <f t="shared" si="38"/>
        <v>1.0250000000000001E-3</v>
      </c>
      <c r="O52" s="50">
        <f t="shared" si="39"/>
        <v>2.0833333333333335E-4</v>
      </c>
      <c r="P52" s="50">
        <f t="shared" si="40"/>
        <v>-1.2221430092494989E-3</v>
      </c>
      <c r="Q52" s="50">
        <f t="shared" si="41"/>
        <v>-5.9636887582225073E-3</v>
      </c>
      <c r="R52" s="50">
        <f t="shared" si="42"/>
        <v>1.1033333333333332E-4</v>
      </c>
      <c r="S52" s="54">
        <f t="shared" si="29"/>
        <v>3.6194895591647347E-2</v>
      </c>
      <c r="T52" s="68">
        <f t="shared" si="30"/>
        <v>-9.1466666666666671E-4</v>
      </c>
      <c r="V52" s="83">
        <f t="shared" si="31"/>
        <v>1.0250000000000001E-3</v>
      </c>
      <c r="W52" s="27">
        <f t="shared" si="22"/>
        <v>7.459577807271689E-4</v>
      </c>
      <c r="X52" s="27">
        <f t="shared" si="23"/>
        <v>-1.6364712969079154E-3</v>
      </c>
      <c r="Y52" s="44">
        <f t="shared" si="32"/>
        <v>1.1230000000000001E-3</v>
      </c>
      <c r="Z52" s="44">
        <f t="shared" si="24"/>
        <v>-3.0747634258283221E-4</v>
      </c>
      <c r="AA52" s="44">
        <f t="shared" si="25"/>
        <v>-5.0490220915558404E-3</v>
      </c>
      <c r="AB52" s="93">
        <f t="shared" si="33"/>
        <v>3.641076952822897E-2</v>
      </c>
      <c r="AC52" s="93">
        <f t="shared" si="26"/>
        <v>3.4928517243780099E-2</v>
      </c>
      <c r="AD52" s="93">
        <f t="shared" si="27"/>
        <v>3.0015351741479845E-2</v>
      </c>
      <c r="AE52" s="114">
        <f t="shared" si="44"/>
        <v>-3.8355676333383647E-4</v>
      </c>
      <c r="AF52" s="115">
        <f t="shared" si="43"/>
        <v>-3.8355676333383647E-4</v>
      </c>
    </row>
    <row r="53" spans="1:32" x14ac:dyDescent="0.4">
      <c r="A53" s="23">
        <v>43039</v>
      </c>
      <c r="B53" s="17">
        <v>1.24</v>
      </c>
      <c r="C53" s="17">
        <v>206.762</v>
      </c>
      <c r="D53" s="17">
        <v>1169.405</v>
      </c>
      <c r="E53" s="17">
        <v>1.24</v>
      </c>
      <c r="F53" s="17">
        <v>0.4</v>
      </c>
      <c r="G53" s="17">
        <v>107.889</v>
      </c>
      <c r="H53" s="17">
        <v>665.255</v>
      </c>
      <c r="I53" s="17">
        <v>0.40329999999999999</v>
      </c>
      <c r="J53" s="17">
        <v>0.75284197846871936</v>
      </c>
      <c r="K53" s="35">
        <f t="shared" si="35"/>
        <v>1.0250000000000001E-3</v>
      </c>
      <c r="L53" s="36">
        <f t="shared" si="36"/>
        <v>7.8412391093896083E-4</v>
      </c>
      <c r="M53" s="36">
        <f t="shared" si="37"/>
        <v>-6.0763206382963286E-4</v>
      </c>
      <c r="N53" s="36">
        <f t="shared" si="38"/>
        <v>1.0250000000000001E-3</v>
      </c>
      <c r="O53" s="50">
        <f t="shared" si="39"/>
        <v>2.0833333333333335E-4</v>
      </c>
      <c r="P53" s="50">
        <f t="shared" si="40"/>
        <v>1.2977983777506807E-4</v>
      </c>
      <c r="Q53" s="50">
        <f t="shared" si="41"/>
        <v>2.9471069484054979E-4</v>
      </c>
      <c r="R53" s="50">
        <f t="shared" si="42"/>
        <v>1.3591666666666667E-4</v>
      </c>
      <c r="S53" s="54">
        <f t="shared" si="29"/>
        <v>-8.5833706523361641E-3</v>
      </c>
      <c r="T53" s="68">
        <f t="shared" si="30"/>
        <v>-8.8908333333333341E-4</v>
      </c>
      <c r="V53" s="83">
        <f t="shared" si="31"/>
        <v>1.0250000000000001E-3</v>
      </c>
      <c r="W53" s="27">
        <f t="shared" si="22"/>
        <v>7.8412391093896083E-4</v>
      </c>
      <c r="X53" s="27">
        <f t="shared" si="23"/>
        <v>-6.0763206382963286E-4</v>
      </c>
      <c r="Y53" s="44">
        <f t="shared" si="32"/>
        <v>1.0974166666666667E-3</v>
      </c>
      <c r="Z53" s="44">
        <f t="shared" si="24"/>
        <v>1.0188631711084014E-3</v>
      </c>
      <c r="AA53" s="44">
        <f t="shared" si="25"/>
        <v>1.1837940281738831E-3</v>
      </c>
      <c r="AB53" s="93">
        <f t="shared" si="33"/>
        <v>-8.3768255212219866E-3</v>
      </c>
      <c r="AC53" s="93">
        <f t="shared" si="26"/>
        <v>-8.454704763011911E-3</v>
      </c>
      <c r="AD53" s="93">
        <f t="shared" si="27"/>
        <v>-8.291189568624624E-3</v>
      </c>
      <c r="AE53" s="114">
        <f t="shared" si="44"/>
        <v>3.6848203533266035E-4</v>
      </c>
      <c r="AF53" s="115">
        <f t="shared" si="43"/>
        <v>3.6848203533266035E-4</v>
      </c>
    </row>
    <row r="54" spans="1:32" x14ac:dyDescent="0.4">
      <c r="A54" s="23">
        <v>43069</v>
      </c>
      <c r="B54" s="17">
        <v>1.37</v>
      </c>
      <c r="C54" s="17">
        <v>206.858</v>
      </c>
      <c r="D54" s="17">
        <v>1167.049</v>
      </c>
      <c r="E54" s="17">
        <v>1.37</v>
      </c>
      <c r="F54" s="17">
        <v>0.49</v>
      </c>
      <c r="G54" s="17">
        <v>107.90900000000001</v>
      </c>
      <c r="H54" s="17">
        <v>665.05</v>
      </c>
      <c r="I54" s="17">
        <v>0.27200000000000002</v>
      </c>
      <c r="J54" s="17">
        <v>0.73937153419593349</v>
      </c>
      <c r="K54" s="35">
        <f t="shared" si="35"/>
        <v>1.0333333333333334E-3</v>
      </c>
      <c r="L54" s="36">
        <f t="shared" si="36"/>
        <v>4.643019510355284E-4</v>
      </c>
      <c r="M54" s="36">
        <f t="shared" si="37"/>
        <v>-2.0146997832231062E-3</v>
      </c>
      <c r="N54" s="36">
        <f t="shared" si="38"/>
        <v>1.0333333333333334E-3</v>
      </c>
      <c r="O54" s="50">
        <f t="shared" si="39"/>
        <v>3.3333333333333338E-4</v>
      </c>
      <c r="P54" s="50">
        <f t="shared" si="40"/>
        <v>1.8537571022081423E-4</v>
      </c>
      <c r="Q54" s="50">
        <f t="shared" si="41"/>
        <v>-3.0815251294624701E-4</v>
      </c>
      <c r="R54" s="50">
        <f t="shared" si="42"/>
        <v>3.3608333333333331E-4</v>
      </c>
      <c r="S54" s="54">
        <f t="shared" si="29"/>
        <v>1.8218775878942939E-2</v>
      </c>
      <c r="T54" s="68">
        <f t="shared" si="30"/>
        <v>-6.9725000000000006E-4</v>
      </c>
      <c r="V54" s="83">
        <f t="shared" si="31"/>
        <v>1.0333333333333334E-3</v>
      </c>
      <c r="W54" s="27">
        <f t="shared" si="22"/>
        <v>4.643019510355284E-4</v>
      </c>
      <c r="X54" s="27">
        <f t="shared" si="23"/>
        <v>-2.0146997832231062E-3</v>
      </c>
      <c r="Y54" s="44">
        <f t="shared" si="32"/>
        <v>1.0305833333333334E-3</v>
      </c>
      <c r="Z54" s="44">
        <f t="shared" si="24"/>
        <v>8.8262571022081429E-4</v>
      </c>
      <c r="AA54" s="44">
        <f t="shared" si="25"/>
        <v>3.8909748705375305E-4</v>
      </c>
      <c r="AB54" s="93">
        <f t="shared" si="33"/>
        <v>1.8558182137569323E-2</v>
      </c>
      <c r="AC54" s="93">
        <f t="shared" si="26"/>
        <v>1.8407528907681714E-2</v>
      </c>
      <c r="AD54" s="93">
        <f t="shared" si="27"/>
        <v>1.7905009204426836E-2</v>
      </c>
      <c r="AE54" s="114">
        <f t="shared" si="44"/>
        <v>-3.0097548385014749E-4</v>
      </c>
      <c r="AF54" s="115">
        <f t="shared" si="43"/>
        <v>-3.0097548385014749E-4</v>
      </c>
    </row>
    <row r="55" spans="1:32" x14ac:dyDescent="0.4">
      <c r="A55" s="23">
        <v>43100</v>
      </c>
      <c r="B55" s="17">
        <v>1.56</v>
      </c>
      <c r="C55" s="17">
        <v>207.06399999999999</v>
      </c>
      <c r="D55" s="17">
        <v>1167.1890000000001</v>
      </c>
      <c r="E55" s="17">
        <v>1.56</v>
      </c>
      <c r="F55" s="17">
        <v>0.5</v>
      </c>
      <c r="G55" s="17">
        <v>107.98</v>
      </c>
      <c r="H55" s="17">
        <v>666.221</v>
      </c>
      <c r="I55" s="17">
        <v>0.54090000000000005</v>
      </c>
      <c r="J55" s="17">
        <v>0.74002812106860061</v>
      </c>
      <c r="K55" s="35">
        <f t="shared" si="35"/>
        <v>1.1416666666666667E-3</v>
      </c>
      <c r="L55" s="36">
        <f t="shared" si="36"/>
        <v>9.9585222713161059E-4</v>
      </c>
      <c r="M55" s="36">
        <f t="shared" si="37"/>
        <v>1.1996068716912944E-4</v>
      </c>
      <c r="N55" s="36">
        <f t="shared" si="38"/>
        <v>1.1416666666666667E-3</v>
      </c>
      <c r="O55" s="50">
        <f t="shared" si="39"/>
        <v>4.083333333333333E-4</v>
      </c>
      <c r="P55" s="50">
        <f t="shared" si="40"/>
        <v>6.5796180114729985E-4</v>
      </c>
      <c r="Q55" s="50">
        <f t="shared" si="41"/>
        <v>1.7607698669273031E-3</v>
      </c>
      <c r="R55" s="50">
        <f t="shared" si="42"/>
        <v>2.2666666666666668E-4</v>
      </c>
      <c r="S55" s="54">
        <f t="shared" si="29"/>
        <v>-8.8724584103505588E-4</v>
      </c>
      <c r="T55" s="68">
        <f t="shared" si="30"/>
        <v>-9.1500000000000001E-4</v>
      </c>
      <c r="V55" s="83">
        <f t="shared" si="31"/>
        <v>1.1416666666666667E-3</v>
      </c>
      <c r="W55" s="27">
        <f t="shared" si="22"/>
        <v>9.9585222713161059E-4</v>
      </c>
      <c r="X55" s="27">
        <f t="shared" si="23"/>
        <v>1.1996068716912944E-4</v>
      </c>
      <c r="Y55" s="44">
        <f t="shared" si="32"/>
        <v>1.3233333333333333E-3</v>
      </c>
      <c r="Z55" s="44">
        <f t="shared" si="24"/>
        <v>1.5729618011472999E-3</v>
      </c>
      <c r="AA55" s="44">
        <f t="shared" si="25"/>
        <v>2.6757698669273031E-3</v>
      </c>
      <c r="AB55" s="93">
        <f t="shared" si="33"/>
        <v>-4.7927479975351517E-4</v>
      </c>
      <c r="AC55" s="93">
        <f t="shared" si="26"/>
        <v>-2.2986781375933241E-4</v>
      </c>
      <c r="AD55" s="93">
        <f t="shared" si="27"/>
        <v>8.719617901506993E-4</v>
      </c>
      <c r="AE55" s="114">
        <f t="shared" si="44"/>
        <v>8.3309704809890299E-4</v>
      </c>
      <c r="AF55" s="115">
        <f t="shared" si="43"/>
        <v>8.3309704809890299E-4</v>
      </c>
    </row>
    <row r="56" spans="1:32" x14ac:dyDescent="0.4">
      <c r="A56" s="23">
        <v>43131</v>
      </c>
      <c r="B56" s="17">
        <v>1.58</v>
      </c>
      <c r="C56" s="17">
        <v>207.274</v>
      </c>
      <c r="D56" s="17">
        <v>1163.8340000000001</v>
      </c>
      <c r="E56" s="17">
        <v>1.58</v>
      </c>
      <c r="F56" s="17">
        <v>0.49</v>
      </c>
      <c r="G56" s="17">
        <v>107.999</v>
      </c>
      <c r="H56" s="17">
        <v>663.55200000000002</v>
      </c>
      <c r="I56" s="17">
        <v>0.46239999999999998</v>
      </c>
      <c r="J56" s="17">
        <v>0.70467197519554647</v>
      </c>
      <c r="K56" s="35">
        <f t="shared" si="35"/>
        <v>1.2999999999999999E-3</v>
      </c>
      <c r="L56" s="36">
        <f t="shared" si="36"/>
        <v>1.0141791909747955E-3</v>
      </c>
      <c r="M56" s="36">
        <f t="shared" si="37"/>
        <v>-2.8744273635203932E-3</v>
      </c>
      <c r="N56" s="36">
        <f t="shared" si="38"/>
        <v>1.2999999999999999E-3</v>
      </c>
      <c r="O56" s="50">
        <f t="shared" si="39"/>
        <v>4.1666666666666669E-4</v>
      </c>
      <c r="P56" s="50">
        <f t="shared" si="40"/>
        <v>1.7595851083518355E-4</v>
      </c>
      <c r="Q56" s="50">
        <f t="shared" si="41"/>
        <v>-4.0061781300799737E-3</v>
      </c>
      <c r="R56" s="50">
        <f t="shared" si="42"/>
        <v>4.5075000000000003E-4</v>
      </c>
      <c r="S56" s="54">
        <f t="shared" si="29"/>
        <v>5.0173906608451224E-2</v>
      </c>
      <c r="T56" s="68">
        <f t="shared" si="30"/>
        <v>-8.4924999999999996E-4</v>
      </c>
      <c r="V56" s="83">
        <f t="shared" si="31"/>
        <v>1.2999999999999999E-3</v>
      </c>
      <c r="W56" s="27">
        <f t="shared" si="22"/>
        <v>1.0141791909747955E-3</v>
      </c>
      <c r="X56" s="27">
        <f t="shared" si="23"/>
        <v>-2.8744273635203932E-3</v>
      </c>
      <c r="Y56" s="44">
        <f t="shared" si="32"/>
        <v>1.2659166666666667E-3</v>
      </c>
      <c r="Z56" s="44">
        <f t="shared" si="24"/>
        <v>1.0252085108351835E-3</v>
      </c>
      <c r="AA56" s="44">
        <f t="shared" si="25"/>
        <v>-3.1569281300799735E-3</v>
      </c>
      <c r="AB56" s="93">
        <f t="shared" si="33"/>
        <v>5.0611479069538223E-2</v>
      </c>
      <c r="AC56" s="93">
        <f t="shared" si="26"/>
        <v>5.0358693645176089E-2</v>
      </c>
      <c r="AD56" s="93">
        <f t="shared" si="27"/>
        <v>4.5966722871015886E-2</v>
      </c>
      <c r="AE56" s="114">
        <f t="shared" si="44"/>
        <v>-5.1366804847112566E-4</v>
      </c>
      <c r="AF56" s="115">
        <f t="shared" si="43"/>
        <v>-5.1366804847112566E-4</v>
      </c>
    </row>
    <row r="57" spans="1:32" x14ac:dyDescent="0.4">
      <c r="A57" s="23">
        <v>43159</v>
      </c>
      <c r="B57" s="17">
        <v>1.67</v>
      </c>
      <c r="C57" s="17">
        <v>207.41399999999999</v>
      </c>
      <c r="D57" s="17">
        <v>1163.3920000000001</v>
      </c>
      <c r="E57" s="17">
        <v>1.67</v>
      </c>
      <c r="F57" s="17">
        <v>0.5</v>
      </c>
      <c r="G57" s="17">
        <v>108.02500000000001</v>
      </c>
      <c r="H57" s="17">
        <v>663.52200000000005</v>
      </c>
      <c r="I57" s="17">
        <v>0.4778</v>
      </c>
      <c r="J57" s="17">
        <v>0.7267441860465117</v>
      </c>
      <c r="K57" s="35">
        <f t="shared" si="35"/>
        <v>1.3166666666666667E-3</v>
      </c>
      <c r="L57" s="36">
        <f t="shared" si="36"/>
        <v>6.7543444908668704E-4</v>
      </c>
      <c r="M57" s="36">
        <f t="shared" si="37"/>
        <v>-3.7977924686849462E-4</v>
      </c>
      <c r="N57" s="36">
        <f t="shared" si="38"/>
        <v>1.3166666666666667E-3</v>
      </c>
      <c r="O57" s="50">
        <f t="shared" si="39"/>
        <v>4.083333333333333E-4</v>
      </c>
      <c r="P57" s="50">
        <f t="shared" si="40"/>
        <v>2.4074296984233357E-4</v>
      </c>
      <c r="Q57" s="50">
        <f t="shared" si="41"/>
        <v>-4.5211226851860076E-5</v>
      </c>
      <c r="R57" s="50">
        <f t="shared" si="42"/>
        <v>3.8533333333333334E-4</v>
      </c>
      <c r="S57" s="54">
        <f t="shared" si="29"/>
        <v>-3.037136213092817E-2</v>
      </c>
      <c r="T57" s="68">
        <f t="shared" si="30"/>
        <v>-9.3133333333333338E-4</v>
      </c>
      <c r="V57" s="83">
        <f t="shared" si="31"/>
        <v>1.3166666666666667E-3</v>
      </c>
      <c r="W57" s="27">
        <f t="shared" si="22"/>
        <v>6.7543444908668704E-4</v>
      </c>
      <c r="X57" s="27">
        <f t="shared" si="23"/>
        <v>-3.7977924686849462E-4</v>
      </c>
      <c r="Y57" s="44">
        <f t="shared" si="32"/>
        <v>1.3396666666666667E-3</v>
      </c>
      <c r="Z57" s="44">
        <f t="shared" si="24"/>
        <v>1.1720763031756671E-3</v>
      </c>
      <c r="AA57" s="44">
        <f t="shared" si="25"/>
        <v>8.8612210648147331E-4</v>
      </c>
      <c r="AB57" s="93">
        <f t="shared" si="33"/>
        <v>-2.9975430437131578E-2</v>
      </c>
      <c r="AC57" s="93">
        <f t="shared" si="26"/>
        <v>-3.0137930853003425E-2</v>
      </c>
      <c r="AD57" s="93">
        <f t="shared" si="27"/>
        <v>-3.0415200231236894E-2</v>
      </c>
      <c r="AE57" s="114">
        <f t="shared" si="44"/>
        <v>4.388109637135587E-4</v>
      </c>
      <c r="AF57" s="115">
        <f t="shared" si="43"/>
        <v>4.388109637135587E-4</v>
      </c>
    </row>
    <row r="58" spans="1:32" x14ac:dyDescent="0.4">
      <c r="A58" s="23">
        <v>43190</v>
      </c>
      <c r="B58" s="17">
        <v>1.88</v>
      </c>
      <c r="C58" s="17">
        <v>207.72800000000001</v>
      </c>
      <c r="D58" s="17">
        <v>1165.673</v>
      </c>
      <c r="E58" s="17">
        <v>1.88</v>
      </c>
      <c r="F58" s="17">
        <v>0.51</v>
      </c>
      <c r="G58" s="17">
        <v>107.985</v>
      </c>
      <c r="H58" s="17">
        <v>663.44100000000003</v>
      </c>
      <c r="I58" s="17">
        <v>0.79039999999999999</v>
      </c>
      <c r="J58" s="17">
        <v>0.7135212272565109</v>
      </c>
      <c r="K58" s="35">
        <f t="shared" si="35"/>
        <v>1.3916666666666667E-3</v>
      </c>
      <c r="L58" s="36">
        <f t="shared" si="36"/>
        <v>1.5138804516572346E-3</v>
      </c>
      <c r="M58" s="36">
        <f t="shared" si="37"/>
        <v>1.9606461106831397E-3</v>
      </c>
      <c r="N58" s="36">
        <f t="shared" si="38"/>
        <v>1.3916666666666667E-3</v>
      </c>
      <c r="O58" s="50">
        <f t="shared" si="39"/>
        <v>4.1666666666666669E-4</v>
      </c>
      <c r="P58" s="50">
        <f t="shared" si="40"/>
        <v>-3.7028465632960028E-4</v>
      </c>
      <c r="Q58" s="50">
        <f t="shared" si="41"/>
        <v>-1.2207583169809855E-4</v>
      </c>
      <c r="R58" s="50">
        <f t="shared" si="42"/>
        <v>3.9816666666666668E-4</v>
      </c>
      <c r="S58" s="54">
        <f t="shared" si="29"/>
        <v>1.8531976744186052E-2</v>
      </c>
      <c r="T58" s="68">
        <f t="shared" si="30"/>
        <v>-9.9350000000000003E-4</v>
      </c>
      <c r="V58" s="83">
        <f t="shared" si="31"/>
        <v>1.3916666666666667E-3</v>
      </c>
      <c r="W58" s="27">
        <f t="shared" si="22"/>
        <v>1.5138804516572346E-3</v>
      </c>
      <c r="X58" s="27">
        <f t="shared" si="23"/>
        <v>1.9606461106831397E-3</v>
      </c>
      <c r="Y58" s="44">
        <f t="shared" si="32"/>
        <v>1.4101666666666668E-3</v>
      </c>
      <c r="Z58" s="44">
        <f t="shared" si="24"/>
        <v>6.2321534367039974E-4</v>
      </c>
      <c r="AA58" s="44">
        <f t="shared" si="25"/>
        <v>8.7142416830190148E-4</v>
      </c>
      <c r="AB58" s="93">
        <f t="shared" si="33"/>
        <v>1.8956365067829495E-2</v>
      </c>
      <c r="AC58" s="93">
        <f t="shared" si="26"/>
        <v>1.8154829981216647E-2</v>
      </c>
      <c r="AD58" s="93">
        <f t="shared" si="27"/>
        <v>1.840763860601391E-2</v>
      </c>
      <c r="AE58" s="114">
        <f t="shared" si="44"/>
        <v>1.5761852950006078E-3</v>
      </c>
      <c r="AF58" s="115">
        <f t="shared" si="43"/>
        <v>1.5761852950006078E-3</v>
      </c>
    </row>
    <row r="59" spans="1:32" x14ac:dyDescent="0.4">
      <c r="A59" s="23">
        <v>43220</v>
      </c>
      <c r="B59" s="17">
        <v>1.91</v>
      </c>
      <c r="C59" s="17">
        <v>207.97900000000001</v>
      </c>
      <c r="D59" s="17">
        <v>1163.8620000000001</v>
      </c>
      <c r="E59" s="17">
        <v>1.91</v>
      </c>
      <c r="F59" s="17">
        <v>0.52</v>
      </c>
      <c r="G59" s="17">
        <v>108.08499999999999</v>
      </c>
      <c r="H59" s="17">
        <v>664.56700000000001</v>
      </c>
      <c r="I59" s="17">
        <v>0.78859999999999997</v>
      </c>
      <c r="J59" s="17">
        <v>0.72658577345055575</v>
      </c>
      <c r="K59" s="35">
        <f t="shared" si="35"/>
        <v>1.5666666666666665E-3</v>
      </c>
      <c r="L59" s="36">
        <f t="shared" si="36"/>
        <v>1.2083108680582821E-3</v>
      </c>
      <c r="M59" s="36">
        <f t="shared" si="37"/>
        <v>-1.5536089452187207E-3</v>
      </c>
      <c r="N59" s="36">
        <f t="shared" si="38"/>
        <v>1.5666666666666665E-3</v>
      </c>
      <c r="O59" s="50">
        <f t="shared" si="39"/>
        <v>4.2500000000000003E-4</v>
      </c>
      <c r="P59" s="50">
        <f t="shared" si="40"/>
        <v>9.2605454461258674E-4</v>
      </c>
      <c r="Q59" s="50">
        <f t="shared" si="41"/>
        <v>1.6972119600686675E-3</v>
      </c>
      <c r="R59" s="50">
        <f t="shared" si="42"/>
        <v>6.5866666666666667E-4</v>
      </c>
      <c r="S59" s="54">
        <f t="shared" si="29"/>
        <v>-1.7980734926863917E-2</v>
      </c>
      <c r="T59" s="68">
        <f t="shared" si="30"/>
        <v>-9.0799999999999984E-4</v>
      </c>
      <c r="V59" s="83">
        <f t="shared" si="31"/>
        <v>1.5666666666666665E-3</v>
      </c>
      <c r="W59" s="27">
        <f t="shared" si="22"/>
        <v>1.2083108680582821E-3</v>
      </c>
      <c r="X59" s="27">
        <f t="shared" si="23"/>
        <v>-1.5536089452187207E-3</v>
      </c>
      <c r="Y59" s="44">
        <f t="shared" si="32"/>
        <v>1.333E-3</v>
      </c>
      <c r="Z59" s="44">
        <f t="shared" si="24"/>
        <v>1.8340545446125867E-3</v>
      </c>
      <c r="AA59" s="44">
        <f t="shared" si="25"/>
        <v>2.6052119600686674E-3</v>
      </c>
      <c r="AB59" s="93">
        <f t="shared" si="33"/>
        <v>-1.7563376739207937E-2</v>
      </c>
      <c r="AC59" s="93">
        <f t="shared" si="26"/>
        <v>-1.7071331523545785E-2</v>
      </c>
      <c r="AD59" s="93">
        <f t="shared" si="27"/>
        <v>-1.6314040085163906E-2</v>
      </c>
      <c r="AE59" s="114">
        <f t="shared" si="44"/>
        <v>3.8484120829748996E-4</v>
      </c>
      <c r="AF59" s="115">
        <f t="shared" si="43"/>
        <v>3.8484120829748996E-4</v>
      </c>
    </row>
    <row r="60" spans="1:32" x14ac:dyDescent="0.4">
      <c r="A60" s="23">
        <v>43251</v>
      </c>
      <c r="B60" s="17">
        <v>2</v>
      </c>
      <c r="C60" s="17">
        <v>208.357</v>
      </c>
      <c r="D60" s="17">
        <v>1168.078</v>
      </c>
      <c r="E60" s="17">
        <v>2</v>
      </c>
      <c r="F60" s="17">
        <v>0.5</v>
      </c>
      <c r="G60" s="17">
        <v>108.22</v>
      </c>
      <c r="H60" s="17">
        <v>667.07899999999995</v>
      </c>
      <c r="I60" s="17">
        <v>0.62019999999999997</v>
      </c>
      <c r="J60" s="17">
        <v>0.75199278086930366</v>
      </c>
      <c r="K60" s="35">
        <f t="shared" si="35"/>
        <v>1.5916666666666666E-3</v>
      </c>
      <c r="L60" s="36">
        <f t="shared" si="36"/>
        <v>1.8174911890143086E-3</v>
      </c>
      <c r="M60" s="36">
        <f t="shared" si="37"/>
        <v>3.6224225896195339E-3</v>
      </c>
      <c r="N60" s="36">
        <f t="shared" si="38"/>
        <v>1.5916666666666666E-3</v>
      </c>
      <c r="O60" s="50">
        <f t="shared" si="39"/>
        <v>4.3333333333333337E-4</v>
      </c>
      <c r="P60" s="50">
        <f t="shared" si="40"/>
        <v>1.2490169773788917E-3</v>
      </c>
      <c r="Q60" s="50">
        <f t="shared" si="41"/>
        <v>3.7799048101996302E-3</v>
      </c>
      <c r="R60" s="50">
        <f t="shared" si="42"/>
        <v>6.5716666666666668E-4</v>
      </c>
      <c r="S60" s="54">
        <f t="shared" si="29"/>
        <v>-3.3786238465450924E-2</v>
      </c>
      <c r="T60" s="68">
        <f t="shared" si="30"/>
        <v>-9.3449999999999989E-4</v>
      </c>
      <c r="V60" s="83">
        <f t="shared" si="31"/>
        <v>1.5916666666666666E-3</v>
      </c>
      <c r="W60" s="27">
        <f t="shared" si="22"/>
        <v>1.8174911890143086E-3</v>
      </c>
      <c r="X60" s="27">
        <f t="shared" si="23"/>
        <v>3.6224225896195339E-3</v>
      </c>
      <c r="Y60" s="44">
        <f t="shared" si="32"/>
        <v>1.3678333333333333E-3</v>
      </c>
      <c r="Z60" s="44">
        <f t="shared" si="24"/>
        <v>2.1835169773788917E-3</v>
      </c>
      <c r="AA60" s="44">
        <f t="shared" si="25"/>
        <v>4.7144048101996298E-3</v>
      </c>
      <c r="AB60" s="93">
        <f t="shared" si="33"/>
        <v>-3.336754583545265E-2</v>
      </c>
      <c r="AC60" s="93">
        <f t="shared" si="26"/>
        <v>-3.257942107351719E-2</v>
      </c>
      <c r="AD60" s="93">
        <f t="shared" si="27"/>
        <v>-3.0134042420545404E-2</v>
      </c>
      <c r="AE60" s="114">
        <f t="shared" si="44"/>
        <v>2.5672988046848201E-3</v>
      </c>
      <c r="AF60" s="115">
        <f t="shared" si="43"/>
        <v>2.5672988046848201E-3</v>
      </c>
    </row>
    <row r="61" spans="1:32" x14ac:dyDescent="0.4">
      <c r="A61" s="23">
        <v>43281</v>
      </c>
      <c r="B61" s="17">
        <v>2.09</v>
      </c>
      <c r="C61" s="17">
        <v>208.68700000000001</v>
      </c>
      <c r="D61" s="17">
        <v>1168.259</v>
      </c>
      <c r="E61" s="17">
        <v>2.09</v>
      </c>
      <c r="F61" s="17">
        <v>0.5</v>
      </c>
      <c r="G61" s="17">
        <v>108.22</v>
      </c>
      <c r="H61" s="17">
        <v>665.91600000000005</v>
      </c>
      <c r="I61" s="17">
        <v>0.71440000000000003</v>
      </c>
      <c r="J61" s="17">
        <v>0.75717422578935412</v>
      </c>
      <c r="K61" s="35">
        <f t="shared" si="35"/>
        <v>1.6666666666666668E-3</v>
      </c>
      <c r="L61" s="36">
        <f t="shared" si="36"/>
        <v>1.5838200780391443E-3</v>
      </c>
      <c r="M61" s="36">
        <f t="shared" si="37"/>
        <v>1.5495540537546759E-4</v>
      </c>
      <c r="N61" s="36">
        <f t="shared" si="38"/>
        <v>1.6666666666666668E-3</v>
      </c>
      <c r="O61" s="50">
        <f t="shared" si="39"/>
        <v>4.1666666666666669E-4</v>
      </c>
      <c r="P61" s="50">
        <f t="shared" si="40"/>
        <v>0</v>
      </c>
      <c r="Q61" s="50">
        <f t="shared" si="41"/>
        <v>-1.7434216936823566E-3</v>
      </c>
      <c r="R61" s="50">
        <f t="shared" si="42"/>
        <v>5.1683333333333334E-4</v>
      </c>
      <c r="S61" s="54">
        <f t="shared" si="29"/>
        <v>-6.8431343059106586E-3</v>
      </c>
      <c r="T61" s="68">
        <f t="shared" si="30"/>
        <v>-1.1498333333333334E-3</v>
      </c>
      <c r="V61" s="83">
        <f t="shared" si="31"/>
        <v>1.6666666666666668E-3</v>
      </c>
      <c r="W61" s="27">
        <f t="shared" si="22"/>
        <v>1.5838200780391443E-3</v>
      </c>
      <c r="X61" s="27">
        <f t="shared" si="23"/>
        <v>1.5495540537546759E-4</v>
      </c>
      <c r="Y61" s="44">
        <f t="shared" si="32"/>
        <v>1.5665000000000002E-3</v>
      </c>
      <c r="Z61" s="44">
        <f t="shared" si="24"/>
        <v>1.1498333333333334E-3</v>
      </c>
      <c r="AA61" s="44">
        <f t="shared" si="25"/>
        <v>-5.9358836034902312E-4</v>
      </c>
      <c r="AB61" s="93">
        <f t="shared" si="33"/>
        <v>-6.4293189452047095E-3</v>
      </c>
      <c r="AC61" s="93">
        <f t="shared" si="26"/>
        <v>-6.8431343059106586E-3</v>
      </c>
      <c r="AD61" s="93">
        <f t="shared" si="27"/>
        <v>-8.5746255307913577E-3</v>
      </c>
      <c r="AE61" s="114">
        <f t="shared" si="44"/>
        <v>9.6056633841295352E-4</v>
      </c>
      <c r="AF61" s="115">
        <f t="shared" si="43"/>
        <v>9.6056633841295352E-4</v>
      </c>
    </row>
    <row r="62" spans="1:32" x14ac:dyDescent="0.4">
      <c r="A62" s="23">
        <v>43312</v>
      </c>
      <c r="B62" s="17">
        <v>2.08</v>
      </c>
      <c r="C62" s="17">
        <v>209.04</v>
      </c>
      <c r="D62" s="17">
        <v>1168.2049999999999</v>
      </c>
      <c r="E62" s="17">
        <v>2.08</v>
      </c>
      <c r="F62" s="17">
        <v>0.68</v>
      </c>
      <c r="G62" s="17">
        <v>108.22199999999999</v>
      </c>
      <c r="H62" s="17">
        <v>665.73800000000006</v>
      </c>
      <c r="I62" s="17">
        <v>0.90600000000000003</v>
      </c>
      <c r="J62" s="17">
        <v>0.76196281621456874</v>
      </c>
      <c r="K62" s="35">
        <f t="shared" si="35"/>
        <v>1.7416666666666665E-3</v>
      </c>
      <c r="L62" s="36">
        <f t="shared" si="36"/>
        <v>1.6915284612839532E-3</v>
      </c>
      <c r="M62" s="36">
        <f t="shared" si="37"/>
        <v>-4.6222627003156269E-5</v>
      </c>
      <c r="N62" s="36">
        <f t="shared" si="38"/>
        <v>1.7416666666666665E-3</v>
      </c>
      <c r="O62" s="50">
        <f t="shared" si="39"/>
        <v>4.1666666666666669E-4</v>
      </c>
      <c r="P62" s="50">
        <f t="shared" si="40"/>
        <v>1.8480872297166329E-5</v>
      </c>
      <c r="Q62" s="50">
        <f t="shared" si="41"/>
        <v>-2.673009809044391E-4</v>
      </c>
      <c r="R62" s="50">
        <f t="shared" si="42"/>
        <v>5.9533333333333335E-4</v>
      </c>
      <c r="S62" s="54">
        <f t="shared" si="29"/>
        <v>-6.2845460740517112E-3</v>
      </c>
      <c r="T62" s="68">
        <f t="shared" si="30"/>
        <v>-1.1463333333333332E-3</v>
      </c>
      <c r="V62" s="83">
        <f t="shared" si="31"/>
        <v>1.7416666666666665E-3</v>
      </c>
      <c r="W62" s="27">
        <f t="shared" si="22"/>
        <v>1.6915284612839532E-3</v>
      </c>
      <c r="X62" s="27">
        <f t="shared" si="23"/>
        <v>-4.6222627003156269E-5</v>
      </c>
      <c r="Y62" s="44">
        <f t="shared" si="32"/>
        <v>1.5629999999999999E-3</v>
      </c>
      <c r="Z62" s="44">
        <f t="shared" si="24"/>
        <v>1.1648142056304995E-3</v>
      </c>
      <c r="AA62" s="44">
        <f t="shared" si="25"/>
        <v>8.7903235242889409E-4</v>
      </c>
      <c r="AB62" s="93">
        <f t="shared" si="33"/>
        <v>-5.8704979682491221E-3</v>
      </c>
      <c r="AC62" s="93">
        <f t="shared" si="26"/>
        <v>-6.2661813456479365E-3</v>
      </c>
      <c r="AD62" s="93">
        <f t="shared" si="27"/>
        <v>-6.5501671896259772E-3</v>
      </c>
      <c r="AE62" s="114">
        <f t="shared" si="44"/>
        <v>1.014942459632113E-3</v>
      </c>
      <c r="AF62" s="115">
        <f t="shared" si="43"/>
        <v>1.014942459632113E-3</v>
      </c>
    </row>
    <row r="63" spans="1:32" x14ac:dyDescent="0.4">
      <c r="A63" s="23">
        <v>43343</v>
      </c>
      <c r="B63" s="17">
        <v>2.11</v>
      </c>
      <c r="C63" s="17">
        <v>209.43899999999999</v>
      </c>
      <c r="D63" s="17">
        <v>1171.922</v>
      </c>
      <c r="E63" s="17">
        <v>2.11</v>
      </c>
      <c r="F63" s="17">
        <v>0.72</v>
      </c>
      <c r="G63" s="17">
        <v>108.258</v>
      </c>
      <c r="H63" s="17">
        <v>666.23500000000001</v>
      </c>
      <c r="I63" s="17">
        <v>0.93479999999999996</v>
      </c>
      <c r="J63" s="17">
        <v>0.77160493827160492</v>
      </c>
      <c r="K63" s="35">
        <f t="shared" si="35"/>
        <v>1.7333333333333335E-3</v>
      </c>
      <c r="L63" s="36">
        <f t="shared" si="36"/>
        <v>1.9087256027554567E-3</v>
      </c>
      <c r="M63" s="36">
        <f t="shared" si="37"/>
        <v>3.1818045634115499E-3</v>
      </c>
      <c r="N63" s="36">
        <f t="shared" si="38"/>
        <v>1.7333333333333335E-3</v>
      </c>
      <c r="O63" s="50">
        <f t="shared" si="39"/>
        <v>5.6666666666666671E-4</v>
      </c>
      <c r="P63" s="50">
        <f t="shared" si="40"/>
        <v>3.3264955369527449E-4</v>
      </c>
      <c r="Q63" s="50">
        <f t="shared" si="41"/>
        <v>7.4653993012252506E-4</v>
      </c>
      <c r="R63" s="50">
        <f t="shared" si="42"/>
        <v>7.5500000000000003E-4</v>
      </c>
      <c r="S63" s="54">
        <f t="shared" si="29"/>
        <v>-1.2496190185918854E-2</v>
      </c>
      <c r="T63" s="68">
        <f t="shared" si="30"/>
        <v>-9.7833333333333344E-4</v>
      </c>
      <c r="V63" s="83">
        <f t="shared" si="31"/>
        <v>1.7333333333333335E-3</v>
      </c>
      <c r="W63" s="27">
        <f t="shared" si="22"/>
        <v>1.9087256027554567E-3</v>
      </c>
      <c r="X63" s="27">
        <f t="shared" si="23"/>
        <v>3.1818045634115499E-3</v>
      </c>
      <c r="Y63" s="44">
        <f t="shared" si="32"/>
        <v>1.5450000000000001E-3</v>
      </c>
      <c r="Z63" s="44">
        <f t="shared" si="24"/>
        <v>1.3109828870286079E-3</v>
      </c>
      <c r="AA63" s="44">
        <f t="shared" si="25"/>
        <v>1.7248732634558585E-3</v>
      </c>
      <c r="AB63" s="93">
        <f t="shared" si="33"/>
        <v>-1.1936604693690955E-2</v>
      </c>
      <c r="AC63" s="93">
        <f t="shared" si="26"/>
        <v>-1.216769748431179E-2</v>
      </c>
      <c r="AD63" s="93">
        <f t="shared" si="27"/>
        <v>-1.1758979160744532E-2</v>
      </c>
      <c r="AE63" s="114">
        <f t="shared" si="44"/>
        <v>2.279497979153782E-3</v>
      </c>
      <c r="AF63" s="115">
        <f t="shared" si="43"/>
        <v>2.279497979153782E-3</v>
      </c>
    </row>
    <row r="64" spans="1:32" x14ac:dyDescent="0.4">
      <c r="A64" s="23">
        <v>43373</v>
      </c>
      <c r="B64" s="17">
        <v>2.2599999999999998</v>
      </c>
      <c r="C64" s="17">
        <v>209.71199999999999</v>
      </c>
      <c r="D64" s="17">
        <v>1170.5350000000001</v>
      </c>
      <c r="E64" s="17">
        <v>2.2599999999999998</v>
      </c>
      <c r="F64" s="17">
        <v>0.72</v>
      </c>
      <c r="G64" s="17">
        <v>108.28</v>
      </c>
      <c r="H64" s="17">
        <v>665.55399999999997</v>
      </c>
      <c r="I64" s="17">
        <v>0.82369999999999999</v>
      </c>
      <c r="J64" s="17">
        <v>0.76740081344486233</v>
      </c>
      <c r="K64" s="35">
        <f t="shared" si="35"/>
        <v>1.7583333333333333E-3</v>
      </c>
      <c r="L64" s="36">
        <f t="shared" si="36"/>
        <v>1.3034821594832824E-3</v>
      </c>
      <c r="M64" s="36">
        <f t="shared" si="37"/>
        <v>-1.1835258660558567E-3</v>
      </c>
      <c r="N64" s="36">
        <f t="shared" si="38"/>
        <v>1.7583333333333333E-3</v>
      </c>
      <c r="O64" s="50">
        <f t="shared" si="39"/>
        <v>5.9999999999999995E-4</v>
      </c>
      <c r="P64" s="50">
        <f t="shared" si="40"/>
        <v>2.0321823791324967E-4</v>
      </c>
      <c r="Q64" s="50">
        <f t="shared" si="41"/>
        <v>-1.0221618497977536E-3</v>
      </c>
      <c r="R64" s="50">
        <f t="shared" si="42"/>
        <v>7.7899999999999996E-4</v>
      </c>
      <c r="S64" s="54">
        <f t="shared" si="29"/>
        <v>5.4783950617283139E-3</v>
      </c>
      <c r="T64" s="68">
        <f t="shared" si="30"/>
        <v>-9.7933333333333336E-4</v>
      </c>
      <c r="V64" s="83">
        <f t="shared" si="31"/>
        <v>1.7583333333333333E-3</v>
      </c>
      <c r="W64" s="27">
        <f t="shared" si="22"/>
        <v>1.3034821594832824E-3</v>
      </c>
      <c r="X64" s="27">
        <f t="shared" si="23"/>
        <v>-1.1835258660558567E-3</v>
      </c>
      <c r="Y64" s="44">
        <f t="shared" si="32"/>
        <v>1.5793333333333332E-3</v>
      </c>
      <c r="Z64" s="44">
        <f t="shared" si="24"/>
        <v>1.182551571246583E-3</v>
      </c>
      <c r="AA64" s="44">
        <f t="shared" si="25"/>
        <v>-4.2828516464420239E-5</v>
      </c>
      <c r="AB64" s="93">
        <f t="shared" si="33"/>
        <v>6.0816820987652509E-3</v>
      </c>
      <c r="AC64" s="93">
        <f t="shared" si="26"/>
        <v>5.6827266094325868E-3</v>
      </c>
      <c r="AD64" s="93">
        <f t="shared" si="27"/>
        <v>4.4506334055003371E-3</v>
      </c>
      <c r="AE64" s="114">
        <f t="shared" si="44"/>
        <v>4.1894496341287127E-4</v>
      </c>
      <c r="AF64" s="115">
        <f t="shared" si="43"/>
        <v>4.1894496341287127E-4</v>
      </c>
    </row>
    <row r="65" spans="1:32" x14ac:dyDescent="0.4">
      <c r="A65" s="23">
        <v>43404</v>
      </c>
      <c r="B65" s="17">
        <v>2.31</v>
      </c>
      <c r="C65" s="17">
        <v>210.108</v>
      </c>
      <c r="D65" s="17">
        <v>1172.31</v>
      </c>
      <c r="E65" s="17">
        <v>2.31</v>
      </c>
      <c r="F65" s="17">
        <v>0.73</v>
      </c>
      <c r="G65" s="17">
        <v>108.377</v>
      </c>
      <c r="H65" s="17">
        <v>667.33399999999995</v>
      </c>
      <c r="I65" s="17">
        <v>1.0347</v>
      </c>
      <c r="J65" s="17">
        <v>0.78333072223092592</v>
      </c>
      <c r="K65" s="35">
        <f t="shared" si="35"/>
        <v>1.8833333333333332E-3</v>
      </c>
      <c r="L65" s="36">
        <f t="shared" si="36"/>
        <v>1.8883039597161755E-3</v>
      </c>
      <c r="M65" s="36">
        <f t="shared" si="37"/>
        <v>1.5164006202290636E-3</v>
      </c>
      <c r="N65" s="36">
        <f t="shared" si="38"/>
        <v>1.8833333333333332E-3</v>
      </c>
      <c r="O65" s="50">
        <f t="shared" si="39"/>
        <v>5.9999999999999995E-4</v>
      </c>
      <c r="P65" s="50">
        <f t="shared" si="40"/>
        <v>8.9582563723666908E-4</v>
      </c>
      <c r="Q65" s="50">
        <f t="shared" si="41"/>
        <v>2.6744636798816668E-3</v>
      </c>
      <c r="R65" s="50">
        <f t="shared" si="42"/>
        <v>6.8641666666666666E-4</v>
      </c>
      <c r="S65" s="54">
        <f t="shared" si="29"/>
        <v>-2.0336121556288833E-2</v>
      </c>
      <c r="T65" s="68">
        <f t="shared" si="30"/>
        <v>-1.1969166666666664E-3</v>
      </c>
      <c r="V65" s="83">
        <f t="shared" si="31"/>
        <v>1.8833333333333332E-3</v>
      </c>
      <c r="W65" s="27">
        <f t="shared" si="22"/>
        <v>1.8883039597161755E-3</v>
      </c>
      <c r="X65" s="27">
        <f t="shared" si="23"/>
        <v>1.5164006202290636E-3</v>
      </c>
      <c r="Y65" s="44">
        <f t="shared" si="32"/>
        <v>1.7969166666666663E-3</v>
      </c>
      <c r="Z65" s="44">
        <f t="shared" si="24"/>
        <v>2.0927423039033355E-3</v>
      </c>
      <c r="AA65" s="44">
        <f t="shared" si="25"/>
        <v>3.8713803465483332E-3</v>
      </c>
      <c r="AB65" s="93">
        <f t="shared" si="33"/>
        <v>-1.9748323229222708E-2</v>
      </c>
      <c r="AC65" s="93">
        <f t="shared" si="26"/>
        <v>-1.9458513538104238E-2</v>
      </c>
      <c r="AD65" s="93">
        <f t="shared" si="27"/>
        <v>-1.7716046094899074E-2</v>
      </c>
      <c r="AE65" s="114">
        <f t="shared" si="44"/>
        <v>1.8624471001558928E-3</v>
      </c>
      <c r="AF65" s="115">
        <f t="shared" si="43"/>
        <v>1.8624471001558928E-3</v>
      </c>
    </row>
    <row r="66" spans="1:32" x14ac:dyDescent="0.4">
      <c r="A66" s="23">
        <v>43434</v>
      </c>
      <c r="B66" s="17">
        <v>2.35</v>
      </c>
      <c r="C66" s="17">
        <v>210.52600000000001</v>
      </c>
      <c r="D66" s="17">
        <v>1176.3720000000001</v>
      </c>
      <c r="E66" s="17">
        <v>2.35</v>
      </c>
      <c r="F66" s="17">
        <v>0.74</v>
      </c>
      <c r="G66" s="17">
        <v>108.42100000000001</v>
      </c>
      <c r="H66" s="17">
        <v>667.72199999999998</v>
      </c>
      <c r="I66" s="17">
        <v>0.71689999999999998</v>
      </c>
      <c r="J66" s="17">
        <v>0.7843752451172642</v>
      </c>
      <c r="K66" s="35">
        <f t="shared" si="35"/>
        <v>1.9250000000000001E-3</v>
      </c>
      <c r="L66" s="36">
        <f t="shared" si="36"/>
        <v>1.9894530431967539E-3</v>
      </c>
      <c r="M66" s="36">
        <f t="shared" si="37"/>
        <v>3.4649538091462428E-3</v>
      </c>
      <c r="N66" s="36">
        <f t="shared" si="38"/>
        <v>1.9250000000000001E-3</v>
      </c>
      <c r="O66" s="50">
        <f t="shared" si="39"/>
        <v>6.0833333333333334E-4</v>
      </c>
      <c r="P66" s="50">
        <f t="shared" si="40"/>
        <v>4.0599020087306315E-4</v>
      </c>
      <c r="Q66" s="50">
        <f t="shared" si="41"/>
        <v>5.8141800058142401E-4</v>
      </c>
      <c r="R66" s="50">
        <f t="shared" si="42"/>
        <v>8.6224999999999995E-4</v>
      </c>
      <c r="S66" s="54">
        <f t="shared" si="29"/>
        <v>-1.3316622277926848E-3</v>
      </c>
      <c r="T66" s="68">
        <f t="shared" si="30"/>
        <v>-1.0627500000000001E-3</v>
      </c>
      <c r="V66" s="83">
        <f t="shared" si="31"/>
        <v>1.9250000000000001E-3</v>
      </c>
      <c r="W66" s="27">
        <f t="shared" si="22"/>
        <v>1.9894530431967539E-3</v>
      </c>
      <c r="X66" s="27">
        <f t="shared" si="23"/>
        <v>3.4649538091462428E-3</v>
      </c>
      <c r="Y66" s="44">
        <f t="shared" si="32"/>
        <v>1.6710833333333334E-3</v>
      </c>
      <c r="Z66" s="44">
        <f t="shared" si="24"/>
        <v>1.4687402008730633E-3</v>
      </c>
      <c r="AA66" s="44">
        <f t="shared" si="25"/>
        <v>1.6441680005814241E-3</v>
      </c>
      <c r="AB66" s="93">
        <f t="shared" si="33"/>
        <v>-7.2413898898127105E-4</v>
      </c>
      <c r="AC66" s="93">
        <f t="shared" si="26"/>
        <v>-9.2621266873493813E-4</v>
      </c>
      <c r="AD66" s="93">
        <f t="shared" si="27"/>
        <v>-7.510184796012398E-4</v>
      </c>
      <c r="AE66" s="114">
        <f t="shared" si="44"/>
        <v>2.4402146272192774E-3</v>
      </c>
      <c r="AF66" s="115">
        <f t="shared" si="43"/>
        <v>2.4402146272192774E-3</v>
      </c>
    </row>
    <row r="67" spans="1:32" x14ac:dyDescent="0.4">
      <c r="A67" s="23">
        <v>43465</v>
      </c>
      <c r="B67" s="17">
        <v>2.5</v>
      </c>
      <c r="C67" s="17">
        <v>211.036</v>
      </c>
      <c r="D67" s="17">
        <v>1185.6610000000001</v>
      </c>
      <c r="E67" s="17">
        <v>2.5</v>
      </c>
      <c r="F67" s="17">
        <v>0.73</v>
      </c>
      <c r="G67" s="17">
        <v>108.498</v>
      </c>
      <c r="H67" s="17">
        <v>668.44299999999998</v>
      </c>
      <c r="I67" s="17">
        <v>1.0401</v>
      </c>
      <c r="J67" s="17">
        <v>0.78406774345303432</v>
      </c>
      <c r="K67" s="35">
        <f t="shared" si="35"/>
        <v>1.9583333333333332E-3</v>
      </c>
      <c r="L67" s="36">
        <f t="shared" si="36"/>
        <v>2.4225036337555128E-3</v>
      </c>
      <c r="M67" s="36">
        <f t="shared" si="37"/>
        <v>7.896311710921422E-3</v>
      </c>
      <c r="N67" s="36">
        <f t="shared" si="38"/>
        <v>1.9583333333333332E-3</v>
      </c>
      <c r="O67" s="50">
        <f t="shared" si="39"/>
        <v>6.1666666666666662E-4</v>
      </c>
      <c r="P67" s="50">
        <f t="shared" si="40"/>
        <v>7.1019451951181978E-4</v>
      </c>
      <c r="Q67" s="50">
        <f t="shared" si="41"/>
        <v>1.0797906913355693E-3</v>
      </c>
      <c r="R67" s="50">
        <f t="shared" si="42"/>
        <v>5.9741666666666667E-4</v>
      </c>
      <c r="S67" s="54">
        <f t="shared" si="29"/>
        <v>3.921876225587706E-4</v>
      </c>
      <c r="T67" s="68">
        <f t="shared" si="30"/>
        <v>-1.3609166666666665E-3</v>
      </c>
      <c r="V67" s="83">
        <f t="shared" si="31"/>
        <v>1.9583333333333332E-3</v>
      </c>
      <c r="W67" s="27">
        <f t="shared" si="22"/>
        <v>2.4225036337555128E-3</v>
      </c>
      <c r="X67" s="27">
        <f t="shared" si="23"/>
        <v>7.896311710921422E-3</v>
      </c>
      <c r="Y67" s="44">
        <f t="shared" si="32"/>
        <v>1.9775833333333329E-3</v>
      </c>
      <c r="Z67" s="44">
        <f t="shared" si="24"/>
        <v>2.0711111861784863E-3</v>
      </c>
      <c r="AA67" s="44">
        <f t="shared" si="25"/>
        <v>2.4407073580022358E-3</v>
      </c>
      <c r="AB67" s="93">
        <f t="shared" si="33"/>
        <v>1.009096138259391E-3</v>
      </c>
      <c r="AC67" s="93">
        <f t="shared" si="26"/>
        <v>1.102660671570721E-3</v>
      </c>
      <c r="AD67" s="93">
        <f t="shared" si="27"/>
        <v>1.472401794438527E-3</v>
      </c>
      <c r="AE67" s="114">
        <f t="shared" si="44"/>
        <v>4.2530139795337388E-3</v>
      </c>
      <c r="AF67" s="115">
        <f t="shared" si="43"/>
        <v>4.2530139795337388E-3</v>
      </c>
    </row>
    <row r="68" spans="1:32" x14ac:dyDescent="0.4">
      <c r="A68" s="23">
        <v>43496</v>
      </c>
      <c r="B68" s="17">
        <v>2.5099999999999998</v>
      </c>
      <c r="C68" s="17">
        <v>211.56100000000001</v>
      </c>
      <c r="D68" s="17">
        <v>1188.854</v>
      </c>
      <c r="E68" s="17">
        <v>2.5099999999999998</v>
      </c>
      <c r="F68" s="17">
        <v>0.73</v>
      </c>
      <c r="G68" s="17">
        <v>108.577</v>
      </c>
      <c r="H68" s="17">
        <v>668.70500000000004</v>
      </c>
      <c r="I68" s="17">
        <v>0.9042</v>
      </c>
      <c r="J68" s="17">
        <v>0.76283469372187052</v>
      </c>
      <c r="K68" s="35">
        <f t="shared" si="35"/>
        <v>2.0833333333333333E-3</v>
      </c>
      <c r="L68" s="36">
        <f t="shared" si="36"/>
        <v>2.4877272124188554E-3</v>
      </c>
      <c r="M68" s="36">
        <f t="shared" si="37"/>
        <v>2.693012589601862E-3</v>
      </c>
      <c r="N68" s="36">
        <f t="shared" si="38"/>
        <v>2.0833333333333333E-3</v>
      </c>
      <c r="O68" s="50">
        <f t="shared" si="39"/>
        <v>6.0833333333333334E-4</v>
      </c>
      <c r="P68" s="50">
        <f t="shared" si="40"/>
        <v>7.2812402071931182E-4</v>
      </c>
      <c r="Q68" s="50">
        <f t="shared" si="41"/>
        <v>3.9195563421268176E-4</v>
      </c>
      <c r="R68" s="50">
        <f t="shared" si="42"/>
        <v>8.6675000000000001E-4</v>
      </c>
      <c r="S68" s="54">
        <f t="shared" si="29"/>
        <v>2.7834404892582709E-2</v>
      </c>
      <c r="T68" s="68">
        <f t="shared" si="30"/>
        <v>-1.2165833333333334E-3</v>
      </c>
      <c r="V68" s="83">
        <f t="shared" si="31"/>
        <v>2.0833333333333333E-3</v>
      </c>
      <c r="W68" s="27">
        <f t="shared" si="22"/>
        <v>2.4877272124188554E-3</v>
      </c>
      <c r="X68" s="27">
        <f t="shared" si="23"/>
        <v>2.693012589601862E-3</v>
      </c>
      <c r="Y68" s="44">
        <f t="shared" si="32"/>
        <v>1.8249166666666667E-3</v>
      </c>
      <c r="Z68" s="44">
        <f t="shared" si="24"/>
        <v>1.9447073540526452E-3</v>
      </c>
      <c r="AA68" s="44">
        <f t="shared" si="25"/>
        <v>1.6085389675460152E-3</v>
      </c>
      <c r="AB68" s="93">
        <f t="shared" si="33"/>
        <v>2.845967082222578E-2</v>
      </c>
      <c r="AC68" s="93">
        <f t="shared" si="26"/>
        <v>2.8582795812106765E-2</v>
      </c>
      <c r="AD68" s="93">
        <f t="shared" si="27"/>
        <v>2.8237270378618007E-2</v>
      </c>
      <c r="AE68" s="114">
        <f t="shared" si="44"/>
        <v>2.4148867740747945E-3</v>
      </c>
      <c r="AF68" s="115">
        <f t="shared" si="43"/>
        <v>2.4148867740747945E-3</v>
      </c>
    </row>
    <row r="69" spans="1:32" x14ac:dyDescent="0.4">
      <c r="A69" s="23">
        <v>43524</v>
      </c>
      <c r="B69" s="17">
        <v>2.4900000000000002</v>
      </c>
      <c r="C69" s="17">
        <v>211.96100000000001</v>
      </c>
      <c r="D69" s="17">
        <v>1190.049</v>
      </c>
      <c r="E69" s="17">
        <v>2.4900000000000002</v>
      </c>
      <c r="F69" s="17">
        <v>0.73</v>
      </c>
      <c r="G69" s="17">
        <v>108.625</v>
      </c>
      <c r="H69" s="17">
        <v>668.46699999999998</v>
      </c>
      <c r="I69" s="17">
        <v>0.78359999999999996</v>
      </c>
      <c r="J69" s="17">
        <v>0.75397722988765736</v>
      </c>
      <c r="K69" s="35">
        <f t="shared" si="35"/>
        <v>2.0916666666666666E-3</v>
      </c>
      <c r="L69" s="36">
        <f t="shared" si="36"/>
        <v>1.8907076446037507E-3</v>
      </c>
      <c r="M69" s="36">
        <f t="shared" si="37"/>
        <v>1.0051696844186608E-3</v>
      </c>
      <c r="N69" s="36">
        <f t="shared" si="38"/>
        <v>2.0916666666666666E-3</v>
      </c>
      <c r="O69" s="50">
        <f t="shared" si="39"/>
        <v>6.0833333333333334E-4</v>
      </c>
      <c r="P69" s="50">
        <f t="shared" si="40"/>
        <v>4.4208257734146272E-4</v>
      </c>
      <c r="Q69" s="50">
        <f t="shared" si="41"/>
        <v>-3.5591179967253694E-4</v>
      </c>
      <c r="R69" s="50">
        <f t="shared" si="42"/>
        <v>7.5350000000000005E-4</v>
      </c>
      <c r="S69" s="54">
        <f t="shared" si="29"/>
        <v>1.1747654283316811E-2</v>
      </c>
      <c r="T69" s="68">
        <f t="shared" si="30"/>
        <v>-1.3381666666666665E-3</v>
      </c>
      <c r="V69" s="83">
        <f t="shared" si="31"/>
        <v>2.0916666666666666E-3</v>
      </c>
      <c r="W69" s="27">
        <f t="shared" si="22"/>
        <v>1.8907076446037507E-3</v>
      </c>
      <c r="X69" s="27">
        <f t="shared" si="23"/>
        <v>1.0051696844186608E-3</v>
      </c>
      <c r="Y69" s="44">
        <f t="shared" si="32"/>
        <v>1.9464999999999999E-3</v>
      </c>
      <c r="Z69" s="44">
        <f t="shared" si="24"/>
        <v>1.7802492440081293E-3</v>
      </c>
      <c r="AA69" s="44">
        <f t="shared" si="25"/>
        <v>9.822548669941296E-4</v>
      </c>
      <c r="AB69" s="93">
        <f t="shared" si="33"/>
        <v>1.2363134106339047E-2</v>
      </c>
      <c r="AC69" s="93">
        <f t="shared" si="26"/>
        <v>1.2194930293941475E-2</v>
      </c>
      <c r="AD69" s="93">
        <f t="shared" si="27"/>
        <v>1.1387561354866405E-2</v>
      </c>
      <c r="AE69" s="114">
        <f t="shared" si="44"/>
        <v>1.5527093196048114E-3</v>
      </c>
      <c r="AF69" s="115">
        <f t="shared" si="43"/>
        <v>1.5527093196048114E-3</v>
      </c>
    </row>
    <row r="70" spans="1:32" x14ac:dyDescent="0.4">
      <c r="A70" s="23">
        <v>43555</v>
      </c>
      <c r="B70" s="17">
        <v>2.4900000000000002</v>
      </c>
      <c r="C70" s="17">
        <v>212.482</v>
      </c>
      <c r="D70" s="17">
        <v>1197.325</v>
      </c>
      <c r="E70" s="17">
        <v>2.4900000000000002</v>
      </c>
      <c r="F70" s="17">
        <v>0.73</v>
      </c>
      <c r="G70" s="17">
        <v>108.729</v>
      </c>
      <c r="H70" s="17">
        <v>670.81100000000004</v>
      </c>
      <c r="I70" s="17">
        <v>0.7873</v>
      </c>
      <c r="J70" s="17">
        <v>0.76716532412734939</v>
      </c>
      <c r="K70" s="35">
        <f t="shared" si="35"/>
        <v>2.075E-3</v>
      </c>
      <c r="L70" s="36">
        <f t="shared" si="36"/>
        <v>2.4579993489368679E-3</v>
      </c>
      <c r="M70" s="36">
        <f t="shared" si="37"/>
        <v>6.1140339599461413E-3</v>
      </c>
      <c r="N70" s="36">
        <f t="shared" si="38"/>
        <v>2.075E-3</v>
      </c>
      <c r="O70" s="50">
        <f t="shared" si="39"/>
        <v>6.0833333333333334E-4</v>
      </c>
      <c r="P70" s="50">
        <f t="shared" si="40"/>
        <v>9.5742232451101472E-4</v>
      </c>
      <c r="Q70" s="50">
        <f t="shared" si="41"/>
        <v>3.5065306140766861E-3</v>
      </c>
      <c r="R70" s="50">
        <f t="shared" si="42"/>
        <v>6.5299999999999993E-4</v>
      </c>
      <c r="S70" s="54">
        <f t="shared" si="29"/>
        <v>-1.7190680841438599E-2</v>
      </c>
      <c r="T70" s="68">
        <f t="shared" si="30"/>
        <v>-1.4220000000000001E-3</v>
      </c>
      <c r="V70" s="83">
        <f t="shared" si="31"/>
        <v>2.075E-3</v>
      </c>
      <c r="W70" s="27">
        <f t="shared" si="22"/>
        <v>2.4579993489368679E-3</v>
      </c>
      <c r="X70" s="27">
        <f t="shared" si="23"/>
        <v>6.1140339599461413E-3</v>
      </c>
      <c r="Y70" s="44">
        <f t="shared" si="32"/>
        <v>2.0303333333333336E-3</v>
      </c>
      <c r="Z70" s="44">
        <f t="shared" si="24"/>
        <v>2.3794223245110148E-3</v>
      </c>
      <c r="AA70" s="44">
        <f t="shared" si="25"/>
        <v>4.9285306140766857E-3</v>
      </c>
      <c r="AB70" s="93">
        <f t="shared" si="33"/>
        <v>-1.6592805172283787E-2</v>
      </c>
      <c r="AC70" s="93">
        <f t="shared" si="26"/>
        <v>-1.6249717258538743E-2</v>
      </c>
      <c r="AD70" s="93">
        <f t="shared" si="27"/>
        <v>-1.3744429876009212E-2</v>
      </c>
      <c r="AE70" s="114">
        <f t="shared" si="44"/>
        <v>3.7975259391519484E-3</v>
      </c>
      <c r="AF70" s="115">
        <f t="shared" si="43"/>
        <v>3.7975259391519484E-3</v>
      </c>
    </row>
    <row r="71" spans="1:32" x14ac:dyDescent="0.4">
      <c r="A71" s="23">
        <v>43585</v>
      </c>
      <c r="B71" s="17">
        <v>2.48</v>
      </c>
      <c r="C71" s="17">
        <v>212.91800000000001</v>
      </c>
      <c r="D71" s="17">
        <v>1199.758</v>
      </c>
      <c r="E71" s="17">
        <v>2.48</v>
      </c>
      <c r="F71" s="17">
        <v>0.73</v>
      </c>
      <c r="G71" s="17">
        <v>108.751</v>
      </c>
      <c r="H71" s="17">
        <v>669.73299999999995</v>
      </c>
      <c r="I71" s="17">
        <v>0.66320000000000001</v>
      </c>
      <c r="J71" s="17">
        <v>0.76734192756292208</v>
      </c>
      <c r="K71" s="35">
        <f t="shared" si="35"/>
        <v>2.075E-3</v>
      </c>
      <c r="L71" s="36">
        <f t="shared" si="36"/>
        <v>2.0519385171449134E-3</v>
      </c>
      <c r="M71" s="36">
        <f t="shared" si="37"/>
        <v>2.032029732946361E-3</v>
      </c>
      <c r="N71" s="36">
        <f t="shared" si="38"/>
        <v>2.075E-3</v>
      </c>
      <c r="O71" s="50">
        <f t="shared" si="39"/>
        <v>6.0833333333333334E-4</v>
      </c>
      <c r="P71" s="50">
        <f t="shared" si="40"/>
        <v>2.0233792272539297E-4</v>
      </c>
      <c r="Q71" s="50">
        <f t="shared" si="41"/>
        <v>-1.6070100221970973E-3</v>
      </c>
      <c r="R71" s="50">
        <f t="shared" si="42"/>
        <v>6.5608333333333328E-4</v>
      </c>
      <c r="S71" s="54">
        <f t="shared" si="29"/>
        <v>-2.3014959723832717E-4</v>
      </c>
      <c r="T71" s="68">
        <f t="shared" si="30"/>
        <v>-1.4189166666666669E-3</v>
      </c>
      <c r="V71" s="83">
        <f t="shared" si="31"/>
        <v>2.075E-3</v>
      </c>
      <c r="W71" s="27">
        <f t="shared" si="22"/>
        <v>2.0519385171449134E-3</v>
      </c>
      <c r="X71" s="27">
        <f t="shared" si="23"/>
        <v>2.032029732946361E-3</v>
      </c>
      <c r="Y71" s="44">
        <f t="shared" si="32"/>
        <v>2.0272500000000004E-3</v>
      </c>
      <c r="Z71" s="44">
        <f t="shared" si="24"/>
        <v>1.6212545893920598E-3</v>
      </c>
      <c r="AA71" s="44">
        <f t="shared" si="25"/>
        <v>-1.8809335553043047E-4</v>
      </c>
      <c r="AB71" s="93">
        <f t="shared" si="33"/>
        <v>3.7804372842331624E-4</v>
      </c>
      <c r="AC71" s="93">
        <f t="shared" si="26"/>
        <v>-2.7858242504397168E-5</v>
      </c>
      <c r="AD71" s="93">
        <f t="shared" si="27"/>
        <v>-1.8367897667260769E-3</v>
      </c>
      <c r="AE71" s="114">
        <f t="shared" si="44"/>
        <v>1.9125063750822732E-3</v>
      </c>
      <c r="AF71" s="115">
        <f t="shared" si="43"/>
        <v>1.9125063750822732E-3</v>
      </c>
    </row>
    <row r="72" spans="1:32" x14ac:dyDescent="0.4">
      <c r="A72" s="23">
        <v>43616</v>
      </c>
      <c r="B72" s="17">
        <v>2.4300000000000002</v>
      </c>
      <c r="C72" s="17">
        <v>213.43899999999999</v>
      </c>
      <c r="D72" s="17">
        <v>1208.2729999999999</v>
      </c>
      <c r="E72" s="17">
        <v>2.4300000000000002</v>
      </c>
      <c r="F72" s="17">
        <v>0.73</v>
      </c>
      <c r="G72" s="17">
        <v>108.84099999999999</v>
      </c>
      <c r="H72" s="17">
        <v>671.93499999999995</v>
      </c>
      <c r="I72" s="17">
        <v>0.6976</v>
      </c>
      <c r="J72" s="17">
        <v>0.79182833161770538</v>
      </c>
      <c r="K72" s="35">
        <f t="shared" si="35"/>
        <v>2.0666666666666667E-3</v>
      </c>
      <c r="L72" s="36">
        <f t="shared" si="36"/>
        <v>2.4469514085234678E-3</v>
      </c>
      <c r="M72" s="36">
        <f t="shared" si="37"/>
        <v>7.0972646150306851E-3</v>
      </c>
      <c r="N72" s="36">
        <f t="shared" si="38"/>
        <v>2.0666666666666667E-3</v>
      </c>
      <c r="O72" s="50">
        <f t="shared" si="39"/>
        <v>6.0833333333333334E-4</v>
      </c>
      <c r="P72" s="50">
        <f t="shared" si="40"/>
        <v>8.275785969782401E-4</v>
      </c>
      <c r="Q72" s="50">
        <f t="shared" si="41"/>
        <v>3.2878774078626272E-3</v>
      </c>
      <c r="R72" s="50">
        <f t="shared" si="42"/>
        <v>5.5266666666666669E-4</v>
      </c>
      <c r="S72" s="54">
        <f t="shared" si="29"/>
        <v>-3.0923879680785804E-2</v>
      </c>
      <c r="T72" s="68">
        <f t="shared" si="30"/>
        <v>-1.5140000000000002E-3</v>
      </c>
      <c r="V72" s="83">
        <f t="shared" si="31"/>
        <v>2.0666666666666667E-3</v>
      </c>
      <c r="W72" s="27">
        <f t="shared" si="22"/>
        <v>2.4469514085234678E-3</v>
      </c>
      <c r="X72" s="27">
        <f t="shared" si="23"/>
        <v>7.0972646150306851E-3</v>
      </c>
      <c r="Y72" s="44">
        <f t="shared" si="32"/>
        <v>2.1223333333333337E-3</v>
      </c>
      <c r="Z72" s="44">
        <f t="shared" si="24"/>
        <v>2.3415785969782403E-3</v>
      </c>
      <c r="AA72" s="44">
        <f t="shared" si="25"/>
        <v>4.8018774078626269E-3</v>
      </c>
      <c r="AB72" s="93">
        <f t="shared" si="33"/>
        <v>-3.0334358374258241E-2</v>
      </c>
      <c r="AC72" s="93">
        <f t="shared" si="26"/>
        <v>-3.0121893024766866E-2</v>
      </c>
      <c r="AD72" s="93">
        <f t="shared" si="27"/>
        <v>-2.7737676198289041E-2</v>
      </c>
      <c r="AE72" s="114">
        <f t="shared" si="44"/>
        <v>4.1327793122455034E-3</v>
      </c>
      <c r="AF72" s="115">
        <f t="shared" si="43"/>
        <v>4.1327793122455034E-3</v>
      </c>
    </row>
    <row r="73" spans="1:32" x14ac:dyDescent="0.4">
      <c r="A73" s="23">
        <v>43646</v>
      </c>
      <c r="B73" s="17">
        <v>2.4</v>
      </c>
      <c r="C73" s="17">
        <v>214.08699999999999</v>
      </c>
      <c r="D73" s="17">
        <v>1214.546</v>
      </c>
      <c r="E73" s="17">
        <v>2.4</v>
      </c>
      <c r="F73" s="17">
        <v>0.72</v>
      </c>
      <c r="G73" s="17">
        <v>108.914</v>
      </c>
      <c r="H73" s="17">
        <v>672.16899999999998</v>
      </c>
      <c r="I73" s="17">
        <v>0.51200000000000001</v>
      </c>
      <c r="J73" s="17">
        <v>0.7876496534341525</v>
      </c>
      <c r="K73" s="35">
        <f t="shared" si="35"/>
        <v>2.0250000000000003E-3</v>
      </c>
      <c r="L73" s="36">
        <f t="shared" si="36"/>
        <v>3.0359962331156787E-3</v>
      </c>
      <c r="M73" s="36">
        <f t="shared" si="37"/>
        <v>5.1917075031886473E-3</v>
      </c>
      <c r="N73" s="36">
        <f t="shared" si="38"/>
        <v>2.0250000000000003E-3</v>
      </c>
      <c r="O73" s="50">
        <f t="shared" si="39"/>
        <v>6.0833333333333334E-4</v>
      </c>
      <c r="P73" s="50">
        <f t="shared" si="40"/>
        <v>6.7070313576689244E-4</v>
      </c>
      <c r="Q73" s="50">
        <f t="shared" si="41"/>
        <v>3.4824797041377309E-4</v>
      </c>
      <c r="R73" s="50">
        <f t="shared" si="42"/>
        <v>5.8133333333333333E-4</v>
      </c>
      <c r="S73" s="54">
        <f t="shared" si="29"/>
        <v>5.3052498218386646E-3</v>
      </c>
      <c r="T73" s="68">
        <f t="shared" si="30"/>
        <v>-1.4436666666666669E-3</v>
      </c>
      <c r="V73" s="83">
        <f t="shared" si="31"/>
        <v>2.0250000000000003E-3</v>
      </c>
      <c r="W73" s="27">
        <f t="shared" si="22"/>
        <v>3.0359962331156787E-3</v>
      </c>
      <c r="X73" s="27">
        <f t="shared" si="23"/>
        <v>5.1917075031886473E-3</v>
      </c>
      <c r="Y73" s="44">
        <f t="shared" si="32"/>
        <v>2.052E-3</v>
      </c>
      <c r="Z73" s="44">
        <f t="shared" si="24"/>
        <v>2.1143698024335593E-3</v>
      </c>
      <c r="AA73" s="44">
        <f t="shared" si="25"/>
        <v>1.79191463708044E-3</v>
      </c>
      <c r="AB73" s="93">
        <f t="shared" si="33"/>
        <v>5.9168105154803197E-3</v>
      </c>
      <c r="AC73" s="93">
        <f t="shared" si="26"/>
        <v>5.9795112052971611E-3</v>
      </c>
      <c r="AD73" s="93">
        <f t="shared" si="27"/>
        <v>5.6553453347354399E-3</v>
      </c>
      <c r="AE73" s="114">
        <f t="shared" si="44"/>
        <v>3.5319103413379979E-3</v>
      </c>
      <c r="AF73" s="115">
        <f t="shared" si="43"/>
        <v>3.5319103413379979E-3</v>
      </c>
    </row>
    <row r="74" spans="1:32" x14ac:dyDescent="0.4">
      <c r="A74" s="23">
        <v>43677</v>
      </c>
      <c r="B74" s="17">
        <v>2.2200000000000002</v>
      </c>
      <c r="C74" s="17">
        <v>214.37200000000001</v>
      </c>
      <c r="D74" s="17">
        <v>1213.114</v>
      </c>
      <c r="E74" s="17">
        <v>2.2200000000000002</v>
      </c>
      <c r="F74" s="17">
        <v>0.71</v>
      </c>
      <c r="G74" s="17">
        <v>109.039</v>
      </c>
      <c r="H74" s="17">
        <v>674.72199999999998</v>
      </c>
      <c r="I74" s="17">
        <v>0.52549999999999997</v>
      </c>
      <c r="J74" s="17">
        <v>0.82243605559667732</v>
      </c>
      <c r="K74" s="35">
        <f t="shared" si="35"/>
        <v>2E-3</v>
      </c>
      <c r="L74" s="36">
        <f t="shared" si="36"/>
        <v>1.3312344981246671E-3</v>
      </c>
      <c r="M74" s="36">
        <f t="shared" si="37"/>
        <v>-1.1790413866580307E-3</v>
      </c>
      <c r="N74" s="36">
        <f t="shared" si="38"/>
        <v>2E-3</v>
      </c>
      <c r="O74" s="50">
        <f t="shared" si="39"/>
        <v>5.9999999999999995E-4</v>
      </c>
      <c r="P74" s="50">
        <f t="shared" si="40"/>
        <v>1.1476945112658399E-3</v>
      </c>
      <c r="Q74" s="50">
        <f t="shared" si="41"/>
        <v>3.7981519528571539E-3</v>
      </c>
      <c r="R74" s="50">
        <f t="shared" si="42"/>
        <v>4.2666666666666667E-4</v>
      </c>
      <c r="S74" s="54">
        <f t="shared" si="29"/>
        <v>-4.2296786389413921E-2</v>
      </c>
      <c r="T74" s="68">
        <f t="shared" si="30"/>
        <v>-1.5733333333333333E-3</v>
      </c>
      <c r="V74" s="83">
        <f t="shared" si="31"/>
        <v>2E-3</v>
      </c>
      <c r="W74" s="27">
        <f t="shared" si="22"/>
        <v>1.3312344981246671E-3</v>
      </c>
      <c r="X74" s="27">
        <f t="shared" si="23"/>
        <v>-1.1790413866580307E-3</v>
      </c>
      <c r="Y74" s="44">
        <f t="shared" si="32"/>
        <v>2.1733333333333331E-3</v>
      </c>
      <c r="Z74" s="44">
        <f t="shared" si="24"/>
        <v>2.7210278445991731E-3</v>
      </c>
      <c r="AA74" s="44">
        <f t="shared" si="25"/>
        <v>5.3714852861904867E-3</v>
      </c>
      <c r="AB74" s="93">
        <f t="shared" si="33"/>
        <v>-4.1722164461247657E-2</v>
      </c>
      <c r="AC74" s="93">
        <f t="shared" si="26"/>
        <v>-4.119763566773138E-2</v>
      </c>
      <c r="AD74" s="93">
        <f t="shared" si="27"/>
        <v>-3.865928405838126E-2</v>
      </c>
      <c r="AE74" s="114">
        <f t="shared" si="44"/>
        <v>8.3312163712570574E-4</v>
      </c>
      <c r="AF74" s="115">
        <f t="shared" si="43"/>
        <v>8.3312163712570574E-4</v>
      </c>
    </row>
    <row r="75" spans="1:32" x14ac:dyDescent="0.4">
      <c r="A75" s="23">
        <v>43708</v>
      </c>
      <c r="B75" s="17">
        <v>2.09</v>
      </c>
      <c r="C75" s="17">
        <v>214.99</v>
      </c>
      <c r="D75" s="17">
        <v>1222.8979999999999</v>
      </c>
      <c r="E75" s="17">
        <v>2.09</v>
      </c>
      <c r="F75" s="17">
        <v>0.71</v>
      </c>
      <c r="G75" s="17">
        <v>109.092</v>
      </c>
      <c r="H75" s="17">
        <v>675.01199999999994</v>
      </c>
      <c r="I75" s="17">
        <v>0.5544</v>
      </c>
      <c r="J75" s="17">
        <v>0.82263902599539318</v>
      </c>
      <c r="K75" s="35">
        <f t="shared" si="35"/>
        <v>1.8500000000000001E-3</v>
      </c>
      <c r="L75" s="36">
        <f t="shared" si="36"/>
        <v>2.8828391767581341E-3</v>
      </c>
      <c r="M75" s="36">
        <f t="shared" si="37"/>
        <v>8.0651942026881418E-3</v>
      </c>
      <c r="N75" s="36">
        <f t="shared" si="38"/>
        <v>1.8500000000000001E-3</v>
      </c>
      <c r="O75" s="50">
        <f t="shared" si="39"/>
        <v>5.9166666666666666E-4</v>
      </c>
      <c r="P75" s="50">
        <f t="shared" si="40"/>
        <v>4.8606461908118348E-4</v>
      </c>
      <c r="Q75" s="50">
        <f t="shared" si="41"/>
        <v>4.2980664629288512E-4</v>
      </c>
      <c r="R75" s="50">
        <f t="shared" si="42"/>
        <v>4.3791666666666664E-4</v>
      </c>
      <c r="S75" s="54">
        <f t="shared" si="29"/>
        <v>-2.4673081667903052E-4</v>
      </c>
      <c r="T75" s="68">
        <f t="shared" si="30"/>
        <v>-1.4120833333333333E-3</v>
      </c>
      <c r="V75" s="83">
        <f t="shared" si="31"/>
        <v>1.8500000000000001E-3</v>
      </c>
      <c r="W75" s="27">
        <f t="shared" si="22"/>
        <v>2.8828391767581341E-3</v>
      </c>
      <c r="X75" s="27">
        <f t="shared" si="23"/>
        <v>8.0651942026881418E-3</v>
      </c>
      <c r="Y75" s="44">
        <f t="shared" si="32"/>
        <v>2.0037499999999999E-3</v>
      </c>
      <c r="Z75" s="44">
        <f t="shared" si="24"/>
        <v>1.8981479524145168E-3</v>
      </c>
      <c r="AA75" s="44">
        <f t="shared" si="25"/>
        <v>1.8418899796262185E-3</v>
      </c>
      <c r="AB75" s="93">
        <f t="shared" si="33"/>
        <v>3.4478986758790242E-4</v>
      </c>
      <c r="AC75" s="93">
        <f t="shared" si="26"/>
        <v>2.3921387528180738E-4</v>
      </c>
      <c r="AD75" s="93">
        <f t="shared" si="27"/>
        <v>1.8296978306908684E-4</v>
      </c>
      <c r="AE75" s="114">
        <f t="shared" si="44"/>
        <v>4.4481430382461405E-3</v>
      </c>
      <c r="AF75" s="115">
        <f t="shared" si="43"/>
        <v>4.4481430382461405E-3</v>
      </c>
    </row>
    <row r="76" spans="1:32" x14ac:dyDescent="0.4">
      <c r="A76" s="23">
        <v>43738</v>
      </c>
      <c r="B76" s="17">
        <v>2.02</v>
      </c>
      <c r="C76" s="17">
        <v>215.31200000000001</v>
      </c>
      <c r="D76" s="17">
        <v>1221.5419999999999</v>
      </c>
      <c r="E76" s="17">
        <v>2.02</v>
      </c>
      <c r="F76" s="17">
        <v>0.72</v>
      </c>
      <c r="G76" s="17">
        <v>109.101</v>
      </c>
      <c r="H76" s="17">
        <v>675.58699999999999</v>
      </c>
      <c r="I76" s="17">
        <v>0.61960000000000004</v>
      </c>
      <c r="J76" s="17">
        <v>0.81373586133940912</v>
      </c>
      <c r="K76" s="35">
        <f t="shared" si="35"/>
        <v>1.7416666666666665E-3</v>
      </c>
      <c r="L76" s="36">
        <f t="shared" si="36"/>
        <v>1.4977440811201337E-3</v>
      </c>
      <c r="M76" s="36">
        <f t="shared" si="37"/>
        <v>-1.1088414569325744E-3</v>
      </c>
      <c r="N76" s="36">
        <f t="shared" si="38"/>
        <v>1.7416666666666665E-3</v>
      </c>
      <c r="O76" s="50">
        <f t="shared" si="39"/>
        <v>5.9166666666666666E-4</v>
      </c>
      <c r="P76" s="50">
        <f t="shared" si="40"/>
        <v>8.2499175008354797E-5</v>
      </c>
      <c r="Q76" s="50">
        <f t="shared" si="41"/>
        <v>8.5183670808830492E-4</v>
      </c>
      <c r="R76" s="50">
        <f t="shared" si="42"/>
        <v>4.6200000000000001E-4</v>
      </c>
      <c r="S76" s="54">
        <f t="shared" si="29"/>
        <v>1.0941099045738811E-2</v>
      </c>
      <c r="T76" s="68">
        <f t="shared" si="30"/>
        <v>-1.2796666666666666E-3</v>
      </c>
      <c r="V76" s="83">
        <f t="shared" si="31"/>
        <v>1.7416666666666665E-3</v>
      </c>
      <c r="W76" s="27">
        <f t="shared" si="22"/>
        <v>1.4977440811201337E-3</v>
      </c>
      <c r="X76" s="27">
        <f t="shared" si="23"/>
        <v>-1.1088414569325744E-3</v>
      </c>
      <c r="Y76" s="44">
        <f t="shared" si="32"/>
        <v>1.8713333333333334E-3</v>
      </c>
      <c r="Z76" s="44">
        <f t="shared" si="24"/>
        <v>1.3621658416750214E-3</v>
      </c>
      <c r="AA76" s="44">
        <f t="shared" si="25"/>
        <v>2.1315033747549717E-3</v>
      </c>
      <c r="AB76" s="93">
        <f t="shared" si="33"/>
        <v>1.1539239196007633E-2</v>
      </c>
      <c r="AC76" s="93">
        <f t="shared" si="26"/>
        <v>1.1024500852392149E-2</v>
      </c>
      <c r="AD76" s="93">
        <f t="shared" si="27"/>
        <v>1.1802255783621041E-2</v>
      </c>
      <c r="AE76" s="114">
        <f t="shared" si="44"/>
        <v>6.534199166764854E-4</v>
      </c>
      <c r="AF76" s="115">
        <f t="shared" si="43"/>
        <v>6.534199166764854E-4</v>
      </c>
    </row>
    <row r="77" spans="1:32" x14ac:dyDescent="0.4">
      <c r="A77" s="23">
        <v>43769</v>
      </c>
      <c r="B77" s="17">
        <v>1.78</v>
      </c>
      <c r="C77" s="17">
        <v>215.881</v>
      </c>
      <c r="D77" s="17">
        <v>1225.566</v>
      </c>
      <c r="E77" s="17">
        <v>1.78</v>
      </c>
      <c r="F77" s="17">
        <v>0.71</v>
      </c>
      <c r="G77" s="17">
        <v>109.068</v>
      </c>
      <c r="H77" s="17">
        <v>673.822</v>
      </c>
      <c r="I77" s="17">
        <v>0.80449999999999999</v>
      </c>
      <c r="J77" s="17">
        <v>0.77267810230258072</v>
      </c>
      <c r="K77" s="35">
        <f t="shared" si="35"/>
        <v>1.6833333333333333E-3</v>
      </c>
      <c r="L77" s="36">
        <f t="shared" si="36"/>
        <v>2.6426766738500973E-3</v>
      </c>
      <c r="M77" s="36">
        <f t="shared" si="37"/>
        <v>3.2941970067341675E-3</v>
      </c>
      <c r="N77" s="36">
        <f t="shared" si="38"/>
        <v>1.6833333333333333E-3</v>
      </c>
      <c r="O77" s="50">
        <f t="shared" si="39"/>
        <v>5.9999999999999995E-4</v>
      </c>
      <c r="P77" s="50">
        <f t="shared" si="40"/>
        <v>-3.0247202133804052E-4</v>
      </c>
      <c r="Q77" s="50">
        <f t="shared" si="41"/>
        <v>-2.6125428701262443E-3</v>
      </c>
      <c r="R77" s="50">
        <f t="shared" si="42"/>
        <v>5.1633333333333338E-4</v>
      </c>
      <c r="S77" s="54">
        <f t="shared" si="29"/>
        <v>5.3136951745463401E-2</v>
      </c>
      <c r="T77" s="68">
        <f t="shared" si="30"/>
        <v>-1.1670000000000001E-3</v>
      </c>
      <c r="V77" s="83">
        <f t="shared" si="31"/>
        <v>1.6833333333333333E-3</v>
      </c>
      <c r="W77" s="27">
        <f t="shared" si="22"/>
        <v>2.6426766738500973E-3</v>
      </c>
      <c r="X77" s="27">
        <f t="shared" si="23"/>
        <v>3.2941970067341675E-3</v>
      </c>
      <c r="Y77" s="44">
        <f t="shared" si="32"/>
        <v>1.7669999999999999E-3</v>
      </c>
      <c r="Z77" s="44">
        <f t="shared" si="24"/>
        <v>8.6452797866195955E-4</v>
      </c>
      <c r="AA77" s="44">
        <f t="shared" si="25"/>
        <v>-1.4455428701262442E-3</v>
      </c>
      <c r="AB77" s="93">
        <f t="shared" si="33"/>
        <v>5.376883391651055E-2</v>
      </c>
      <c r="AC77" s="93">
        <f t="shared" si="26"/>
        <v>5.2818407282923197E-2</v>
      </c>
      <c r="AD77" s="93">
        <f t="shared" si="27"/>
        <v>5.0385586310914388E-2</v>
      </c>
      <c r="AE77" s="114">
        <f t="shared" si="44"/>
        <v>2.4376722106571164E-3</v>
      </c>
      <c r="AF77" s="115">
        <f t="shared" si="43"/>
        <v>2.4376722106571164E-3</v>
      </c>
    </row>
    <row r="78" spans="1:32" x14ac:dyDescent="0.4">
      <c r="A78" s="23">
        <v>43799</v>
      </c>
      <c r="B78" s="17">
        <v>1.7</v>
      </c>
      <c r="C78" s="17">
        <v>216.11699999999999</v>
      </c>
      <c r="D78" s="17">
        <v>1225.174</v>
      </c>
      <c r="E78" s="17">
        <v>1.7</v>
      </c>
      <c r="F78" s="17">
        <v>0.71</v>
      </c>
      <c r="G78" s="17">
        <v>109.10299999999999</v>
      </c>
      <c r="H78" s="17">
        <v>673.17399999999998</v>
      </c>
      <c r="I78" s="17">
        <v>0.45669999999999999</v>
      </c>
      <c r="J78" s="17">
        <v>0.77369439071566737</v>
      </c>
      <c r="K78" s="35">
        <f t="shared" si="35"/>
        <v>1.4833333333333332E-3</v>
      </c>
      <c r="L78" s="36">
        <f t="shared" si="36"/>
        <v>1.0931948619841148E-3</v>
      </c>
      <c r="M78" s="36">
        <f t="shared" si="37"/>
        <v>-3.1985221522146112E-4</v>
      </c>
      <c r="N78" s="36">
        <f t="shared" si="38"/>
        <v>1.4833333333333332E-3</v>
      </c>
      <c r="O78" s="50">
        <f t="shared" si="39"/>
        <v>5.9166666666666666E-4</v>
      </c>
      <c r="P78" s="50">
        <f t="shared" si="40"/>
        <v>3.2090072248491808E-4</v>
      </c>
      <c r="Q78" s="50">
        <f t="shared" si="41"/>
        <v>-9.6167830673388188E-4</v>
      </c>
      <c r="R78" s="50">
        <f t="shared" si="42"/>
        <v>6.7041666666666671E-4</v>
      </c>
      <c r="S78" s="54">
        <f t="shared" si="29"/>
        <v>-1.3135527739145392E-3</v>
      </c>
      <c r="T78" s="68">
        <f t="shared" si="30"/>
        <v>-8.1291666666666654E-4</v>
      </c>
      <c r="V78" s="83">
        <f t="shared" si="31"/>
        <v>1.4833333333333332E-3</v>
      </c>
      <c r="W78" s="27">
        <f t="shared" si="22"/>
        <v>1.0931948619841148E-3</v>
      </c>
      <c r="X78" s="27">
        <f t="shared" si="23"/>
        <v>-3.1985221522146112E-4</v>
      </c>
      <c r="Y78" s="44">
        <f t="shared" si="32"/>
        <v>1.4045833333333332E-3</v>
      </c>
      <c r="Z78" s="44">
        <f t="shared" si="24"/>
        <v>1.1338173891515847E-3</v>
      </c>
      <c r="AA78" s="44">
        <f t="shared" si="25"/>
        <v>-1.4876164006721534E-4</v>
      </c>
      <c r="AB78" s="93">
        <f t="shared" si="33"/>
        <v>-7.2266329263903639E-4</v>
      </c>
      <c r="AC78" s="93">
        <f t="shared" si="26"/>
        <v>-9.9307357146383168E-4</v>
      </c>
      <c r="AD78" s="93">
        <f t="shared" si="27"/>
        <v>-2.2739678654409845E-3</v>
      </c>
      <c r="AE78" s="114">
        <f t="shared" si="44"/>
        <v>5.9314495692035305E-4</v>
      </c>
      <c r="AF78" s="115">
        <f t="shared" si="43"/>
        <v>5.9314495692035305E-4</v>
      </c>
    </row>
    <row r="79" spans="1:32" x14ac:dyDescent="0.4">
      <c r="A79" s="23">
        <v>43830</v>
      </c>
      <c r="B79" s="17">
        <v>1.76</v>
      </c>
      <c r="C79" s="17">
        <v>216.459</v>
      </c>
      <c r="D79" s="17">
        <v>1227.7719999999999</v>
      </c>
      <c r="E79" s="17">
        <v>1.76</v>
      </c>
      <c r="F79" s="17">
        <v>0.7</v>
      </c>
      <c r="G79" s="17">
        <v>109.221</v>
      </c>
      <c r="H79" s="17">
        <v>673.56100000000004</v>
      </c>
      <c r="I79" s="17">
        <v>0.87639999999999996</v>
      </c>
      <c r="J79" s="17">
        <v>0.75431847325941004</v>
      </c>
      <c r="K79" s="35">
        <f t="shared" si="35"/>
        <v>1.4166666666666666E-3</v>
      </c>
      <c r="L79" s="36">
        <f t="shared" si="36"/>
        <v>1.5824761587475145E-3</v>
      </c>
      <c r="M79" s="36">
        <f t="shared" si="37"/>
        <v>2.1205151268308686E-3</v>
      </c>
      <c r="N79" s="36">
        <f t="shared" si="38"/>
        <v>1.4166666666666666E-3</v>
      </c>
      <c r="O79" s="50">
        <f t="shared" si="39"/>
        <v>5.9166666666666666E-4</v>
      </c>
      <c r="P79" s="50">
        <f t="shared" si="40"/>
        <v>1.0815467952303148E-3</v>
      </c>
      <c r="Q79" s="50">
        <f t="shared" si="41"/>
        <v>5.7488851322262668E-4</v>
      </c>
      <c r="R79" s="50">
        <f t="shared" si="42"/>
        <v>3.8058333333333331E-4</v>
      </c>
      <c r="S79" s="54">
        <f t="shared" si="29"/>
        <v>2.5686653771760382E-2</v>
      </c>
      <c r="T79" s="68">
        <f t="shared" si="30"/>
        <v>-1.0360833333333333E-3</v>
      </c>
      <c r="V79" s="83">
        <f t="shared" si="31"/>
        <v>1.4166666666666666E-3</v>
      </c>
      <c r="W79" s="27">
        <f t="shared" si="22"/>
        <v>1.5824761587475145E-3</v>
      </c>
      <c r="X79" s="27">
        <f t="shared" si="23"/>
        <v>2.1205151268308686E-3</v>
      </c>
      <c r="Y79" s="44">
        <f t="shared" si="32"/>
        <v>1.6277499999999999E-3</v>
      </c>
      <c r="Z79" s="44">
        <f t="shared" si="24"/>
        <v>2.1176301285636481E-3</v>
      </c>
      <c r="AA79" s="44">
        <f t="shared" si="25"/>
        <v>1.61097184655596E-3</v>
      </c>
      <c r="AB79" s="93">
        <f t="shared" si="33"/>
        <v>2.6293518375242186E-2</v>
      </c>
      <c r="AC79" s="93">
        <f t="shared" si="26"/>
        <v>2.6795981885057829E-2</v>
      </c>
      <c r="AD79" s="93">
        <f t="shared" si="27"/>
        <v>2.6276309247179608E-2</v>
      </c>
      <c r="AE79" s="114">
        <f t="shared" si="44"/>
        <v>1.784655023312457E-3</v>
      </c>
      <c r="AF79" s="115">
        <f t="shared" si="43"/>
        <v>1.784655023312457E-3</v>
      </c>
    </row>
    <row r="80" spans="1:32" x14ac:dyDescent="0.4">
      <c r="A80" s="23">
        <v>43861</v>
      </c>
      <c r="B80" s="17">
        <v>1.66</v>
      </c>
      <c r="C80" s="17">
        <v>216.81200000000001</v>
      </c>
      <c r="D80" s="17">
        <v>1234.414</v>
      </c>
      <c r="E80" s="17">
        <v>1.66</v>
      </c>
      <c r="F80" s="17">
        <v>0.71</v>
      </c>
      <c r="G80" s="17">
        <v>109.253</v>
      </c>
      <c r="H80" s="17">
        <v>674.61599999999999</v>
      </c>
      <c r="I80" s="17">
        <v>0.80640000000000001</v>
      </c>
      <c r="J80" s="17">
        <v>0.75723156141147963</v>
      </c>
      <c r="K80" s="35">
        <f t="shared" si="35"/>
        <v>1.4666666666666667E-3</v>
      </c>
      <c r="L80" s="36">
        <f t="shared" si="36"/>
        <v>1.6307938223867335E-3</v>
      </c>
      <c r="M80" s="36">
        <f t="shared" si="37"/>
        <v>5.4097992135349049E-3</v>
      </c>
      <c r="N80" s="36">
        <f t="shared" si="38"/>
        <v>1.4666666666666667E-3</v>
      </c>
      <c r="O80" s="50">
        <f t="shared" si="39"/>
        <v>5.8333333333333327E-4</v>
      </c>
      <c r="P80" s="50">
        <f t="shared" si="40"/>
        <v>2.9298394997301358E-4</v>
      </c>
      <c r="Q80" s="50">
        <f t="shared" si="41"/>
        <v>1.5663020869676192E-3</v>
      </c>
      <c r="R80" s="50">
        <f t="shared" si="42"/>
        <v>7.3033333333333327E-4</v>
      </c>
      <c r="S80" s="54">
        <f t="shared" si="29"/>
        <v>-3.8470242136231514E-3</v>
      </c>
      <c r="T80" s="68">
        <f t="shared" si="30"/>
        <v>-7.3633333333333341E-4</v>
      </c>
      <c r="V80" s="83">
        <f t="shared" si="31"/>
        <v>1.4666666666666667E-3</v>
      </c>
      <c r="W80" s="27">
        <f t="shared" si="22"/>
        <v>1.6307938223867335E-3</v>
      </c>
      <c r="X80" s="27">
        <f t="shared" si="23"/>
        <v>5.4097992135349049E-3</v>
      </c>
      <c r="Y80" s="44">
        <f t="shared" si="32"/>
        <v>1.3196666666666667E-3</v>
      </c>
      <c r="Z80" s="44">
        <f t="shared" si="24"/>
        <v>1.029317283306347E-3</v>
      </c>
      <c r="AA80" s="44">
        <f t="shared" si="25"/>
        <v>2.3026354203009528E-3</v>
      </c>
      <c r="AB80" s="93">
        <f t="shared" si="33"/>
        <v>-3.265934977747742E-3</v>
      </c>
      <c r="AC80" s="93">
        <f t="shared" si="26"/>
        <v>-3.5551673799998351E-3</v>
      </c>
      <c r="AD80" s="93">
        <f t="shared" si="27"/>
        <v>-2.2867477287099591E-3</v>
      </c>
      <c r="AE80" s="114">
        <f t="shared" si="44"/>
        <v>2.9249948888722755E-3</v>
      </c>
      <c r="AF80" s="115">
        <f t="shared" si="43"/>
        <v>2.9249948888722755E-3</v>
      </c>
    </row>
    <row r="81" spans="1:32" x14ac:dyDescent="0.4">
      <c r="A81" s="23">
        <v>43890</v>
      </c>
      <c r="B81" s="17">
        <v>1.52</v>
      </c>
      <c r="C81" s="17">
        <v>217.39500000000001</v>
      </c>
      <c r="D81" s="17">
        <v>1245.163</v>
      </c>
      <c r="E81" s="17">
        <v>1.52</v>
      </c>
      <c r="F81" s="17">
        <v>0.68</v>
      </c>
      <c r="G81" s="17">
        <v>109.36499999999999</v>
      </c>
      <c r="H81" s="17">
        <v>676.44200000000001</v>
      </c>
      <c r="I81" s="17">
        <v>0.4607</v>
      </c>
      <c r="J81" s="17">
        <v>0.77984870935038608</v>
      </c>
      <c r="K81" s="35">
        <f t="shared" ref="K81:K112" si="45">B80/1200</f>
        <v>1.3833333333333332E-3</v>
      </c>
      <c r="L81" s="36">
        <f t="shared" ref="L81:L112" si="46">C81/C80-1</f>
        <v>2.6889655554120928E-3</v>
      </c>
      <c r="M81" s="36">
        <f t="shared" ref="M81:M112" si="47">D81/D80-1</f>
        <v>8.7077755112952016E-3</v>
      </c>
      <c r="N81" s="36">
        <f t="shared" ref="N81:N112" si="48">E80/1200</f>
        <v>1.3833333333333332E-3</v>
      </c>
      <c r="O81" s="50">
        <f t="shared" ref="O81:O112" si="49">F80/1200</f>
        <v>5.9166666666666666E-4</v>
      </c>
      <c r="P81" s="50">
        <f t="shared" ref="P81:P112" si="50">G81/G80-1</f>
        <v>1.025143474320922E-3</v>
      </c>
      <c r="Q81" s="50">
        <f t="shared" ref="Q81:Q112" si="51">H81/H80-1</f>
        <v>2.7067250109691354E-3</v>
      </c>
      <c r="R81" s="50">
        <f t="shared" ref="R81:R112" si="52">I80/1200</f>
        <v>6.7199999999999996E-4</v>
      </c>
      <c r="S81" s="54">
        <f t="shared" si="29"/>
        <v>-2.9001968802059741E-2</v>
      </c>
      <c r="T81" s="68">
        <f t="shared" si="30"/>
        <v>-7.1133333333333324E-4</v>
      </c>
      <c r="V81" s="83">
        <f t="shared" si="31"/>
        <v>1.3833333333333332E-3</v>
      </c>
      <c r="W81" s="27">
        <f t="shared" ref="W81:W136" si="53">L81</f>
        <v>2.6889655554120928E-3</v>
      </c>
      <c r="X81" s="27">
        <f t="shared" ref="X81:X136" si="54">M81</f>
        <v>8.7077755112952016E-3</v>
      </c>
      <c r="Y81" s="44">
        <f t="shared" si="32"/>
        <v>1.3029999999999999E-3</v>
      </c>
      <c r="Z81" s="44">
        <f t="shared" ref="Z81:Z136" si="55">P81-$T81</f>
        <v>1.7364768076542554E-3</v>
      </c>
      <c r="AA81" s="44">
        <f t="shared" ref="AA81:AA136" si="56">Q81-$T81</f>
        <v>3.4180583443024688E-3</v>
      </c>
      <c r="AB81" s="93">
        <f t="shared" si="33"/>
        <v>-2.8427461633600881E-2</v>
      </c>
      <c r="AC81" s="93">
        <f t="shared" ref="AC81:AC136" si="57">(1+P81)*(1+$S81)-1</f>
        <v>-2.800655650679873E-2</v>
      </c>
      <c r="AD81" s="93">
        <f t="shared" ref="AD81:AD136" si="58">(1+Q81)*(1+$S81)-1</f>
        <v>-2.6373744145414491E-2</v>
      </c>
      <c r="AE81" s="114">
        <f t="shared" si="44"/>
        <v>4.584517742049328E-3</v>
      </c>
      <c r="AF81" s="115">
        <f t="shared" ref="AF81:AF112" si="59">SUMPRODUCT(pfwtsB,$V81:$AD81)</f>
        <v>4.584517742049328E-3</v>
      </c>
    </row>
    <row r="82" spans="1:32" x14ac:dyDescent="0.4">
      <c r="A82" s="23">
        <v>43921</v>
      </c>
      <c r="B82" s="17">
        <v>0.99</v>
      </c>
      <c r="C82" s="17">
        <v>218.70400000000001</v>
      </c>
      <c r="D82" s="17">
        <v>1262.2449999999999</v>
      </c>
      <c r="E82" s="17">
        <v>0.99</v>
      </c>
      <c r="F82" s="17">
        <v>0.24</v>
      </c>
      <c r="G82" s="17">
        <v>109.64</v>
      </c>
      <c r="H82" s="17">
        <v>679.06899999999996</v>
      </c>
      <c r="I82" s="17">
        <v>0.6956</v>
      </c>
      <c r="J82" s="17">
        <v>0.80515297906602257</v>
      </c>
      <c r="K82" s="35">
        <f t="shared" si="45"/>
        <v>1.2666666666666666E-3</v>
      </c>
      <c r="L82" s="36">
        <f t="shared" si="46"/>
        <v>6.0212976379401262E-3</v>
      </c>
      <c r="M82" s="36">
        <f t="shared" si="47"/>
        <v>1.3718685826674903E-2</v>
      </c>
      <c r="N82" s="36">
        <f t="shared" si="48"/>
        <v>1.2666666666666666E-3</v>
      </c>
      <c r="O82" s="50">
        <f t="shared" si="49"/>
        <v>5.6666666666666671E-4</v>
      </c>
      <c r="P82" s="50">
        <f t="shared" si="50"/>
        <v>2.5145156128560942E-3</v>
      </c>
      <c r="Q82" s="50">
        <f t="shared" si="51"/>
        <v>3.8835554267770966E-3</v>
      </c>
      <c r="R82" s="50">
        <f t="shared" si="52"/>
        <v>3.8391666666666668E-4</v>
      </c>
      <c r="S82" s="54">
        <f t="shared" ref="S82:S136" si="60">J81/J82-1</f>
        <v>-3.1427902986820522E-2</v>
      </c>
      <c r="T82" s="68">
        <f t="shared" ref="T82:T136" si="61">R82-N82</f>
        <v>-8.8274999999999985E-4</v>
      </c>
      <c r="V82" s="83">
        <f t="shared" ref="V82:V136" si="62">K82</f>
        <v>1.2666666666666666E-3</v>
      </c>
      <c r="W82" s="27">
        <f t="shared" si="53"/>
        <v>6.0212976379401262E-3</v>
      </c>
      <c r="X82" s="27">
        <f t="shared" si="54"/>
        <v>1.3718685826674903E-2</v>
      </c>
      <c r="Y82" s="44">
        <f t="shared" ref="Y82:Y136" si="63">O82-$T82</f>
        <v>1.4494166666666666E-3</v>
      </c>
      <c r="Z82" s="44">
        <f t="shared" si="55"/>
        <v>3.397265612856094E-3</v>
      </c>
      <c r="AA82" s="44">
        <f t="shared" si="56"/>
        <v>4.7663054267770965E-3</v>
      </c>
      <c r="AB82" s="93">
        <f t="shared" ref="AB82:AB136" si="64">(1+O82)*(1+$S82)-1</f>
        <v>-3.0879045465179833E-2</v>
      </c>
      <c r="AC82" s="93">
        <f t="shared" si="57"/>
        <v>-2.8992413326704103E-2</v>
      </c>
      <c r="AD82" s="93">
        <f t="shared" si="58"/>
        <v>-2.7666399563240129E-2</v>
      </c>
      <c r="AE82" s="114">
        <f t="shared" ref="AE82:AE113" si="65">SUMPRODUCT(pfwtsA,V82:AD82)</f>
        <v>7.8173751464939278E-3</v>
      </c>
      <c r="AF82" s="115">
        <f t="shared" si="59"/>
        <v>7.8173751464939278E-3</v>
      </c>
    </row>
    <row r="83" spans="1:32" x14ac:dyDescent="0.4">
      <c r="A83" s="23">
        <v>43951</v>
      </c>
      <c r="B83" s="17">
        <v>0.33</v>
      </c>
      <c r="C83" s="17">
        <v>218.68199999999999</v>
      </c>
      <c r="D83" s="17">
        <v>1262.7729999999999</v>
      </c>
      <c r="E83" s="17">
        <v>0.33</v>
      </c>
      <c r="F83" s="17">
        <v>0.2</v>
      </c>
      <c r="G83" s="17">
        <v>109.676</v>
      </c>
      <c r="H83" s="17">
        <v>680.428</v>
      </c>
      <c r="I83" s="17">
        <v>0.43309999999999998</v>
      </c>
      <c r="J83" s="17">
        <v>0.7940289026520565</v>
      </c>
      <c r="K83" s="35">
        <f t="shared" si="45"/>
        <v>8.25E-4</v>
      </c>
      <c r="L83" s="36">
        <f t="shared" si="46"/>
        <v>-1.0059258175443286E-4</v>
      </c>
      <c r="M83" s="36">
        <f t="shared" si="47"/>
        <v>4.1830231056572131E-4</v>
      </c>
      <c r="N83" s="36">
        <f t="shared" si="48"/>
        <v>8.25E-4</v>
      </c>
      <c r="O83" s="50">
        <f t="shared" si="49"/>
        <v>1.9999999999999998E-4</v>
      </c>
      <c r="P83" s="50">
        <f t="shared" si="50"/>
        <v>3.2834731849695764E-4</v>
      </c>
      <c r="Q83" s="50">
        <f t="shared" si="51"/>
        <v>2.0012693849962293E-3</v>
      </c>
      <c r="R83" s="50">
        <f t="shared" si="52"/>
        <v>5.796666666666667E-4</v>
      </c>
      <c r="S83" s="54">
        <f t="shared" si="60"/>
        <v>1.400966183574881E-2</v>
      </c>
      <c r="T83" s="68">
        <f t="shared" si="61"/>
        <v>-2.453333333333333E-4</v>
      </c>
      <c r="V83" s="83">
        <f t="shared" si="62"/>
        <v>8.25E-4</v>
      </c>
      <c r="W83" s="27">
        <f t="shared" si="53"/>
        <v>-1.0059258175443286E-4</v>
      </c>
      <c r="X83" s="27">
        <f t="shared" si="54"/>
        <v>4.1830231056572131E-4</v>
      </c>
      <c r="Y83" s="44">
        <f t="shared" si="63"/>
        <v>4.4533333333333328E-4</v>
      </c>
      <c r="Z83" s="44">
        <f t="shared" si="55"/>
        <v>5.7368065183029094E-4</v>
      </c>
      <c r="AA83" s="44">
        <f t="shared" si="56"/>
        <v>2.2466027183295628E-3</v>
      </c>
      <c r="AB83" s="93">
        <f t="shared" si="64"/>
        <v>1.4212463768116024E-2</v>
      </c>
      <c r="AC83" s="93">
        <f t="shared" si="57"/>
        <v>1.4342609189142541E-2</v>
      </c>
      <c r="AD83" s="93">
        <f t="shared" si="58"/>
        <v>1.6038968328071057E-2</v>
      </c>
      <c r="AE83" s="114">
        <f t="shared" si="65"/>
        <v>3.5194961117088869E-4</v>
      </c>
      <c r="AF83" s="115">
        <f t="shared" si="59"/>
        <v>3.5194961117088869E-4</v>
      </c>
    </row>
    <row r="84" spans="1:32" x14ac:dyDescent="0.4">
      <c r="A84" s="23">
        <v>43982</v>
      </c>
      <c r="B84" s="17">
        <v>0.18</v>
      </c>
      <c r="C84" s="17">
        <v>218.648</v>
      </c>
      <c r="D84" s="17">
        <v>1263.598</v>
      </c>
      <c r="E84" s="17">
        <v>0.18</v>
      </c>
      <c r="F84" s="17">
        <v>0.09</v>
      </c>
      <c r="G84" s="17">
        <v>109.694</v>
      </c>
      <c r="H84" s="17">
        <v>681.10799999999995</v>
      </c>
      <c r="I84" s="17">
        <v>0.2014</v>
      </c>
      <c r="J84" s="17">
        <v>0.81017580815036871</v>
      </c>
      <c r="K84" s="35">
        <f t="shared" si="45"/>
        <v>2.7500000000000002E-4</v>
      </c>
      <c r="L84" s="36">
        <f t="shared" si="46"/>
        <v>-1.5547690253425728E-4</v>
      </c>
      <c r="M84" s="36">
        <f t="shared" si="47"/>
        <v>6.5332407328955178E-4</v>
      </c>
      <c r="N84" s="36">
        <f t="shared" si="48"/>
        <v>2.7500000000000002E-4</v>
      </c>
      <c r="O84" s="50">
        <f t="shared" si="49"/>
        <v>1.6666666666666669E-4</v>
      </c>
      <c r="P84" s="50">
        <f t="shared" si="50"/>
        <v>1.6411977096164598E-4</v>
      </c>
      <c r="Q84" s="50">
        <f t="shared" si="51"/>
        <v>9.9937098414515368E-4</v>
      </c>
      <c r="R84" s="50">
        <f t="shared" si="52"/>
        <v>3.6091666666666667E-4</v>
      </c>
      <c r="S84" s="54">
        <f t="shared" si="60"/>
        <v>-1.9930125456566805E-2</v>
      </c>
      <c r="T84" s="68">
        <f t="shared" si="61"/>
        <v>8.591666666666665E-5</v>
      </c>
      <c r="V84" s="83">
        <f t="shared" si="62"/>
        <v>2.7500000000000002E-4</v>
      </c>
      <c r="W84" s="27">
        <f t="shared" si="53"/>
        <v>-1.5547690253425728E-4</v>
      </c>
      <c r="X84" s="27">
        <f t="shared" si="54"/>
        <v>6.5332407328955178E-4</v>
      </c>
      <c r="Y84" s="44">
        <f t="shared" si="63"/>
        <v>8.0750000000000038E-5</v>
      </c>
      <c r="Z84" s="44">
        <f t="shared" si="55"/>
        <v>7.8203104294979333E-5</v>
      </c>
      <c r="AA84" s="44">
        <f t="shared" si="56"/>
        <v>9.1345431747848703E-4</v>
      </c>
      <c r="AB84" s="93">
        <f t="shared" si="64"/>
        <v>-1.9766780477476265E-2</v>
      </c>
      <c r="AC84" s="93">
        <f t="shared" si="57"/>
        <v>-1.9769276613230358E-2</v>
      </c>
      <c r="AD84" s="93">
        <f t="shared" si="58"/>
        <v>-1.8950672061513352E-2</v>
      </c>
      <c r="AE84" s="114">
        <f t="shared" si="65"/>
        <v>2.4759303572631356E-4</v>
      </c>
      <c r="AF84" s="115">
        <f t="shared" si="59"/>
        <v>2.4759303572631356E-4</v>
      </c>
    </row>
    <row r="85" spans="1:32" x14ac:dyDescent="0.4">
      <c r="A85" s="23">
        <v>44012</v>
      </c>
      <c r="B85" s="17">
        <v>0.16</v>
      </c>
      <c r="C85" s="17">
        <v>218.68199999999999</v>
      </c>
      <c r="D85" s="17">
        <v>1263.923</v>
      </c>
      <c r="E85" s="17">
        <v>0.16</v>
      </c>
      <c r="F85" s="17">
        <v>0.09</v>
      </c>
      <c r="G85" s="17">
        <v>109.702</v>
      </c>
      <c r="H85" s="17">
        <v>681.53</v>
      </c>
      <c r="I85" s="17">
        <v>7.4700000000000003E-2</v>
      </c>
      <c r="J85" s="17">
        <v>0.80638658172728006</v>
      </c>
      <c r="K85" s="35">
        <f t="shared" si="45"/>
        <v>1.4999999999999999E-4</v>
      </c>
      <c r="L85" s="36">
        <f t="shared" si="46"/>
        <v>1.5550107936035396E-4</v>
      </c>
      <c r="M85" s="36">
        <f t="shared" si="47"/>
        <v>2.5720205318457978E-4</v>
      </c>
      <c r="N85" s="36">
        <f t="shared" si="48"/>
        <v>1.4999999999999999E-4</v>
      </c>
      <c r="O85" s="50">
        <f t="shared" si="49"/>
        <v>7.4999999999999993E-5</v>
      </c>
      <c r="P85" s="50">
        <f t="shared" si="50"/>
        <v>7.2930151147732047E-5</v>
      </c>
      <c r="Q85" s="50">
        <f t="shared" si="51"/>
        <v>6.1957868649331616E-4</v>
      </c>
      <c r="R85" s="50">
        <f t="shared" si="52"/>
        <v>1.6783333333333334E-4</v>
      </c>
      <c r="S85" s="54">
        <f t="shared" si="60"/>
        <v>4.6990196872722656E-3</v>
      </c>
      <c r="T85" s="68">
        <f t="shared" si="61"/>
        <v>1.7833333333333351E-5</v>
      </c>
      <c r="V85" s="83">
        <f t="shared" si="62"/>
        <v>1.4999999999999999E-4</v>
      </c>
      <c r="W85" s="27">
        <f t="shared" si="53"/>
        <v>1.5550107936035396E-4</v>
      </c>
      <c r="X85" s="27">
        <f t="shared" si="54"/>
        <v>2.5720205318457978E-4</v>
      </c>
      <c r="Y85" s="44">
        <f t="shared" si="63"/>
        <v>5.7166666666666642E-5</v>
      </c>
      <c r="Z85" s="44">
        <f t="shared" si="55"/>
        <v>5.5096817814398696E-5</v>
      </c>
      <c r="AA85" s="44">
        <f t="shared" si="56"/>
        <v>6.017453531599828E-4</v>
      </c>
      <c r="AB85" s="93">
        <f t="shared" si="64"/>
        <v>4.7743721137487594E-3</v>
      </c>
      <c r="AC85" s="93">
        <f t="shared" si="57"/>
        <v>4.7722925386359805E-3</v>
      </c>
      <c r="AD85" s="93">
        <f t="shared" si="58"/>
        <v>5.3215097862111538E-3</v>
      </c>
      <c r="AE85" s="114">
        <f t="shared" si="65"/>
        <v>2.0292159224079688E-4</v>
      </c>
      <c r="AF85" s="115">
        <f t="shared" si="59"/>
        <v>2.0292159224079688E-4</v>
      </c>
    </row>
    <row r="86" spans="1:32" x14ac:dyDescent="0.4">
      <c r="A86" s="23">
        <v>44043</v>
      </c>
      <c r="B86" s="17">
        <v>0.15</v>
      </c>
      <c r="C86" s="17">
        <v>218.75800000000001</v>
      </c>
      <c r="D86" s="17">
        <v>1265.2</v>
      </c>
      <c r="E86" s="17">
        <v>0.15</v>
      </c>
      <c r="F86" s="17">
        <v>0.06</v>
      </c>
      <c r="G86" s="17">
        <v>109.68899999999999</v>
      </c>
      <c r="H86" s="17">
        <v>681.46900000000005</v>
      </c>
      <c r="I86" s="17">
        <v>6.7400000000000002E-2</v>
      </c>
      <c r="J86" s="17">
        <v>0.76423385555980128</v>
      </c>
      <c r="K86" s="35">
        <f t="shared" si="45"/>
        <v>1.3333333333333334E-4</v>
      </c>
      <c r="L86" s="36">
        <f t="shared" si="46"/>
        <v>3.4753660566488875E-4</v>
      </c>
      <c r="M86" s="36">
        <f t="shared" si="47"/>
        <v>1.0103463581248029E-3</v>
      </c>
      <c r="N86" s="36">
        <f t="shared" si="48"/>
        <v>1.3333333333333334E-4</v>
      </c>
      <c r="O86" s="50">
        <f t="shared" si="49"/>
        <v>7.4999999999999993E-5</v>
      </c>
      <c r="P86" s="50">
        <f t="shared" si="50"/>
        <v>-1.1850285318415477E-4</v>
      </c>
      <c r="Q86" s="50">
        <f t="shared" si="51"/>
        <v>-8.9504497233994229E-5</v>
      </c>
      <c r="R86" s="50">
        <f t="shared" si="52"/>
        <v>6.2250000000000009E-5</v>
      </c>
      <c r="S86" s="54">
        <f t="shared" si="60"/>
        <v>5.5156842190146049E-2</v>
      </c>
      <c r="T86" s="68">
        <f t="shared" si="61"/>
        <v>-7.1083333333333331E-5</v>
      </c>
      <c r="V86" s="83">
        <f t="shared" si="62"/>
        <v>1.3333333333333334E-4</v>
      </c>
      <c r="W86" s="27">
        <f t="shared" si="53"/>
        <v>3.4753660566488875E-4</v>
      </c>
      <c r="X86" s="27">
        <f t="shared" si="54"/>
        <v>1.0103463581248029E-3</v>
      </c>
      <c r="Y86" s="44">
        <f t="shared" si="63"/>
        <v>1.4608333333333332E-4</v>
      </c>
      <c r="Z86" s="44">
        <f t="shared" si="55"/>
        <v>-4.7419519850821435E-5</v>
      </c>
      <c r="AA86" s="44">
        <f t="shared" si="56"/>
        <v>-1.8421163900660898E-5</v>
      </c>
      <c r="AB86" s="93">
        <f t="shared" si="64"/>
        <v>5.5235978953310338E-2</v>
      </c>
      <c r="AC86" s="93">
        <f t="shared" si="57"/>
        <v>5.5031803093789744E-2</v>
      </c>
      <c r="AD86" s="93">
        <f t="shared" si="58"/>
        <v>5.5062400907482711E-2</v>
      </c>
      <c r="AE86" s="114">
        <f t="shared" si="65"/>
        <v>5.0998133342206237E-4</v>
      </c>
      <c r="AF86" s="115">
        <f t="shared" si="59"/>
        <v>5.0998133342206237E-4</v>
      </c>
    </row>
    <row r="87" spans="1:32" x14ac:dyDescent="0.4">
      <c r="A87" s="23">
        <v>44074</v>
      </c>
      <c r="B87" s="17">
        <v>0.16</v>
      </c>
      <c r="C87" s="17">
        <v>218.76599999999999</v>
      </c>
      <c r="D87" s="17">
        <v>1264.893</v>
      </c>
      <c r="E87" s="17">
        <v>0.16</v>
      </c>
      <c r="F87" s="17">
        <v>0.05</v>
      </c>
      <c r="G87" s="17">
        <v>109.749</v>
      </c>
      <c r="H87" s="17">
        <v>681.10500000000002</v>
      </c>
      <c r="I87" s="17">
        <v>-1.43E-2</v>
      </c>
      <c r="J87" s="17">
        <v>0.74794315632011965</v>
      </c>
      <c r="K87" s="35">
        <f t="shared" si="45"/>
        <v>1.25E-4</v>
      </c>
      <c r="L87" s="36">
        <f t="shared" si="46"/>
        <v>3.657009115087817E-5</v>
      </c>
      <c r="M87" s="36">
        <f t="shared" si="47"/>
        <v>-2.4264938349671805E-4</v>
      </c>
      <c r="N87" s="36">
        <f t="shared" si="48"/>
        <v>1.25E-4</v>
      </c>
      <c r="O87" s="50">
        <f t="shared" si="49"/>
        <v>4.9999999999999996E-5</v>
      </c>
      <c r="P87" s="50">
        <f t="shared" si="50"/>
        <v>5.4700106665217518E-4</v>
      </c>
      <c r="Q87" s="50">
        <f t="shared" si="51"/>
        <v>-5.3414021767683728E-4</v>
      </c>
      <c r="R87" s="50">
        <f t="shared" si="52"/>
        <v>5.6166666666666665E-5</v>
      </c>
      <c r="S87" s="54">
        <f t="shared" si="60"/>
        <v>2.1780664883454426E-2</v>
      </c>
      <c r="T87" s="68">
        <f t="shared" si="61"/>
        <v>-6.8833333333333344E-5</v>
      </c>
      <c r="V87" s="83">
        <f t="shared" si="62"/>
        <v>1.25E-4</v>
      </c>
      <c r="W87" s="27">
        <f t="shared" si="53"/>
        <v>3.657009115087817E-5</v>
      </c>
      <c r="X87" s="27">
        <f t="shared" si="54"/>
        <v>-2.4264938349671805E-4</v>
      </c>
      <c r="Y87" s="44">
        <f t="shared" si="63"/>
        <v>1.1883333333333334E-4</v>
      </c>
      <c r="Z87" s="44">
        <f t="shared" si="55"/>
        <v>6.1583439998550847E-4</v>
      </c>
      <c r="AA87" s="44">
        <f t="shared" si="56"/>
        <v>-4.6530688434350394E-4</v>
      </c>
      <c r="AB87" s="93">
        <f t="shared" si="64"/>
        <v>2.1831753916698782E-2</v>
      </c>
      <c r="AC87" s="93">
        <f t="shared" si="57"/>
        <v>2.233957999703029E-2</v>
      </c>
      <c r="AD87" s="93">
        <f t="shared" si="58"/>
        <v>2.1234890736695489E-2</v>
      </c>
      <c r="AE87" s="114">
        <f t="shared" si="65"/>
        <v>-4.4331205314733171E-5</v>
      </c>
      <c r="AF87" s="115">
        <f t="shared" si="59"/>
        <v>-4.4331205314733171E-5</v>
      </c>
    </row>
    <row r="88" spans="1:32" x14ac:dyDescent="0.4">
      <c r="A88" s="23">
        <v>44104</v>
      </c>
      <c r="B88" s="17">
        <v>0.15</v>
      </c>
      <c r="C88" s="17">
        <v>218.839</v>
      </c>
      <c r="D88" s="17">
        <v>1265.2349999999999</v>
      </c>
      <c r="E88" s="17">
        <v>0.15</v>
      </c>
      <c r="F88" s="17">
        <v>0.05</v>
      </c>
      <c r="G88" s="17">
        <v>109.736</v>
      </c>
      <c r="H88" s="17">
        <v>680.822</v>
      </c>
      <c r="I88" s="17">
        <v>5.5500000000000001E-2</v>
      </c>
      <c r="J88" s="17">
        <v>0.77399380804953555</v>
      </c>
      <c r="K88" s="35">
        <f t="shared" si="45"/>
        <v>1.3333333333333334E-4</v>
      </c>
      <c r="L88" s="36">
        <f t="shared" si="46"/>
        <v>3.3368987868320765E-4</v>
      </c>
      <c r="M88" s="36">
        <f t="shared" si="47"/>
        <v>2.7037860119394352E-4</v>
      </c>
      <c r="N88" s="36">
        <f t="shared" si="48"/>
        <v>1.3333333333333334E-4</v>
      </c>
      <c r="O88" s="50">
        <f t="shared" si="49"/>
        <v>4.1666666666666672E-5</v>
      </c>
      <c r="P88" s="50">
        <f t="shared" si="50"/>
        <v>-1.1845210434713316E-4</v>
      </c>
      <c r="Q88" s="50">
        <f t="shared" si="51"/>
        <v>-4.1550128100664718E-4</v>
      </c>
      <c r="R88" s="50">
        <f t="shared" si="52"/>
        <v>-1.1916666666666667E-5</v>
      </c>
      <c r="S88" s="54">
        <f t="shared" si="60"/>
        <v>-3.3657442034405349E-2</v>
      </c>
      <c r="T88" s="68">
        <f t="shared" si="61"/>
        <v>-1.4525000000000001E-4</v>
      </c>
      <c r="V88" s="83">
        <f t="shared" si="62"/>
        <v>1.3333333333333334E-4</v>
      </c>
      <c r="W88" s="27">
        <f t="shared" si="53"/>
        <v>3.3368987868320765E-4</v>
      </c>
      <c r="X88" s="27">
        <f t="shared" si="54"/>
        <v>2.7037860119394352E-4</v>
      </c>
      <c r="Y88" s="44">
        <f t="shared" si="63"/>
        <v>1.8691666666666667E-4</v>
      </c>
      <c r="Z88" s="44">
        <f t="shared" si="55"/>
        <v>2.6797895652866849E-5</v>
      </c>
      <c r="AA88" s="44">
        <f t="shared" si="56"/>
        <v>-2.702512810066472E-4</v>
      </c>
      <c r="AB88" s="93">
        <f t="shared" si="64"/>
        <v>-3.3617177761156691E-2</v>
      </c>
      <c r="AC88" s="93">
        <f t="shared" si="57"/>
        <v>-3.3771907343916552E-2</v>
      </c>
      <c r="AD88" s="93">
        <f t="shared" si="58"/>
        <v>-3.4058958605131306E-2</v>
      </c>
      <c r="AE88" s="114">
        <f t="shared" si="65"/>
        <v>2.3861495929014092E-4</v>
      </c>
      <c r="AF88" s="115">
        <f t="shared" si="59"/>
        <v>2.3861495929014092E-4</v>
      </c>
    </row>
    <row r="89" spans="1:32" x14ac:dyDescent="0.4">
      <c r="A89" s="23">
        <v>44135</v>
      </c>
      <c r="B89" s="17">
        <v>0.14000000000000001</v>
      </c>
      <c r="C89" s="17">
        <v>218.84100000000001</v>
      </c>
      <c r="D89" s="17">
        <v>1264.702</v>
      </c>
      <c r="E89" s="17">
        <v>0.14000000000000001</v>
      </c>
      <c r="F89" s="17">
        <v>0.04</v>
      </c>
      <c r="G89" s="17">
        <v>109.73</v>
      </c>
      <c r="H89" s="17">
        <v>680.77</v>
      </c>
      <c r="I89" s="17">
        <v>-5.3E-3</v>
      </c>
      <c r="J89" s="17">
        <v>0.77237970186143512</v>
      </c>
      <c r="K89" s="35">
        <f t="shared" si="45"/>
        <v>1.25E-4</v>
      </c>
      <c r="L89" s="36">
        <f t="shared" si="46"/>
        <v>9.1391388190587008E-6</v>
      </c>
      <c r="M89" s="36">
        <f t="shared" si="47"/>
        <v>-4.2126561468813772E-4</v>
      </c>
      <c r="N89" s="36">
        <f t="shared" si="48"/>
        <v>1.25E-4</v>
      </c>
      <c r="O89" s="50">
        <f t="shared" si="49"/>
        <v>4.1666666666666672E-5</v>
      </c>
      <c r="P89" s="50">
        <f t="shared" si="50"/>
        <v>-5.4676678574061555E-5</v>
      </c>
      <c r="Q89" s="50">
        <f t="shared" si="51"/>
        <v>-7.6378260396969821E-5</v>
      </c>
      <c r="R89" s="50">
        <f t="shared" si="52"/>
        <v>4.6249999999999999E-5</v>
      </c>
      <c r="S89" s="54">
        <f t="shared" si="60"/>
        <v>2.0897832817337036E-3</v>
      </c>
      <c r="T89" s="68">
        <f t="shared" si="61"/>
        <v>-7.8750000000000003E-5</v>
      </c>
      <c r="V89" s="83">
        <f t="shared" si="62"/>
        <v>1.25E-4</v>
      </c>
      <c r="W89" s="27">
        <f t="shared" si="53"/>
        <v>9.1391388190587008E-6</v>
      </c>
      <c r="X89" s="27">
        <f t="shared" si="54"/>
        <v>-4.2126561468813772E-4</v>
      </c>
      <c r="Y89" s="44">
        <f t="shared" si="63"/>
        <v>1.2041666666666668E-4</v>
      </c>
      <c r="Z89" s="44">
        <f t="shared" si="55"/>
        <v>2.4073321425938449E-5</v>
      </c>
      <c r="AA89" s="44">
        <f t="shared" si="56"/>
        <v>2.3717396030301818E-6</v>
      </c>
      <c r="AB89" s="93">
        <f t="shared" si="64"/>
        <v>2.1315370227037445E-3</v>
      </c>
      <c r="AC89" s="93">
        <f t="shared" si="57"/>
        <v>2.0349923407507742E-3</v>
      </c>
      <c r="AD89" s="93">
        <f t="shared" si="58"/>
        <v>2.0132454073251704E-3</v>
      </c>
      <c r="AE89" s="114">
        <f t="shared" si="65"/>
        <v>-1.2394422322844296E-4</v>
      </c>
      <c r="AF89" s="115">
        <f t="shared" si="59"/>
        <v>-1.2394422322844296E-4</v>
      </c>
    </row>
    <row r="90" spans="1:32" x14ac:dyDescent="0.4">
      <c r="A90" s="23">
        <v>44165</v>
      </c>
      <c r="B90" s="17">
        <v>0.15</v>
      </c>
      <c r="C90" s="17">
        <v>218.91</v>
      </c>
      <c r="D90" s="17">
        <v>1265.2840000000001</v>
      </c>
      <c r="E90" s="17">
        <v>0.15</v>
      </c>
      <c r="F90" s="17">
        <v>0.04</v>
      </c>
      <c r="G90" s="17">
        <v>109.74299999999999</v>
      </c>
      <c r="H90" s="17">
        <v>680.24099999999999</v>
      </c>
      <c r="I90" s="17">
        <v>-0.33550000000000002</v>
      </c>
      <c r="J90" s="17">
        <v>0.75058170081813402</v>
      </c>
      <c r="K90" s="35">
        <f t="shared" si="45"/>
        <v>1.1666666666666668E-4</v>
      </c>
      <c r="L90" s="36">
        <f t="shared" si="46"/>
        <v>3.1529740770697146E-4</v>
      </c>
      <c r="M90" s="36">
        <f t="shared" si="47"/>
        <v>4.6018745918008364E-4</v>
      </c>
      <c r="N90" s="36">
        <f t="shared" si="48"/>
        <v>1.1666666666666668E-4</v>
      </c>
      <c r="O90" s="50">
        <f t="shared" si="49"/>
        <v>3.3333333333333335E-5</v>
      </c>
      <c r="P90" s="50">
        <f t="shared" si="50"/>
        <v>1.1847261459929648E-4</v>
      </c>
      <c r="Q90" s="50">
        <f t="shared" si="51"/>
        <v>-7.7706126885734861E-4</v>
      </c>
      <c r="R90" s="50">
        <f t="shared" si="52"/>
        <v>-4.416666666666667E-6</v>
      </c>
      <c r="S90" s="54">
        <f t="shared" si="60"/>
        <v>2.9041476789990028E-2</v>
      </c>
      <c r="T90" s="68">
        <f t="shared" si="61"/>
        <v>-1.2108333333333334E-4</v>
      </c>
      <c r="V90" s="83">
        <f t="shared" si="62"/>
        <v>1.1666666666666668E-4</v>
      </c>
      <c r="W90" s="27">
        <f t="shared" si="53"/>
        <v>3.1529740770697146E-4</v>
      </c>
      <c r="X90" s="27">
        <f t="shared" si="54"/>
        <v>4.6018745918008364E-4</v>
      </c>
      <c r="Y90" s="44">
        <f t="shared" si="63"/>
        <v>1.5441666666666669E-4</v>
      </c>
      <c r="Z90" s="44">
        <f t="shared" si="55"/>
        <v>2.3955594793262982E-4</v>
      </c>
      <c r="AA90" s="44">
        <f t="shared" si="56"/>
        <v>-6.5597793552401532E-4</v>
      </c>
      <c r="AB90" s="93">
        <f t="shared" si="64"/>
        <v>2.9075778172549693E-2</v>
      </c>
      <c r="AC90" s="93">
        <f t="shared" si="57"/>
        <v>2.9163390024276481E-2</v>
      </c>
      <c r="AD90" s="93">
        <f t="shared" si="58"/>
        <v>2.824184851432876E-2</v>
      </c>
      <c r="AE90" s="114">
        <f t="shared" si="65"/>
        <v>2.8575097441624857E-4</v>
      </c>
      <c r="AF90" s="115">
        <f t="shared" si="59"/>
        <v>2.8575097441624857E-4</v>
      </c>
    </row>
    <row r="91" spans="1:32" x14ac:dyDescent="0.4">
      <c r="A91" s="23">
        <v>44196</v>
      </c>
      <c r="B91" s="17">
        <v>0.14000000000000001</v>
      </c>
      <c r="C91" s="17">
        <v>218.887</v>
      </c>
      <c r="D91" s="17">
        <v>1265.8710000000001</v>
      </c>
      <c r="E91" s="17">
        <v>0.14000000000000001</v>
      </c>
      <c r="F91" s="17">
        <v>0.02</v>
      </c>
      <c r="G91" s="17">
        <v>109.748</v>
      </c>
      <c r="H91" s="17">
        <v>681.65</v>
      </c>
      <c r="I91" s="17">
        <v>-4.5400000000000003E-2</v>
      </c>
      <c r="J91" s="17">
        <v>0.73152889539136801</v>
      </c>
      <c r="K91" s="35">
        <f t="shared" si="45"/>
        <v>1.25E-4</v>
      </c>
      <c r="L91" s="36">
        <f t="shared" si="46"/>
        <v>-1.0506600886206474E-4</v>
      </c>
      <c r="M91" s="36">
        <f t="shared" si="47"/>
        <v>4.6392746608669988E-4</v>
      </c>
      <c r="N91" s="36">
        <f t="shared" si="48"/>
        <v>1.25E-4</v>
      </c>
      <c r="O91" s="50">
        <f t="shared" si="49"/>
        <v>3.3333333333333335E-5</v>
      </c>
      <c r="P91" s="50">
        <f t="shared" si="50"/>
        <v>4.5560992500748299E-5</v>
      </c>
      <c r="Q91" s="50">
        <f t="shared" si="51"/>
        <v>2.0713247216794795E-3</v>
      </c>
      <c r="R91" s="50">
        <f t="shared" si="52"/>
        <v>-2.7958333333333334E-4</v>
      </c>
      <c r="S91" s="54">
        <f t="shared" si="60"/>
        <v>2.604518501838915E-2</v>
      </c>
      <c r="T91" s="68">
        <f t="shared" si="61"/>
        <v>-4.0458333333333335E-4</v>
      </c>
      <c r="V91" s="83">
        <f t="shared" si="62"/>
        <v>1.25E-4</v>
      </c>
      <c r="W91" s="27">
        <f t="shared" si="53"/>
        <v>-1.0506600886206474E-4</v>
      </c>
      <c r="X91" s="27">
        <f t="shared" si="54"/>
        <v>4.6392746608669988E-4</v>
      </c>
      <c r="Y91" s="44">
        <f t="shared" si="63"/>
        <v>4.3791666666666669E-4</v>
      </c>
      <c r="Z91" s="44">
        <f t="shared" si="55"/>
        <v>4.5014432583408164E-4</v>
      </c>
      <c r="AA91" s="44">
        <f t="shared" si="56"/>
        <v>2.4759080550128126E-3</v>
      </c>
      <c r="AB91" s="93">
        <f t="shared" si="64"/>
        <v>2.6079386524556325E-2</v>
      </c>
      <c r="AC91" s="93">
        <f t="shared" si="57"/>
        <v>2.6091932655369243E-2</v>
      </c>
      <c r="AD91" s="93">
        <f t="shared" si="58"/>
        <v>2.8170457775677837E-2</v>
      </c>
      <c r="AE91" s="114">
        <f t="shared" si="65"/>
        <v>3.0104666196119714E-4</v>
      </c>
      <c r="AF91" s="115">
        <f t="shared" si="59"/>
        <v>3.0104666196119714E-4</v>
      </c>
    </row>
    <row r="92" spans="1:32" x14ac:dyDescent="0.4">
      <c r="A92" s="23">
        <v>44227</v>
      </c>
      <c r="B92" s="17">
        <v>0.12</v>
      </c>
      <c r="C92" s="17">
        <v>218.94900000000001</v>
      </c>
      <c r="D92" s="17">
        <v>1266.0609999999999</v>
      </c>
      <c r="E92" s="17">
        <v>0.12</v>
      </c>
      <c r="F92" s="17">
        <v>0.03</v>
      </c>
      <c r="G92" s="17">
        <v>109.782</v>
      </c>
      <c r="H92" s="17">
        <v>681.15200000000004</v>
      </c>
      <c r="I92" s="17">
        <v>-0.13020000000000001</v>
      </c>
      <c r="J92" s="17">
        <v>0.7295010213014298</v>
      </c>
      <c r="K92" s="35">
        <f t="shared" si="45"/>
        <v>1.1666666666666668E-4</v>
      </c>
      <c r="L92" s="36">
        <f t="shared" si="46"/>
        <v>2.8325117526395438E-4</v>
      </c>
      <c r="M92" s="36">
        <f t="shared" si="47"/>
        <v>1.5009428290868598E-4</v>
      </c>
      <c r="N92" s="36">
        <f t="shared" si="48"/>
        <v>1.1666666666666668E-4</v>
      </c>
      <c r="O92" s="50">
        <f t="shared" si="49"/>
        <v>1.6666666666666667E-5</v>
      </c>
      <c r="P92" s="50">
        <f t="shared" si="50"/>
        <v>3.0980063417995751E-4</v>
      </c>
      <c r="Q92" s="50">
        <f t="shared" si="51"/>
        <v>-7.3058020978500338E-4</v>
      </c>
      <c r="R92" s="50">
        <f t="shared" si="52"/>
        <v>-3.7833333333333336E-5</v>
      </c>
      <c r="S92" s="54">
        <f t="shared" si="60"/>
        <v>2.7798098024873763E-3</v>
      </c>
      <c r="T92" s="68">
        <f t="shared" si="61"/>
        <v>-1.5450000000000001E-4</v>
      </c>
      <c r="V92" s="83">
        <f t="shared" si="62"/>
        <v>1.1666666666666668E-4</v>
      </c>
      <c r="W92" s="27">
        <f t="shared" si="53"/>
        <v>2.8325117526395438E-4</v>
      </c>
      <c r="X92" s="27">
        <f t="shared" si="54"/>
        <v>1.5009428290868598E-4</v>
      </c>
      <c r="Y92" s="44">
        <f t="shared" si="63"/>
        <v>1.7116666666666669E-4</v>
      </c>
      <c r="Z92" s="44">
        <f t="shared" si="55"/>
        <v>4.6430063417995753E-4</v>
      </c>
      <c r="AA92" s="44">
        <f t="shared" si="56"/>
        <v>-5.7608020978500336E-4</v>
      </c>
      <c r="AB92" s="93">
        <f t="shared" si="64"/>
        <v>2.7965227993176356E-3</v>
      </c>
      <c r="AC92" s="93">
        <f t="shared" si="57"/>
        <v>3.0904716235069518E-3</v>
      </c>
      <c r="AD92" s="93">
        <f t="shared" si="58"/>
        <v>2.0471987186736484E-3</v>
      </c>
      <c r="AE92" s="114">
        <f t="shared" si="65"/>
        <v>1.8046949034336956E-4</v>
      </c>
      <c r="AF92" s="115">
        <f t="shared" si="59"/>
        <v>1.8046949034336956E-4</v>
      </c>
    </row>
    <row r="93" spans="1:32" x14ac:dyDescent="0.4">
      <c r="A93" s="23">
        <v>44255</v>
      </c>
      <c r="B93" s="17">
        <v>0.12</v>
      </c>
      <c r="C93" s="17">
        <v>218.99600000000001</v>
      </c>
      <c r="D93" s="17">
        <v>1265.0440000000001</v>
      </c>
      <c r="E93" s="17">
        <v>0.12</v>
      </c>
      <c r="F93" s="17">
        <v>0.05</v>
      </c>
      <c r="G93" s="17">
        <v>109.736</v>
      </c>
      <c r="H93" s="17">
        <v>678.89</v>
      </c>
      <c r="I93" s="17">
        <v>-0.13819999999999999</v>
      </c>
      <c r="J93" s="17">
        <v>0.71772051962965622</v>
      </c>
      <c r="K93" s="35">
        <f t="shared" si="45"/>
        <v>9.9999999999999991E-5</v>
      </c>
      <c r="L93" s="36">
        <f t="shared" si="46"/>
        <v>2.1466186189478265E-4</v>
      </c>
      <c r="M93" s="36">
        <f t="shared" si="47"/>
        <v>-8.032788309566552E-4</v>
      </c>
      <c r="N93" s="36">
        <f t="shared" si="48"/>
        <v>9.9999999999999991E-5</v>
      </c>
      <c r="O93" s="50">
        <f t="shared" si="49"/>
        <v>2.4999999999999998E-5</v>
      </c>
      <c r="P93" s="50">
        <f t="shared" si="50"/>
        <v>-4.1901222422613404E-4</v>
      </c>
      <c r="Q93" s="50">
        <f t="shared" si="51"/>
        <v>-3.3208446866486163E-3</v>
      </c>
      <c r="R93" s="50">
        <f t="shared" si="52"/>
        <v>-1.0850000000000001E-4</v>
      </c>
      <c r="S93" s="54">
        <f t="shared" si="60"/>
        <v>1.6413772979282149E-2</v>
      </c>
      <c r="T93" s="68">
        <f t="shared" si="61"/>
        <v>-2.085E-4</v>
      </c>
      <c r="V93" s="83">
        <f t="shared" si="62"/>
        <v>9.9999999999999991E-5</v>
      </c>
      <c r="W93" s="27">
        <f t="shared" si="53"/>
        <v>2.1466186189478265E-4</v>
      </c>
      <c r="X93" s="27">
        <f t="shared" si="54"/>
        <v>-8.032788309566552E-4</v>
      </c>
      <c r="Y93" s="44">
        <f t="shared" si="63"/>
        <v>2.3349999999999998E-4</v>
      </c>
      <c r="Z93" s="44">
        <f t="shared" si="55"/>
        <v>-2.1051222422613405E-4</v>
      </c>
      <c r="AA93" s="44">
        <f t="shared" si="56"/>
        <v>-3.1123446866486164E-3</v>
      </c>
      <c r="AB93" s="93">
        <f t="shared" si="64"/>
        <v>1.643918332360661E-2</v>
      </c>
      <c r="AC93" s="93">
        <f t="shared" si="57"/>
        <v>1.5987883183532059E-2</v>
      </c>
      <c r="AD93" s="93">
        <f t="shared" si="58"/>
        <v>1.3038420701847464E-2</v>
      </c>
      <c r="AE93" s="114">
        <f t="shared" si="65"/>
        <v>-3.3975069162065381E-4</v>
      </c>
      <c r="AF93" s="115">
        <f t="shared" si="59"/>
        <v>-3.3975069162065381E-4</v>
      </c>
    </row>
    <row r="94" spans="1:32" x14ac:dyDescent="0.4">
      <c r="A94" s="23">
        <v>44286</v>
      </c>
      <c r="B94" s="17">
        <v>0.11</v>
      </c>
      <c r="C94" s="17">
        <v>219.018</v>
      </c>
      <c r="D94" s="17">
        <v>1265.28</v>
      </c>
      <c r="E94" s="17">
        <v>0.11</v>
      </c>
      <c r="F94" s="17">
        <v>0.05</v>
      </c>
      <c r="G94" s="17">
        <v>109.72199999999999</v>
      </c>
      <c r="H94" s="17">
        <v>679.25</v>
      </c>
      <c r="I94" s="17">
        <v>-0.1002</v>
      </c>
      <c r="J94" s="17">
        <v>0.72553145178843503</v>
      </c>
      <c r="K94" s="35">
        <f t="shared" si="45"/>
        <v>9.9999999999999991E-5</v>
      </c>
      <c r="L94" s="36">
        <f t="shared" si="46"/>
        <v>1.004584558621513E-4</v>
      </c>
      <c r="M94" s="36">
        <f t="shared" si="47"/>
        <v>1.8655477596030146E-4</v>
      </c>
      <c r="N94" s="36">
        <f t="shared" si="48"/>
        <v>9.9999999999999991E-5</v>
      </c>
      <c r="O94" s="50">
        <f t="shared" si="49"/>
        <v>4.1666666666666672E-5</v>
      </c>
      <c r="P94" s="50">
        <f t="shared" si="50"/>
        <v>-1.2757891667281029E-4</v>
      </c>
      <c r="Q94" s="50">
        <f t="shared" si="51"/>
        <v>5.3027736452149199E-4</v>
      </c>
      <c r="R94" s="50">
        <f t="shared" si="52"/>
        <v>-1.1516666666666666E-4</v>
      </c>
      <c r="S94" s="54">
        <f t="shared" si="60"/>
        <v>-1.0765807794444804E-2</v>
      </c>
      <c r="T94" s="68">
        <f t="shared" si="61"/>
        <v>-2.1516666666666665E-4</v>
      </c>
      <c r="V94" s="83">
        <f t="shared" si="62"/>
        <v>9.9999999999999991E-5</v>
      </c>
      <c r="W94" s="27">
        <f t="shared" si="53"/>
        <v>1.004584558621513E-4</v>
      </c>
      <c r="X94" s="27">
        <f t="shared" si="54"/>
        <v>1.8655477596030146E-4</v>
      </c>
      <c r="Y94" s="44">
        <f t="shared" si="63"/>
        <v>2.5683333333333331E-4</v>
      </c>
      <c r="Z94" s="44">
        <f t="shared" si="55"/>
        <v>8.7587749993856353E-5</v>
      </c>
      <c r="AA94" s="44">
        <f t="shared" si="56"/>
        <v>7.4544403118815866E-4</v>
      </c>
      <c r="AB94" s="93">
        <f t="shared" si="64"/>
        <v>-1.072458970310286E-2</v>
      </c>
      <c r="AC94" s="93">
        <f t="shared" si="57"/>
        <v>-1.0892013221022068E-2</v>
      </c>
      <c r="AD94" s="93">
        <f t="shared" si="58"/>
        <v>-1.0241239294107474E-2</v>
      </c>
      <c r="AE94" s="114">
        <f t="shared" si="65"/>
        <v>1.6997080965673345E-4</v>
      </c>
      <c r="AF94" s="115">
        <f t="shared" si="59"/>
        <v>1.6997080965673345E-4</v>
      </c>
    </row>
    <row r="95" spans="1:32" x14ac:dyDescent="0.4">
      <c r="A95" s="23">
        <v>44316</v>
      </c>
      <c r="B95" s="17">
        <v>0.11</v>
      </c>
      <c r="C95" s="17">
        <v>219.029</v>
      </c>
      <c r="D95" s="17">
        <v>1265.8499999999999</v>
      </c>
      <c r="E95" s="17">
        <v>0.11</v>
      </c>
      <c r="F95" s="17">
        <v>0.05</v>
      </c>
      <c r="G95" s="17">
        <v>109.666</v>
      </c>
      <c r="H95" s="17">
        <v>679.31600000000003</v>
      </c>
      <c r="I95" s="17">
        <v>-4.2799999999999998E-2</v>
      </c>
      <c r="J95" s="17">
        <v>0.72348430039068146</v>
      </c>
      <c r="K95" s="35">
        <f t="shared" si="45"/>
        <v>9.1666666666666668E-5</v>
      </c>
      <c r="L95" s="36">
        <f t="shared" si="46"/>
        <v>5.022418248734617E-5</v>
      </c>
      <c r="M95" s="36">
        <f t="shared" si="47"/>
        <v>4.5049317147194401E-4</v>
      </c>
      <c r="N95" s="36">
        <f t="shared" si="48"/>
        <v>9.1666666666666668E-5</v>
      </c>
      <c r="O95" s="50">
        <f t="shared" si="49"/>
        <v>4.1666666666666672E-5</v>
      </c>
      <c r="P95" s="50">
        <f t="shared" si="50"/>
        <v>-5.1038078051801605E-4</v>
      </c>
      <c r="Q95" s="50">
        <f t="shared" si="51"/>
        <v>9.7165991902903315E-5</v>
      </c>
      <c r="R95" s="50">
        <f t="shared" si="52"/>
        <v>-8.3499999999999997E-5</v>
      </c>
      <c r="S95" s="54">
        <f t="shared" si="60"/>
        <v>2.8295726619749217E-3</v>
      </c>
      <c r="T95" s="68">
        <f t="shared" si="61"/>
        <v>-1.7516666666666668E-4</v>
      </c>
      <c r="V95" s="83">
        <f t="shared" si="62"/>
        <v>9.1666666666666668E-5</v>
      </c>
      <c r="W95" s="27">
        <f t="shared" si="53"/>
        <v>5.022418248734617E-5</v>
      </c>
      <c r="X95" s="27">
        <f t="shared" si="54"/>
        <v>4.5049317147194401E-4</v>
      </c>
      <c r="Y95" s="44">
        <f t="shared" si="63"/>
        <v>2.1683333333333336E-4</v>
      </c>
      <c r="Z95" s="44">
        <f t="shared" si="55"/>
        <v>-3.3521411385134937E-4</v>
      </c>
      <c r="AA95" s="44">
        <f t="shared" si="56"/>
        <v>2.7233265856956999E-4</v>
      </c>
      <c r="AB95" s="93">
        <f t="shared" si="64"/>
        <v>2.8713572275025356E-3</v>
      </c>
      <c r="AC95" s="93">
        <f t="shared" si="57"/>
        <v>2.317747721953145E-3</v>
      </c>
      <c r="AD95" s="93">
        <f t="shared" si="58"/>
        <v>2.9270135921122264E-3</v>
      </c>
      <c r="AE95" s="114">
        <f t="shared" si="65"/>
        <v>1.9462654357936326E-4</v>
      </c>
      <c r="AF95" s="115">
        <f t="shared" si="59"/>
        <v>1.9462654357936326E-4</v>
      </c>
    </row>
    <row r="96" spans="1:32" x14ac:dyDescent="0.4">
      <c r="A96" s="23">
        <v>44347</v>
      </c>
      <c r="B96" s="17">
        <v>0.09</v>
      </c>
      <c r="C96" s="17">
        <v>219.059</v>
      </c>
      <c r="D96" s="17">
        <v>1266.807</v>
      </c>
      <c r="E96" s="17">
        <v>0.09</v>
      </c>
      <c r="F96" s="17">
        <v>0.05</v>
      </c>
      <c r="G96" s="17">
        <v>109.71599999999999</v>
      </c>
      <c r="H96" s="17">
        <v>679.77</v>
      </c>
      <c r="I96" s="17">
        <v>-2.76E-2</v>
      </c>
      <c r="J96" s="17">
        <v>0.70363073459048686</v>
      </c>
      <c r="K96" s="35">
        <f t="shared" si="45"/>
        <v>9.1666666666666668E-5</v>
      </c>
      <c r="L96" s="36">
        <f t="shared" si="46"/>
        <v>1.3696816403307999E-4</v>
      </c>
      <c r="M96" s="36">
        <f t="shared" si="47"/>
        <v>7.5601374570455349E-4</v>
      </c>
      <c r="N96" s="36">
        <f t="shared" si="48"/>
        <v>9.1666666666666668E-5</v>
      </c>
      <c r="O96" s="50">
        <f t="shared" si="49"/>
        <v>4.1666666666666672E-5</v>
      </c>
      <c r="P96" s="50">
        <f t="shared" si="50"/>
        <v>4.5592982328157561E-4</v>
      </c>
      <c r="Q96" s="50">
        <f t="shared" si="51"/>
        <v>6.6831930942301554E-4</v>
      </c>
      <c r="R96" s="50">
        <f t="shared" si="52"/>
        <v>-3.5666666666666662E-5</v>
      </c>
      <c r="S96" s="54">
        <f t="shared" si="60"/>
        <v>2.8215887715236532E-2</v>
      </c>
      <c r="T96" s="68">
        <f t="shared" si="61"/>
        <v>-1.2733333333333333E-4</v>
      </c>
      <c r="V96" s="83">
        <f t="shared" si="62"/>
        <v>9.1666666666666668E-5</v>
      </c>
      <c r="W96" s="27">
        <f t="shared" si="53"/>
        <v>1.3696816403307999E-4</v>
      </c>
      <c r="X96" s="27">
        <f t="shared" si="54"/>
        <v>7.5601374570455349E-4</v>
      </c>
      <c r="Y96" s="44">
        <f t="shared" si="63"/>
        <v>1.6899999999999999E-4</v>
      </c>
      <c r="Z96" s="44">
        <f t="shared" si="55"/>
        <v>5.8326315661490896E-4</v>
      </c>
      <c r="AA96" s="44">
        <f t="shared" si="56"/>
        <v>7.956526427563489E-4</v>
      </c>
      <c r="AB96" s="93">
        <f t="shared" si="64"/>
        <v>2.8258730043891456E-2</v>
      </c>
      <c r="AC96" s="93">
        <f t="shared" si="57"/>
        <v>2.8684682003217832E-2</v>
      </c>
      <c r="AD96" s="93">
        <f t="shared" si="58"/>
        <v>2.8903064247252086E-2</v>
      </c>
      <c r="AE96" s="114">
        <f t="shared" si="65"/>
        <v>4.0595453324505535E-4</v>
      </c>
      <c r="AF96" s="115">
        <f t="shared" si="59"/>
        <v>4.0595453324505535E-4</v>
      </c>
    </row>
    <row r="97" spans="1:32" x14ac:dyDescent="0.4">
      <c r="A97" s="23">
        <v>44377</v>
      </c>
      <c r="B97" s="17">
        <v>0.1</v>
      </c>
      <c r="C97" s="17">
        <v>219.04900000000001</v>
      </c>
      <c r="D97" s="17">
        <v>1264.8499999999999</v>
      </c>
      <c r="E97" s="17">
        <v>0.1</v>
      </c>
      <c r="F97" s="17">
        <v>0.06</v>
      </c>
      <c r="G97" s="17">
        <v>109.708</v>
      </c>
      <c r="H97" s="17">
        <v>679.64200000000005</v>
      </c>
      <c r="I97" s="17">
        <v>-5.5399999999999998E-2</v>
      </c>
      <c r="J97" s="17">
        <v>0.72301352035283062</v>
      </c>
      <c r="K97" s="35">
        <f t="shared" si="45"/>
        <v>7.4999999999999993E-5</v>
      </c>
      <c r="L97" s="36">
        <f t="shared" si="46"/>
        <v>-4.5649802108083115E-5</v>
      </c>
      <c r="M97" s="36">
        <f t="shared" si="47"/>
        <v>-1.5448288492249107E-3</v>
      </c>
      <c r="N97" s="36">
        <f t="shared" si="48"/>
        <v>7.4999999999999993E-5</v>
      </c>
      <c r="O97" s="50">
        <f t="shared" si="49"/>
        <v>4.1666666666666672E-5</v>
      </c>
      <c r="P97" s="50">
        <f t="shared" si="50"/>
        <v>-7.2915527361550048E-5</v>
      </c>
      <c r="Q97" s="50">
        <f t="shared" si="51"/>
        <v>-1.8829898347960672E-4</v>
      </c>
      <c r="R97" s="50">
        <f t="shared" si="52"/>
        <v>-2.3E-5</v>
      </c>
      <c r="S97" s="54">
        <f t="shared" si="60"/>
        <v>-2.6808330987897699E-2</v>
      </c>
      <c r="T97" s="68">
        <f t="shared" si="61"/>
        <v>-9.7999999999999997E-5</v>
      </c>
      <c r="V97" s="83">
        <f t="shared" si="62"/>
        <v>7.4999999999999993E-5</v>
      </c>
      <c r="W97" s="27">
        <f t="shared" si="53"/>
        <v>-4.5649802108083115E-5</v>
      </c>
      <c r="X97" s="27">
        <f t="shared" si="54"/>
        <v>-1.5448288492249107E-3</v>
      </c>
      <c r="Y97" s="44">
        <f t="shared" si="63"/>
        <v>1.3966666666666668E-4</v>
      </c>
      <c r="Z97" s="44">
        <f t="shared" si="55"/>
        <v>2.5084472638449949E-5</v>
      </c>
      <c r="AA97" s="44">
        <f t="shared" si="56"/>
        <v>-9.0298983479606722E-5</v>
      </c>
      <c r="AB97" s="93">
        <f t="shared" si="64"/>
        <v>-2.6767781335022112E-2</v>
      </c>
      <c r="AC97" s="93">
        <f t="shared" si="57"/>
        <v>-2.6879291771667591E-2</v>
      </c>
      <c r="AD97" s="93">
        <f t="shared" si="58"/>
        <v>-2.6991581989903479E-2</v>
      </c>
      <c r="AE97" s="114">
        <f t="shared" si="65"/>
        <v>-5.4772741028067653E-4</v>
      </c>
      <c r="AF97" s="115">
        <f t="shared" si="59"/>
        <v>-5.4772741028067653E-4</v>
      </c>
    </row>
    <row r="98" spans="1:32" x14ac:dyDescent="0.4">
      <c r="A98" s="23">
        <v>44408</v>
      </c>
      <c r="B98" s="17">
        <v>0.09</v>
      </c>
      <c r="C98" s="17">
        <v>219.065</v>
      </c>
      <c r="D98" s="17">
        <v>1266.953</v>
      </c>
      <c r="E98" s="17">
        <v>0.09</v>
      </c>
      <c r="F98" s="17">
        <v>0.05</v>
      </c>
      <c r="G98" s="17">
        <v>109.70099999999999</v>
      </c>
      <c r="H98" s="17">
        <v>679.94200000000001</v>
      </c>
      <c r="I98" s="17">
        <v>-3.2300000000000002E-2</v>
      </c>
      <c r="J98" s="17">
        <v>0.71921749136939006</v>
      </c>
      <c r="K98" s="35">
        <f t="shared" si="45"/>
        <v>8.3333333333333344E-5</v>
      </c>
      <c r="L98" s="36">
        <f t="shared" si="46"/>
        <v>7.3043017772222996E-5</v>
      </c>
      <c r="M98" s="36">
        <f t="shared" si="47"/>
        <v>1.6626477447918564E-3</v>
      </c>
      <c r="N98" s="36">
        <f t="shared" si="48"/>
        <v>8.3333333333333344E-5</v>
      </c>
      <c r="O98" s="50">
        <f t="shared" si="49"/>
        <v>4.9999999999999996E-5</v>
      </c>
      <c r="P98" s="50">
        <f t="shared" si="50"/>
        <v>-6.380573887054819E-5</v>
      </c>
      <c r="Q98" s="50">
        <f t="shared" si="51"/>
        <v>4.4140885937005159E-4</v>
      </c>
      <c r="R98" s="50">
        <f t="shared" si="52"/>
        <v>-4.6166666666666666E-5</v>
      </c>
      <c r="S98" s="54">
        <f t="shared" si="60"/>
        <v>5.2779986985758143E-3</v>
      </c>
      <c r="T98" s="68">
        <f t="shared" si="61"/>
        <v>-1.295E-4</v>
      </c>
      <c r="V98" s="83">
        <f t="shared" si="62"/>
        <v>8.3333333333333344E-5</v>
      </c>
      <c r="W98" s="27">
        <f t="shared" si="53"/>
        <v>7.3043017772222996E-5</v>
      </c>
      <c r="X98" s="27">
        <f t="shared" si="54"/>
        <v>1.6626477447918564E-3</v>
      </c>
      <c r="Y98" s="44">
        <f t="shared" si="63"/>
        <v>1.795E-4</v>
      </c>
      <c r="Z98" s="44">
        <f t="shared" si="55"/>
        <v>6.5694261129451814E-5</v>
      </c>
      <c r="AA98" s="44">
        <f t="shared" si="56"/>
        <v>5.7090885937005165E-4</v>
      </c>
      <c r="AB98" s="93">
        <f t="shared" si="64"/>
        <v>5.3282625985109355E-3</v>
      </c>
      <c r="AC98" s="93">
        <f t="shared" si="57"/>
        <v>5.2138561930985539E-3</v>
      </c>
      <c r="AD98" s="93">
        <f t="shared" si="58"/>
        <v>5.7217373133311433E-3</v>
      </c>
      <c r="AE98" s="114">
        <f t="shared" si="65"/>
        <v>6.6028240714434763E-4</v>
      </c>
      <c r="AF98" s="115">
        <f t="shared" si="59"/>
        <v>6.6028240714434763E-4</v>
      </c>
    </row>
    <row r="99" spans="1:32" x14ac:dyDescent="0.4">
      <c r="A99" s="23">
        <v>44439</v>
      </c>
      <c r="B99" s="17">
        <v>0.08</v>
      </c>
      <c r="C99" s="17">
        <v>219.084</v>
      </c>
      <c r="D99" s="17">
        <v>1266.854</v>
      </c>
      <c r="E99" s="17">
        <v>0.08</v>
      </c>
      <c r="F99" s="17">
        <v>0.05</v>
      </c>
      <c r="G99" s="17">
        <v>109.68600000000001</v>
      </c>
      <c r="H99" s="17">
        <v>678.96600000000001</v>
      </c>
      <c r="I99" s="17">
        <v>-3.5200000000000002E-2</v>
      </c>
      <c r="J99" s="17">
        <v>0.72700836059614693</v>
      </c>
      <c r="K99" s="35">
        <f t="shared" si="45"/>
        <v>7.4999999999999993E-5</v>
      </c>
      <c r="L99" s="36">
        <f t="shared" si="46"/>
        <v>8.6732248419485458E-5</v>
      </c>
      <c r="M99" s="36">
        <f t="shared" si="47"/>
        <v>-7.8140230932000065E-5</v>
      </c>
      <c r="N99" s="36">
        <f t="shared" si="48"/>
        <v>7.4999999999999993E-5</v>
      </c>
      <c r="O99" s="50">
        <f t="shared" si="49"/>
        <v>4.1666666666666672E-5</v>
      </c>
      <c r="P99" s="50">
        <f t="shared" si="50"/>
        <v>-1.3673530779101384E-4</v>
      </c>
      <c r="Q99" s="50">
        <f t="shared" si="51"/>
        <v>-1.4354165502351579E-3</v>
      </c>
      <c r="R99" s="50">
        <f t="shared" si="52"/>
        <v>-2.6916666666666669E-5</v>
      </c>
      <c r="S99" s="54">
        <f t="shared" si="60"/>
        <v>-1.071634062140403E-2</v>
      </c>
      <c r="T99" s="68">
        <f t="shared" si="61"/>
        <v>-1.0191666666666666E-4</v>
      </c>
      <c r="V99" s="83">
        <f t="shared" si="62"/>
        <v>7.4999999999999993E-5</v>
      </c>
      <c r="W99" s="27">
        <f t="shared" si="53"/>
        <v>8.6732248419485458E-5</v>
      </c>
      <c r="X99" s="27">
        <f t="shared" si="54"/>
        <v>-7.8140230932000065E-5</v>
      </c>
      <c r="Y99" s="44">
        <f t="shared" si="63"/>
        <v>1.4358333333333334E-4</v>
      </c>
      <c r="Z99" s="44">
        <f t="shared" si="55"/>
        <v>-3.4818641124347179E-5</v>
      </c>
      <c r="AA99" s="44">
        <f t="shared" si="56"/>
        <v>-1.3334998835684913E-3</v>
      </c>
      <c r="AB99" s="93">
        <f t="shared" si="64"/>
        <v>-1.0675120468929822E-2</v>
      </c>
      <c r="AC99" s="93">
        <f t="shared" si="57"/>
        <v>-1.0851610627061747E-2</v>
      </c>
      <c r="AD99" s="93">
        <f t="shared" si="58"/>
        <v>-1.2136374758953239E-2</v>
      </c>
      <c r="AE99" s="114">
        <f t="shared" si="65"/>
        <v>-4.6392941026381098E-5</v>
      </c>
      <c r="AF99" s="115">
        <f t="shared" si="59"/>
        <v>-4.6392941026381098E-5</v>
      </c>
    </row>
    <row r="100" spans="1:32" x14ac:dyDescent="0.4">
      <c r="A100" s="23">
        <v>44469</v>
      </c>
      <c r="B100" s="17">
        <v>0.08</v>
      </c>
      <c r="C100" s="17">
        <v>219.10400000000001</v>
      </c>
      <c r="D100" s="17">
        <v>1265.5809999999999</v>
      </c>
      <c r="E100" s="17">
        <v>0.08</v>
      </c>
      <c r="F100" s="17">
        <v>0.05</v>
      </c>
      <c r="G100" s="17">
        <v>109.681</v>
      </c>
      <c r="H100" s="17">
        <v>677.01700000000005</v>
      </c>
      <c r="I100" s="17">
        <v>1.14E-2</v>
      </c>
      <c r="J100" s="17">
        <v>0.74217010538815498</v>
      </c>
      <c r="K100" s="35">
        <f t="shared" si="45"/>
        <v>6.666666666666667E-5</v>
      </c>
      <c r="L100" s="36">
        <f t="shared" si="46"/>
        <v>9.1289185883081103E-5</v>
      </c>
      <c r="M100" s="36">
        <f t="shared" si="47"/>
        <v>-1.0048513877685128E-3</v>
      </c>
      <c r="N100" s="36">
        <f t="shared" si="48"/>
        <v>6.666666666666667E-5</v>
      </c>
      <c r="O100" s="50">
        <f t="shared" si="49"/>
        <v>4.1666666666666672E-5</v>
      </c>
      <c r="P100" s="50">
        <f t="shared" si="50"/>
        <v>-4.5584668964204766E-5</v>
      </c>
      <c r="Q100" s="50">
        <f t="shared" si="51"/>
        <v>-2.8705413820426795E-3</v>
      </c>
      <c r="R100" s="50">
        <f t="shared" si="52"/>
        <v>-2.9333333333333336E-5</v>
      </c>
      <c r="S100" s="54">
        <f t="shared" si="60"/>
        <v>-2.0428934932751663E-2</v>
      </c>
      <c r="T100" s="68">
        <f t="shared" si="61"/>
        <v>-9.6000000000000002E-5</v>
      </c>
      <c r="V100" s="83">
        <f t="shared" si="62"/>
        <v>6.666666666666667E-5</v>
      </c>
      <c r="W100" s="27">
        <f t="shared" si="53"/>
        <v>9.1289185883081103E-5</v>
      </c>
      <c r="X100" s="27">
        <f t="shared" si="54"/>
        <v>-1.0048513877685128E-3</v>
      </c>
      <c r="Y100" s="44">
        <f t="shared" si="63"/>
        <v>1.3766666666666669E-4</v>
      </c>
      <c r="Z100" s="44">
        <f t="shared" si="55"/>
        <v>5.0415331035795236E-5</v>
      </c>
      <c r="AA100" s="44">
        <f t="shared" si="56"/>
        <v>-2.7745413820426793E-3</v>
      </c>
      <c r="AB100" s="93">
        <f t="shared" si="64"/>
        <v>-2.0388119471707156E-2</v>
      </c>
      <c r="AC100" s="93">
        <f t="shared" si="57"/>
        <v>-2.0473588355479633E-2</v>
      </c>
      <c r="AD100" s="93">
        <f t="shared" si="58"/>
        <v>-2.3240834211678774E-2</v>
      </c>
      <c r="AE100" s="114">
        <f t="shared" si="65"/>
        <v>-4.3783861391609132E-4</v>
      </c>
      <c r="AF100" s="115">
        <f t="shared" si="59"/>
        <v>-4.3783861391609132E-4</v>
      </c>
    </row>
    <row r="101" spans="1:32" x14ac:dyDescent="0.4">
      <c r="A101" s="23">
        <v>44500</v>
      </c>
      <c r="B101" s="17">
        <v>0.09</v>
      </c>
      <c r="C101" s="17">
        <v>219.09100000000001</v>
      </c>
      <c r="D101" s="17">
        <v>1261.7339999999999</v>
      </c>
      <c r="E101" s="17">
        <v>0.09</v>
      </c>
      <c r="F101" s="17">
        <v>0.17</v>
      </c>
      <c r="G101" s="17">
        <v>109.56399999999999</v>
      </c>
      <c r="H101" s="17">
        <v>672.995</v>
      </c>
      <c r="I101" s="17">
        <v>2.6100000000000002E-2</v>
      </c>
      <c r="J101" s="17">
        <v>0.73088729717877499</v>
      </c>
      <c r="K101" s="35">
        <f t="shared" si="45"/>
        <v>6.666666666666667E-5</v>
      </c>
      <c r="L101" s="36">
        <f t="shared" si="46"/>
        <v>-5.9332554403379589E-5</v>
      </c>
      <c r="M101" s="36">
        <f t="shared" si="47"/>
        <v>-3.0397106151245357E-3</v>
      </c>
      <c r="N101" s="36">
        <f t="shared" si="48"/>
        <v>6.666666666666667E-5</v>
      </c>
      <c r="O101" s="50">
        <f t="shared" si="49"/>
        <v>4.1666666666666672E-5</v>
      </c>
      <c r="P101" s="50">
        <f t="shared" si="50"/>
        <v>-1.0667298802892189E-3</v>
      </c>
      <c r="Q101" s="50">
        <f t="shared" si="51"/>
        <v>-5.9407666277213611E-3</v>
      </c>
      <c r="R101" s="50">
        <f t="shared" si="52"/>
        <v>9.5000000000000005E-6</v>
      </c>
      <c r="S101" s="54">
        <f t="shared" si="60"/>
        <v>1.5437138192073707E-2</v>
      </c>
      <c r="T101" s="68">
        <f t="shared" si="61"/>
        <v>-5.7166666666666669E-5</v>
      </c>
      <c r="V101" s="83">
        <f t="shared" si="62"/>
        <v>6.666666666666667E-5</v>
      </c>
      <c r="W101" s="27">
        <f t="shared" si="53"/>
        <v>-5.9332554403379589E-5</v>
      </c>
      <c r="X101" s="27">
        <f t="shared" si="54"/>
        <v>-3.0397106151245357E-3</v>
      </c>
      <c r="Y101" s="44">
        <f t="shared" si="63"/>
        <v>9.8833333333333341E-5</v>
      </c>
      <c r="Z101" s="44">
        <f t="shared" si="55"/>
        <v>-1.0095632136225522E-3</v>
      </c>
      <c r="AA101" s="44">
        <f t="shared" si="56"/>
        <v>-5.8835999610546948E-3</v>
      </c>
      <c r="AB101" s="93">
        <f t="shared" si="64"/>
        <v>1.5479448072831747E-2</v>
      </c>
      <c r="AC101" s="93">
        <f t="shared" si="57"/>
        <v>1.435394105520893E-2</v>
      </c>
      <c r="AD101" s="93">
        <f t="shared" si="58"/>
        <v>9.4046631289532723E-3</v>
      </c>
      <c r="AE101" s="114">
        <f t="shared" si="65"/>
        <v>-1.4206815624554685E-3</v>
      </c>
      <c r="AF101" s="115">
        <f t="shared" si="59"/>
        <v>-1.4206815624554685E-3</v>
      </c>
    </row>
    <row r="102" spans="1:32" x14ac:dyDescent="0.4">
      <c r="A102" s="23">
        <v>44530</v>
      </c>
      <c r="B102" s="17">
        <v>0.09</v>
      </c>
      <c r="C102" s="17">
        <v>219.09399999999999</v>
      </c>
      <c r="D102" s="17">
        <v>1261.9760000000001</v>
      </c>
      <c r="E102" s="17">
        <v>0.09</v>
      </c>
      <c r="F102" s="17">
        <v>0.09</v>
      </c>
      <c r="G102" s="17">
        <v>109.72499999999999</v>
      </c>
      <c r="H102" s="17">
        <v>676.44299999999998</v>
      </c>
      <c r="I102" s="17">
        <v>-0.66720000000000002</v>
      </c>
      <c r="J102" s="17">
        <v>0.75193623580720348</v>
      </c>
      <c r="K102" s="35">
        <f t="shared" si="45"/>
        <v>7.4999999999999993E-5</v>
      </c>
      <c r="L102" s="36">
        <f t="shared" si="46"/>
        <v>1.3692940376230922E-5</v>
      </c>
      <c r="M102" s="36">
        <f t="shared" si="47"/>
        <v>1.9179953936432348E-4</v>
      </c>
      <c r="N102" s="36">
        <f t="shared" si="48"/>
        <v>7.4999999999999993E-5</v>
      </c>
      <c r="O102" s="50">
        <f t="shared" si="49"/>
        <v>1.4166666666666668E-4</v>
      </c>
      <c r="P102" s="50">
        <f t="shared" si="50"/>
        <v>1.4694607717864461E-3</v>
      </c>
      <c r="Q102" s="50">
        <f t="shared" si="51"/>
        <v>5.1233664440299975E-3</v>
      </c>
      <c r="R102" s="50">
        <f t="shared" si="52"/>
        <v>2.175E-5</v>
      </c>
      <c r="S102" s="54">
        <f t="shared" si="60"/>
        <v>-2.7992983481947009E-2</v>
      </c>
      <c r="T102" s="68">
        <f t="shared" si="61"/>
        <v>-5.3249999999999993E-5</v>
      </c>
      <c r="V102" s="83">
        <f t="shared" si="62"/>
        <v>7.4999999999999993E-5</v>
      </c>
      <c r="W102" s="27">
        <f t="shared" si="53"/>
        <v>1.3692940376230922E-5</v>
      </c>
      <c r="X102" s="27">
        <f t="shared" si="54"/>
        <v>1.9179953936432348E-4</v>
      </c>
      <c r="Y102" s="44">
        <f t="shared" si="63"/>
        <v>1.9491666666666667E-4</v>
      </c>
      <c r="Z102" s="44">
        <f t="shared" si="55"/>
        <v>1.522710771786446E-3</v>
      </c>
      <c r="AA102" s="44">
        <f t="shared" si="56"/>
        <v>5.1766164440299979E-3</v>
      </c>
      <c r="AB102" s="93">
        <f t="shared" si="64"/>
        <v>-2.7855282487940225E-2</v>
      </c>
      <c r="AC102" s="93">
        <f t="shared" si="57"/>
        <v>-2.6564657301272554E-2</v>
      </c>
      <c r="AD102" s="93">
        <f t="shared" si="58"/>
        <v>-2.3013035350156752E-2</v>
      </c>
      <c r="AE102" s="114">
        <f t="shared" si="65"/>
        <v>4.2481920905216111E-4</v>
      </c>
      <c r="AF102" s="115">
        <f t="shared" si="59"/>
        <v>4.2481920905216111E-4</v>
      </c>
    </row>
    <row r="103" spans="1:32" x14ac:dyDescent="0.4">
      <c r="A103" s="23">
        <v>44561</v>
      </c>
      <c r="B103" s="17">
        <v>0.1</v>
      </c>
      <c r="C103" s="17">
        <v>219.01300000000001</v>
      </c>
      <c r="D103" s="17">
        <v>1258.846</v>
      </c>
      <c r="E103" s="17">
        <v>0.1</v>
      </c>
      <c r="F103" s="17">
        <v>0.19</v>
      </c>
      <c r="G103" s="17">
        <v>109.69199999999999</v>
      </c>
      <c r="H103" s="17">
        <v>674.375</v>
      </c>
      <c r="I103" s="17">
        <v>0.1249</v>
      </c>
      <c r="J103" s="17">
        <v>0.73898906296186817</v>
      </c>
      <c r="K103" s="35">
        <f t="shared" si="45"/>
        <v>7.4999999999999993E-5</v>
      </c>
      <c r="L103" s="36">
        <f t="shared" si="46"/>
        <v>-3.6970432782268414E-4</v>
      </c>
      <c r="M103" s="36">
        <f t="shared" si="47"/>
        <v>-2.4802373420731438E-3</v>
      </c>
      <c r="N103" s="36">
        <f t="shared" si="48"/>
        <v>7.4999999999999993E-5</v>
      </c>
      <c r="O103" s="50">
        <f t="shared" si="49"/>
        <v>7.4999999999999993E-5</v>
      </c>
      <c r="P103" s="50">
        <f t="shared" si="50"/>
        <v>-3.0075187969924588E-4</v>
      </c>
      <c r="Q103" s="50">
        <f t="shared" si="51"/>
        <v>-3.0571681575535248E-3</v>
      </c>
      <c r="R103" s="50">
        <f t="shared" si="52"/>
        <v>-5.5599999999999996E-4</v>
      </c>
      <c r="S103" s="54">
        <f t="shared" si="60"/>
        <v>1.7520114294307776E-2</v>
      </c>
      <c r="T103" s="68">
        <f t="shared" si="61"/>
        <v>-6.3099999999999994E-4</v>
      </c>
      <c r="V103" s="83">
        <f t="shared" si="62"/>
        <v>7.4999999999999993E-5</v>
      </c>
      <c r="W103" s="27">
        <f t="shared" si="53"/>
        <v>-3.6970432782268414E-4</v>
      </c>
      <c r="X103" s="27">
        <f t="shared" si="54"/>
        <v>-2.4802373420731438E-3</v>
      </c>
      <c r="Y103" s="44">
        <f t="shared" si="63"/>
        <v>7.0599999999999992E-4</v>
      </c>
      <c r="Z103" s="44">
        <f t="shared" si="55"/>
        <v>3.3024812030075406E-4</v>
      </c>
      <c r="AA103" s="44">
        <f t="shared" si="56"/>
        <v>-2.4261681575535247E-3</v>
      </c>
      <c r="AB103" s="93">
        <f t="shared" si="64"/>
        <v>1.7596428302879996E-2</v>
      </c>
      <c r="AC103" s="93">
        <f t="shared" si="57"/>
        <v>1.7214093207301939E-2</v>
      </c>
      <c r="AD103" s="93">
        <f t="shared" si="58"/>
        <v>1.4409384201216957E-2</v>
      </c>
      <c r="AE103" s="114">
        <f t="shared" si="65"/>
        <v>-1.0779608027173127E-3</v>
      </c>
      <c r="AF103" s="115">
        <f t="shared" si="59"/>
        <v>-1.0779608027173127E-3</v>
      </c>
    </row>
    <row r="104" spans="1:32" x14ac:dyDescent="0.4">
      <c r="A104" s="23">
        <v>44592</v>
      </c>
      <c r="B104" s="17">
        <v>0.11</v>
      </c>
      <c r="C104" s="17">
        <v>218.846</v>
      </c>
      <c r="D104" s="17">
        <v>1250.604</v>
      </c>
      <c r="E104" s="17">
        <v>0.11</v>
      </c>
      <c r="F104" s="17">
        <v>0.41</v>
      </c>
      <c r="G104" s="17">
        <v>109.547</v>
      </c>
      <c r="H104" s="17">
        <v>670.11</v>
      </c>
      <c r="I104" s="17">
        <v>0.29270000000000002</v>
      </c>
      <c r="J104" s="17">
        <v>0.74366029597679784</v>
      </c>
      <c r="K104" s="35">
        <f t="shared" si="45"/>
        <v>8.3333333333333344E-5</v>
      </c>
      <c r="L104" s="36">
        <f t="shared" si="46"/>
        <v>-7.6251181436715054E-4</v>
      </c>
      <c r="M104" s="36">
        <f t="shared" si="47"/>
        <v>-6.5472663058070424E-3</v>
      </c>
      <c r="N104" s="36">
        <f t="shared" si="48"/>
        <v>8.3333333333333344E-5</v>
      </c>
      <c r="O104" s="50">
        <f t="shared" si="49"/>
        <v>1.5833333333333332E-4</v>
      </c>
      <c r="P104" s="50">
        <f t="shared" si="50"/>
        <v>-1.3218830908361401E-3</v>
      </c>
      <c r="Q104" s="50">
        <f t="shared" si="51"/>
        <v>-6.3243744207599484E-3</v>
      </c>
      <c r="R104" s="50">
        <f t="shared" si="52"/>
        <v>1.0408333333333333E-4</v>
      </c>
      <c r="S104" s="54">
        <f t="shared" si="60"/>
        <v>-6.2814070351758788E-3</v>
      </c>
      <c r="T104" s="68">
        <f t="shared" si="61"/>
        <v>2.0749999999999989E-5</v>
      </c>
      <c r="V104" s="83">
        <f t="shared" si="62"/>
        <v>8.3333333333333344E-5</v>
      </c>
      <c r="W104" s="27">
        <f t="shared" si="53"/>
        <v>-7.6251181436715054E-4</v>
      </c>
      <c r="X104" s="27">
        <f t="shared" si="54"/>
        <v>-6.5472663058070424E-3</v>
      </c>
      <c r="Y104" s="44">
        <f t="shared" si="63"/>
        <v>1.3758333333333333E-4</v>
      </c>
      <c r="Z104" s="44">
        <f t="shared" si="55"/>
        <v>-1.34263309083614E-3</v>
      </c>
      <c r="AA104" s="44">
        <f t="shared" si="56"/>
        <v>-6.3451244207599483E-3</v>
      </c>
      <c r="AB104" s="93">
        <f t="shared" si="64"/>
        <v>-6.1240682579565275E-3</v>
      </c>
      <c r="AC104" s="93">
        <f t="shared" si="57"/>
        <v>-7.5949868402656051E-3</v>
      </c>
      <c r="AD104" s="93">
        <f t="shared" si="58"/>
        <v>-1.2566055485956129E-2</v>
      </c>
      <c r="AE104" s="114">
        <f t="shared" si="65"/>
        <v>-2.9657233083591299E-3</v>
      </c>
      <c r="AF104" s="115">
        <f t="shared" si="59"/>
        <v>-2.9657233083591299E-3</v>
      </c>
    </row>
    <row r="105" spans="1:32" x14ac:dyDescent="0.4">
      <c r="A105" s="23">
        <v>44620</v>
      </c>
      <c r="B105" s="17">
        <v>0.24</v>
      </c>
      <c r="C105" s="17">
        <v>218.75700000000001</v>
      </c>
      <c r="D105" s="17">
        <v>1245.923</v>
      </c>
      <c r="E105" s="17">
        <v>0.24</v>
      </c>
      <c r="F105" s="17">
        <v>0.56999999999999995</v>
      </c>
      <c r="G105" s="17">
        <v>109.595</v>
      </c>
      <c r="H105" s="17">
        <v>670.13400000000001</v>
      </c>
      <c r="I105" s="17">
        <v>-0.1454</v>
      </c>
      <c r="J105" s="17">
        <v>0.7451564828614009</v>
      </c>
      <c r="K105" s="35">
        <f t="shared" si="45"/>
        <v>9.1666666666666668E-5</v>
      </c>
      <c r="L105" s="36">
        <f t="shared" si="46"/>
        <v>-4.066786690184454E-4</v>
      </c>
      <c r="M105" s="36">
        <f t="shared" si="47"/>
        <v>-3.742991386562089E-3</v>
      </c>
      <c r="N105" s="36">
        <f t="shared" si="48"/>
        <v>9.1666666666666668E-5</v>
      </c>
      <c r="O105" s="50">
        <f t="shared" si="49"/>
        <v>3.4166666666666666E-4</v>
      </c>
      <c r="P105" s="50">
        <f t="shared" si="50"/>
        <v>4.3816809223429232E-4</v>
      </c>
      <c r="Q105" s="50">
        <f t="shared" si="51"/>
        <v>3.5815015445139764E-5</v>
      </c>
      <c r="R105" s="50">
        <f t="shared" si="52"/>
        <v>2.4391666666666667E-4</v>
      </c>
      <c r="S105" s="54">
        <f t="shared" si="60"/>
        <v>-2.0078827991373283E-3</v>
      </c>
      <c r="T105" s="68">
        <f t="shared" si="61"/>
        <v>1.5224999999999999E-4</v>
      </c>
      <c r="V105" s="83">
        <f t="shared" si="62"/>
        <v>9.1666666666666668E-5</v>
      </c>
      <c r="W105" s="27">
        <f t="shared" si="53"/>
        <v>-4.066786690184454E-4</v>
      </c>
      <c r="X105" s="27">
        <f t="shared" si="54"/>
        <v>-3.742991386562089E-3</v>
      </c>
      <c r="Y105" s="44">
        <f t="shared" si="63"/>
        <v>1.8941666666666667E-4</v>
      </c>
      <c r="Z105" s="44">
        <f t="shared" si="55"/>
        <v>2.8591809223429233E-4</v>
      </c>
      <c r="AA105" s="44">
        <f t="shared" si="56"/>
        <v>-1.1643498455486022E-4</v>
      </c>
      <c r="AB105" s="93">
        <f t="shared" si="64"/>
        <v>-1.6669021590937083E-3</v>
      </c>
      <c r="AC105" s="93">
        <f t="shared" si="57"/>
        <v>-1.5705944970785257E-3</v>
      </c>
      <c r="AD105" s="93">
        <f t="shared" si="58"/>
        <v>-1.9721396960457049E-3</v>
      </c>
      <c r="AE105" s="114">
        <f t="shared" si="65"/>
        <v>-1.4456067975201379E-3</v>
      </c>
      <c r="AF105" s="115">
        <f t="shared" si="59"/>
        <v>-1.4456067975201379E-3</v>
      </c>
    </row>
    <row r="106" spans="1:32" x14ac:dyDescent="0.4">
      <c r="A106" s="23">
        <v>44651</v>
      </c>
      <c r="B106" s="17">
        <v>0.45</v>
      </c>
      <c r="C106" s="17">
        <v>218.536</v>
      </c>
      <c r="D106" s="17">
        <v>1229.3340000000001</v>
      </c>
      <c r="E106" s="17">
        <v>0.45</v>
      </c>
      <c r="F106" s="17">
        <v>0.69</v>
      </c>
      <c r="G106" s="17">
        <v>109.52800000000001</v>
      </c>
      <c r="H106" s="17">
        <v>667.03899999999999</v>
      </c>
      <c r="I106" s="17">
        <v>0.54220000000000002</v>
      </c>
      <c r="J106" s="17">
        <v>0.76115086010047184</v>
      </c>
      <c r="K106" s="35">
        <f t="shared" si="45"/>
        <v>1.9999999999999998E-4</v>
      </c>
      <c r="L106" s="36">
        <f t="shared" si="46"/>
        <v>-1.0102533861773288E-3</v>
      </c>
      <c r="M106" s="36">
        <f t="shared" si="47"/>
        <v>-1.331462698738195E-2</v>
      </c>
      <c r="N106" s="36">
        <f t="shared" si="48"/>
        <v>1.9999999999999998E-4</v>
      </c>
      <c r="O106" s="50">
        <f t="shared" si="49"/>
        <v>4.7499999999999994E-4</v>
      </c>
      <c r="P106" s="50">
        <f t="shared" si="50"/>
        <v>-6.113417582918057E-4</v>
      </c>
      <c r="Q106" s="50">
        <f t="shared" si="51"/>
        <v>-4.6184792892167703E-3</v>
      </c>
      <c r="R106" s="50">
        <f t="shared" si="52"/>
        <v>-1.2116666666666667E-4</v>
      </c>
      <c r="S106" s="54">
        <f t="shared" si="60"/>
        <v>-2.1013412816691446E-2</v>
      </c>
      <c r="T106" s="68">
        <f t="shared" si="61"/>
        <v>-3.2116666666666665E-4</v>
      </c>
      <c r="V106" s="83">
        <f t="shared" si="62"/>
        <v>1.9999999999999998E-4</v>
      </c>
      <c r="W106" s="27">
        <f t="shared" si="53"/>
        <v>-1.0102533861773288E-3</v>
      </c>
      <c r="X106" s="27">
        <f t="shared" si="54"/>
        <v>-1.331462698738195E-2</v>
      </c>
      <c r="Y106" s="44">
        <f t="shared" si="63"/>
        <v>7.9616666666666659E-4</v>
      </c>
      <c r="Z106" s="44">
        <f t="shared" si="55"/>
        <v>-2.9017509162513905E-4</v>
      </c>
      <c r="AA106" s="44">
        <f t="shared" si="56"/>
        <v>-4.2973126225501037E-3</v>
      </c>
      <c r="AB106" s="93">
        <f t="shared" si="64"/>
        <v>-2.0548394187779317E-2</v>
      </c>
      <c r="AC106" s="93">
        <f t="shared" si="57"/>
        <v>-2.1611908198244212E-2</v>
      </c>
      <c r="AD106" s="93">
        <f t="shared" si="58"/>
        <v>-2.5534842094018573E-2</v>
      </c>
      <c r="AE106" s="114">
        <f t="shared" si="65"/>
        <v>-5.2337868524300422E-3</v>
      </c>
      <c r="AF106" s="115">
        <f t="shared" si="59"/>
        <v>-5.2337868524300422E-3</v>
      </c>
    </row>
    <row r="107" spans="1:32" x14ac:dyDescent="0.4">
      <c r="A107" s="23">
        <v>44681</v>
      </c>
      <c r="B107" s="17">
        <v>0.8</v>
      </c>
      <c r="C107" s="17">
        <v>218.45099999999999</v>
      </c>
      <c r="D107" s="17">
        <v>1223.4939999999999</v>
      </c>
      <c r="E107" s="17">
        <v>0.8</v>
      </c>
      <c r="F107" s="17">
        <v>0.93</v>
      </c>
      <c r="G107" s="17">
        <v>109.458</v>
      </c>
      <c r="H107" s="17">
        <v>664.77300000000002</v>
      </c>
      <c r="I107" s="17">
        <v>0.82450000000000001</v>
      </c>
      <c r="J107" s="17">
        <v>0.79529187211706687</v>
      </c>
      <c r="K107" s="35">
        <f t="shared" si="45"/>
        <v>3.7500000000000001E-4</v>
      </c>
      <c r="L107" s="36">
        <f t="shared" si="46"/>
        <v>-3.8895193469268285E-4</v>
      </c>
      <c r="M107" s="36">
        <f t="shared" si="47"/>
        <v>-4.7505397231347724E-3</v>
      </c>
      <c r="N107" s="36">
        <f t="shared" si="48"/>
        <v>3.7500000000000001E-4</v>
      </c>
      <c r="O107" s="50">
        <f t="shared" si="49"/>
        <v>5.7499999999999999E-4</v>
      </c>
      <c r="P107" s="50">
        <f t="shared" si="50"/>
        <v>-6.3910598203209545E-4</v>
      </c>
      <c r="Q107" s="50">
        <f t="shared" si="51"/>
        <v>-3.3971027181318725E-3</v>
      </c>
      <c r="R107" s="50">
        <f t="shared" si="52"/>
        <v>4.5183333333333333E-4</v>
      </c>
      <c r="S107" s="54">
        <f t="shared" si="60"/>
        <v>-4.2928908509666575E-2</v>
      </c>
      <c r="T107" s="68">
        <f t="shared" si="61"/>
        <v>7.6833333333333322E-5</v>
      </c>
      <c r="V107" s="83">
        <f t="shared" si="62"/>
        <v>3.7500000000000001E-4</v>
      </c>
      <c r="W107" s="27">
        <f t="shared" si="53"/>
        <v>-3.8895193469268285E-4</v>
      </c>
      <c r="X107" s="27">
        <f t="shared" si="54"/>
        <v>-4.7505397231347724E-3</v>
      </c>
      <c r="Y107" s="44">
        <f t="shared" si="63"/>
        <v>4.9816666666666672E-4</v>
      </c>
      <c r="Z107" s="44">
        <f t="shared" si="55"/>
        <v>-7.1593931536542872E-4</v>
      </c>
      <c r="AA107" s="44">
        <f t="shared" si="56"/>
        <v>-3.4739360514652057E-3</v>
      </c>
      <c r="AB107" s="93">
        <f t="shared" si="64"/>
        <v>-4.2378592632059675E-2</v>
      </c>
      <c r="AC107" s="93">
        <f t="shared" si="57"/>
        <v>-4.3540578369468008E-2</v>
      </c>
      <c r="AD107" s="93">
        <f t="shared" si="58"/>
        <v>-4.6180177316013871E-2</v>
      </c>
      <c r="AE107" s="114">
        <f t="shared" si="65"/>
        <v>-1.9653551119824418E-3</v>
      </c>
      <c r="AF107" s="115">
        <f t="shared" si="59"/>
        <v>-1.9653551119824418E-3</v>
      </c>
    </row>
    <row r="108" spans="1:32" x14ac:dyDescent="0.4">
      <c r="A108" s="23">
        <v>44712</v>
      </c>
      <c r="B108" s="17">
        <v>1.1200000000000001</v>
      </c>
      <c r="C108" s="17">
        <v>218.73699999999999</v>
      </c>
      <c r="D108" s="17">
        <v>1230.26</v>
      </c>
      <c r="E108" s="17">
        <v>1.1200000000000001</v>
      </c>
      <c r="F108" s="17">
        <v>1.0900000000000001</v>
      </c>
      <c r="G108" s="17">
        <v>109.53400000000001</v>
      </c>
      <c r="H108" s="17">
        <v>665.52700000000004</v>
      </c>
      <c r="I108" s="17">
        <v>0.97419999999999995</v>
      </c>
      <c r="J108" s="17">
        <v>0.79352483732740831</v>
      </c>
      <c r="K108" s="35">
        <f t="shared" si="45"/>
        <v>6.6666666666666675E-4</v>
      </c>
      <c r="L108" s="36">
        <f t="shared" si="46"/>
        <v>1.3092180855203139E-3</v>
      </c>
      <c r="M108" s="36">
        <f t="shared" si="47"/>
        <v>5.530063898964821E-3</v>
      </c>
      <c r="N108" s="36">
        <f t="shared" si="48"/>
        <v>6.6666666666666675E-4</v>
      </c>
      <c r="O108" s="50">
        <f t="shared" si="49"/>
        <v>7.7500000000000008E-4</v>
      </c>
      <c r="P108" s="50">
        <f t="shared" si="50"/>
        <v>6.9433024539100607E-4</v>
      </c>
      <c r="Q108" s="50">
        <f t="shared" si="51"/>
        <v>1.1342217569005886E-3</v>
      </c>
      <c r="R108" s="50">
        <f t="shared" si="52"/>
        <v>6.8708333333333338E-4</v>
      </c>
      <c r="S108" s="54">
        <f t="shared" si="60"/>
        <v>2.2268172419277477E-3</v>
      </c>
      <c r="T108" s="68">
        <f t="shared" si="61"/>
        <v>2.041666666666663E-5</v>
      </c>
      <c r="V108" s="83">
        <f t="shared" si="62"/>
        <v>6.6666666666666675E-4</v>
      </c>
      <c r="W108" s="27">
        <f t="shared" si="53"/>
        <v>1.3092180855203139E-3</v>
      </c>
      <c r="X108" s="27">
        <f t="shared" si="54"/>
        <v>5.530063898964821E-3</v>
      </c>
      <c r="Y108" s="44">
        <f t="shared" si="63"/>
        <v>7.5458333333333345E-4</v>
      </c>
      <c r="Z108" s="44">
        <f t="shared" si="55"/>
        <v>6.7391357872433944E-4</v>
      </c>
      <c r="AA108" s="44">
        <f t="shared" si="56"/>
        <v>1.1138050902339219E-3</v>
      </c>
      <c r="AB108" s="93">
        <f t="shared" si="64"/>
        <v>3.0035430252901563E-3</v>
      </c>
      <c r="AC108" s="93">
        <f t="shared" si="57"/>
        <v>2.9226936338808684E-3</v>
      </c>
      <c r="AD108" s="93">
        <f t="shared" si="58"/>
        <v>3.3635647033927185E-3</v>
      </c>
      <c r="AE108" s="114">
        <f t="shared" si="65"/>
        <v>2.6529913656270598E-3</v>
      </c>
      <c r="AF108" s="115">
        <f t="shared" si="59"/>
        <v>2.6529913656270598E-3</v>
      </c>
    </row>
    <row r="109" spans="1:32" x14ac:dyDescent="0.4">
      <c r="A109" s="23">
        <v>44742</v>
      </c>
      <c r="B109" s="17">
        <v>1.79</v>
      </c>
      <c r="C109" s="17">
        <v>218.30099999999999</v>
      </c>
      <c r="D109" s="17">
        <v>1223.146</v>
      </c>
      <c r="E109" s="17">
        <v>1.79</v>
      </c>
      <c r="F109" s="17">
        <v>1.19</v>
      </c>
      <c r="G109" s="17">
        <v>109.59699999999999</v>
      </c>
      <c r="H109" s="17">
        <v>663.08799999999997</v>
      </c>
      <c r="I109" s="17">
        <v>1.0685</v>
      </c>
      <c r="J109" s="17">
        <v>0.82115289866973229</v>
      </c>
      <c r="K109" s="35">
        <f t="shared" si="45"/>
        <v>9.3333333333333343E-4</v>
      </c>
      <c r="L109" s="36">
        <f t="shared" si="46"/>
        <v>-1.9932613138152755E-3</v>
      </c>
      <c r="M109" s="36">
        <f t="shared" si="47"/>
        <v>-5.7825175166225096E-3</v>
      </c>
      <c r="N109" s="36">
        <f t="shared" si="48"/>
        <v>9.3333333333333343E-4</v>
      </c>
      <c r="O109" s="50">
        <f t="shared" si="49"/>
        <v>9.0833333333333337E-4</v>
      </c>
      <c r="P109" s="50">
        <f t="shared" si="50"/>
        <v>5.7516387605671682E-4</v>
      </c>
      <c r="Q109" s="50">
        <f t="shared" si="51"/>
        <v>-3.6647649156233975E-3</v>
      </c>
      <c r="R109" s="50">
        <f t="shared" si="52"/>
        <v>8.1183333333333324E-4</v>
      </c>
      <c r="S109" s="54">
        <f t="shared" si="60"/>
        <v>-3.3645453102682188E-2</v>
      </c>
      <c r="T109" s="68">
        <f t="shared" si="61"/>
        <v>-1.2150000000000019E-4</v>
      </c>
      <c r="V109" s="83">
        <f t="shared" si="62"/>
        <v>9.3333333333333343E-4</v>
      </c>
      <c r="W109" s="27">
        <f t="shared" si="53"/>
        <v>-1.9932613138152755E-3</v>
      </c>
      <c r="X109" s="27">
        <f t="shared" si="54"/>
        <v>-5.7825175166225096E-3</v>
      </c>
      <c r="Y109" s="44">
        <f t="shared" si="63"/>
        <v>1.0298333333333336E-3</v>
      </c>
      <c r="Z109" s="44">
        <f t="shared" si="55"/>
        <v>6.96663876056717E-4</v>
      </c>
      <c r="AA109" s="44">
        <f t="shared" si="56"/>
        <v>-3.5432649156233974E-3</v>
      </c>
      <c r="AB109" s="93">
        <f t="shared" si="64"/>
        <v>-3.2767681055917208E-2</v>
      </c>
      <c r="AC109" s="93">
        <f t="shared" si="57"/>
        <v>-3.3089640875843651E-2</v>
      </c>
      <c r="AD109" s="93">
        <f t="shared" si="58"/>
        <v>-3.7186915342204641E-2</v>
      </c>
      <c r="AE109" s="114">
        <f t="shared" si="65"/>
        <v>-2.8186907083223231E-3</v>
      </c>
      <c r="AF109" s="115">
        <f t="shared" si="59"/>
        <v>-2.8186907083223231E-3</v>
      </c>
    </row>
    <row r="110" spans="1:32" x14ac:dyDescent="0.4">
      <c r="A110" s="23">
        <v>44773</v>
      </c>
      <c r="B110" s="17">
        <v>2.36</v>
      </c>
      <c r="C110" s="17">
        <v>218.547</v>
      </c>
      <c r="D110" s="17">
        <v>1227.2470000000001</v>
      </c>
      <c r="E110" s="17">
        <v>2.36</v>
      </c>
      <c r="F110" s="17">
        <v>1.55</v>
      </c>
      <c r="G110" s="17">
        <v>109.72</v>
      </c>
      <c r="H110" s="17">
        <v>666.60699999999997</v>
      </c>
      <c r="I110" s="17">
        <v>1.4902</v>
      </c>
      <c r="J110" s="17">
        <v>0.82162517459534956</v>
      </c>
      <c r="K110" s="35">
        <f t="shared" si="45"/>
        <v>1.4916666666666667E-3</v>
      </c>
      <c r="L110" s="36">
        <f t="shared" si="46"/>
        <v>1.126884439375031E-3</v>
      </c>
      <c r="M110" s="36">
        <f t="shared" si="47"/>
        <v>3.3528295068618874E-3</v>
      </c>
      <c r="N110" s="36">
        <f t="shared" si="48"/>
        <v>1.4916666666666667E-3</v>
      </c>
      <c r="O110" s="50">
        <f t="shared" si="49"/>
        <v>9.9166666666666652E-4</v>
      </c>
      <c r="P110" s="50">
        <f t="shared" si="50"/>
        <v>1.122293493435178E-3</v>
      </c>
      <c r="Q110" s="50">
        <f t="shared" si="51"/>
        <v>5.3069879111067308E-3</v>
      </c>
      <c r="R110" s="50">
        <f t="shared" si="52"/>
        <v>8.9041666666666663E-4</v>
      </c>
      <c r="S110" s="54">
        <f t="shared" si="60"/>
        <v>-5.7480702906875791E-4</v>
      </c>
      <c r="T110" s="68">
        <f t="shared" si="61"/>
        <v>-6.0125000000000011E-4</v>
      </c>
      <c r="V110" s="83">
        <f t="shared" si="62"/>
        <v>1.4916666666666667E-3</v>
      </c>
      <c r="W110" s="27">
        <f t="shared" si="53"/>
        <v>1.126884439375031E-3</v>
      </c>
      <c r="X110" s="27">
        <f t="shared" si="54"/>
        <v>3.3528295068618874E-3</v>
      </c>
      <c r="Y110" s="44">
        <f t="shared" si="63"/>
        <v>1.5929166666666665E-3</v>
      </c>
      <c r="Z110" s="44">
        <f t="shared" si="55"/>
        <v>1.7235434934351783E-3</v>
      </c>
      <c r="AA110" s="44">
        <f t="shared" si="56"/>
        <v>5.9082379111067311E-3</v>
      </c>
      <c r="AB110" s="93">
        <f t="shared" si="64"/>
        <v>4.1628962062745245E-4</v>
      </c>
      <c r="AC110" s="93">
        <f t="shared" si="57"/>
        <v>5.4684136217764134E-4</v>
      </c>
      <c r="AD110" s="93">
        <f t="shared" si="58"/>
        <v>4.7291303880834246E-3</v>
      </c>
      <c r="AE110" s="114">
        <f t="shared" si="65"/>
        <v>2.2346456733787685E-3</v>
      </c>
      <c r="AF110" s="115">
        <f t="shared" si="59"/>
        <v>2.2346456733787685E-3</v>
      </c>
    </row>
    <row r="111" spans="1:32" x14ac:dyDescent="0.4">
      <c r="A111" s="23">
        <v>44804</v>
      </c>
      <c r="B111" s="17">
        <v>2.5499999999999998</v>
      </c>
      <c r="C111" s="17">
        <v>218.74</v>
      </c>
      <c r="D111" s="17">
        <v>1218.4059999999999</v>
      </c>
      <c r="E111" s="17">
        <v>2.5499999999999998</v>
      </c>
      <c r="F111" s="17">
        <v>2</v>
      </c>
      <c r="G111" s="17">
        <v>109.40900000000001</v>
      </c>
      <c r="H111" s="17">
        <v>651.70299999999997</v>
      </c>
      <c r="I111" s="17">
        <v>1.8624000000000001</v>
      </c>
      <c r="J111" s="17">
        <v>0.86043710204784041</v>
      </c>
      <c r="K111" s="35">
        <f t="shared" si="45"/>
        <v>1.9666666666666665E-3</v>
      </c>
      <c r="L111" s="36">
        <f t="shared" si="46"/>
        <v>8.8310523594481438E-4</v>
      </c>
      <c r="M111" s="36">
        <f t="shared" si="47"/>
        <v>-7.2039287934703156E-3</v>
      </c>
      <c r="N111" s="36">
        <f t="shared" si="48"/>
        <v>1.9666666666666665E-3</v>
      </c>
      <c r="O111" s="50">
        <f t="shared" si="49"/>
        <v>1.2916666666666667E-3</v>
      </c>
      <c r="P111" s="50">
        <f t="shared" si="50"/>
        <v>-2.8344877870943863E-3</v>
      </c>
      <c r="Q111" s="50">
        <f t="shared" si="51"/>
        <v>-2.2358001041093201E-2</v>
      </c>
      <c r="R111" s="50">
        <f t="shared" si="52"/>
        <v>1.2418333333333333E-3</v>
      </c>
      <c r="S111" s="54">
        <f t="shared" si="60"/>
        <v>-4.5107222085284837E-2</v>
      </c>
      <c r="T111" s="68">
        <f t="shared" si="61"/>
        <v>-7.2483333333333319E-4</v>
      </c>
      <c r="V111" s="83">
        <f t="shared" si="62"/>
        <v>1.9666666666666665E-3</v>
      </c>
      <c r="W111" s="27">
        <f t="shared" si="53"/>
        <v>8.8310523594481438E-4</v>
      </c>
      <c r="X111" s="27">
        <f t="shared" si="54"/>
        <v>-7.2039287934703156E-3</v>
      </c>
      <c r="Y111" s="44">
        <f t="shared" si="63"/>
        <v>2.0165000000000001E-3</v>
      </c>
      <c r="Z111" s="44">
        <f t="shared" si="55"/>
        <v>-2.1096544537610529E-3</v>
      </c>
      <c r="AA111" s="44">
        <f t="shared" si="56"/>
        <v>-2.1633167707759866E-2</v>
      </c>
      <c r="AB111" s="93">
        <f t="shared" si="64"/>
        <v>-4.3873818913811591E-2</v>
      </c>
      <c r="AC111" s="93">
        <f t="shared" si="57"/>
        <v>-4.7813854002268674E-2</v>
      </c>
      <c r="AD111" s="93">
        <f t="shared" si="58"/>
        <v>-6.6456715808034472E-2</v>
      </c>
      <c r="AE111" s="114">
        <f t="shared" si="65"/>
        <v>-3.057782424746064E-3</v>
      </c>
      <c r="AF111" s="115">
        <f t="shared" si="59"/>
        <v>-3.057782424746064E-3</v>
      </c>
    </row>
    <row r="112" spans="1:32" x14ac:dyDescent="0.4">
      <c r="A112" s="23">
        <v>44834</v>
      </c>
      <c r="B112" s="17">
        <v>3.04</v>
      </c>
      <c r="C112" s="17">
        <v>218.655</v>
      </c>
      <c r="D112" s="17">
        <v>1204.0509999999999</v>
      </c>
      <c r="E112" s="17">
        <v>3.04</v>
      </c>
      <c r="F112" s="17">
        <v>2.25</v>
      </c>
      <c r="G112" s="17">
        <v>109.036</v>
      </c>
      <c r="H112" s="17">
        <v>637.17600000000004</v>
      </c>
      <c r="I112" s="17">
        <v>2.2757000000000001</v>
      </c>
      <c r="J112" s="17">
        <v>0.89525514771709935</v>
      </c>
      <c r="K112" s="35">
        <f t="shared" si="45"/>
        <v>2.1249999999999997E-3</v>
      </c>
      <c r="L112" s="36">
        <f t="shared" si="46"/>
        <v>-3.8858919264883607E-4</v>
      </c>
      <c r="M112" s="36">
        <f t="shared" si="47"/>
        <v>-1.178178702337318E-2</v>
      </c>
      <c r="N112" s="36">
        <f t="shared" si="48"/>
        <v>2.1249999999999997E-3</v>
      </c>
      <c r="O112" s="50">
        <f t="shared" si="49"/>
        <v>1.6666666666666668E-3</v>
      </c>
      <c r="P112" s="50">
        <f t="shared" si="50"/>
        <v>-3.4092259320531726E-3</v>
      </c>
      <c r="Q112" s="50">
        <f t="shared" si="51"/>
        <v>-2.2290828797780438E-2</v>
      </c>
      <c r="R112" s="50">
        <f t="shared" si="52"/>
        <v>1.552E-3</v>
      </c>
      <c r="S112" s="54">
        <f t="shared" si="60"/>
        <v>-3.88917570125622E-2</v>
      </c>
      <c r="T112" s="68">
        <f t="shared" si="61"/>
        <v>-5.7299999999999972E-4</v>
      </c>
      <c r="V112" s="83">
        <f t="shared" si="62"/>
        <v>2.1249999999999997E-3</v>
      </c>
      <c r="W112" s="27">
        <f t="shared" si="53"/>
        <v>-3.8858919264883607E-4</v>
      </c>
      <c r="X112" s="27">
        <f t="shared" si="54"/>
        <v>-1.178178702337318E-2</v>
      </c>
      <c r="Y112" s="44">
        <f t="shared" si="63"/>
        <v>2.2396666666666667E-3</v>
      </c>
      <c r="Z112" s="44">
        <f t="shared" si="55"/>
        <v>-2.8362259320531729E-3</v>
      </c>
      <c r="AA112" s="44">
        <f t="shared" si="56"/>
        <v>-2.1717828797780437E-2</v>
      </c>
      <c r="AB112" s="93">
        <f t="shared" si="64"/>
        <v>-3.728990994091641E-2</v>
      </c>
      <c r="AC112" s="93">
        <f t="shared" si="57"/>
        <v>-4.2168392158065005E-2</v>
      </c>
      <c r="AD112" s="93">
        <f t="shared" si="58"/>
        <v>-6.0315656313130739E-2</v>
      </c>
      <c r="AE112" s="114">
        <f t="shared" si="65"/>
        <v>-5.1822805383984951E-3</v>
      </c>
      <c r="AF112" s="115">
        <f t="shared" si="59"/>
        <v>-5.1822805383984951E-3</v>
      </c>
    </row>
    <row r="113" spans="1:32" x14ac:dyDescent="0.4">
      <c r="A113" s="23">
        <v>44865</v>
      </c>
      <c r="B113" s="17">
        <v>3.77</v>
      </c>
      <c r="C113" s="17">
        <v>218.941</v>
      </c>
      <c r="D113" s="17">
        <v>1202.8620000000001</v>
      </c>
      <c r="E113" s="17">
        <v>3.77</v>
      </c>
      <c r="F113" s="17">
        <v>2.83</v>
      </c>
      <c r="G113" s="17">
        <v>109.91800000000001</v>
      </c>
      <c r="H113" s="17">
        <v>652.71299999999997</v>
      </c>
      <c r="I113" s="17">
        <v>2.8260000000000001</v>
      </c>
      <c r="J113" s="17">
        <v>0.8719155985700584</v>
      </c>
      <c r="K113" s="35">
        <f t="shared" ref="K113:K136" si="66">B112/1200</f>
        <v>2.5333333333333332E-3</v>
      </c>
      <c r="L113" s="36">
        <f t="shared" ref="L113:L136" si="67">C113/C112-1</f>
        <v>1.307996615673046E-3</v>
      </c>
      <c r="M113" s="36">
        <f t="shared" ref="M113:M136" si="68">D113/D112-1</f>
        <v>-9.8749969893285883E-4</v>
      </c>
      <c r="N113" s="36">
        <f t="shared" ref="N113:N136" si="69">E112/1200</f>
        <v>2.5333333333333332E-3</v>
      </c>
      <c r="O113" s="50">
        <f t="shared" ref="O113:O136" si="70">F112/1200</f>
        <v>1.8749999999999999E-3</v>
      </c>
      <c r="P113" s="50">
        <f t="shared" ref="P113:P136" si="71">G113/G112-1</f>
        <v>8.0890714993213653E-3</v>
      </c>
      <c r="Q113" s="50">
        <f t="shared" ref="Q113:Q136" si="72">H113/H112-1</f>
        <v>2.4384157595389588E-2</v>
      </c>
      <c r="R113" s="50">
        <f t="shared" ref="R113:R136" si="73">I112/1200</f>
        <v>1.8964166666666667E-3</v>
      </c>
      <c r="S113" s="54">
        <f t="shared" si="60"/>
        <v>2.6768128916741185E-2</v>
      </c>
      <c r="T113" s="68">
        <f t="shared" si="61"/>
        <v>-6.3691666666666649E-4</v>
      </c>
      <c r="V113" s="83">
        <f t="shared" si="62"/>
        <v>2.5333333333333332E-3</v>
      </c>
      <c r="W113" s="27">
        <f t="shared" si="53"/>
        <v>1.307996615673046E-3</v>
      </c>
      <c r="X113" s="27">
        <f t="shared" si="54"/>
        <v>-9.8749969893285883E-4</v>
      </c>
      <c r="Y113" s="44">
        <f t="shared" si="63"/>
        <v>2.5119166666666666E-3</v>
      </c>
      <c r="Z113" s="44">
        <f t="shared" si="55"/>
        <v>8.7259881659880311E-3</v>
      </c>
      <c r="AA113" s="44">
        <f t="shared" si="56"/>
        <v>2.5021074262056256E-2</v>
      </c>
      <c r="AB113" s="93">
        <f t="shared" si="64"/>
        <v>2.8693319158460184E-2</v>
      </c>
      <c r="AC113" s="93">
        <f t="shared" si="57"/>
        <v>3.5073729724773184E-2</v>
      </c>
      <c r="AD113" s="93">
        <f t="shared" si="58"/>
        <v>5.1805004786170228E-2</v>
      </c>
      <c r="AE113" s="114">
        <f t="shared" si="65"/>
        <v>2.2438560397115993E-3</v>
      </c>
      <c r="AF113" s="115">
        <f t="shared" ref="AF113:AF136" si="74">SUMPRODUCT(pfwtsB,$V113:$AD113)</f>
        <v>2.2438560397115993E-3</v>
      </c>
    </row>
    <row r="114" spans="1:32" x14ac:dyDescent="0.4">
      <c r="A114" s="23">
        <v>44895</v>
      </c>
      <c r="B114" s="17">
        <v>4.1399999999999997</v>
      </c>
      <c r="C114" s="17">
        <v>219.61500000000001</v>
      </c>
      <c r="D114" s="17">
        <v>1210.425</v>
      </c>
      <c r="E114" s="17">
        <v>4.1399999999999997</v>
      </c>
      <c r="F114" s="17">
        <v>3.22</v>
      </c>
      <c r="G114" s="17">
        <v>110.062</v>
      </c>
      <c r="H114" s="17">
        <v>655.26599999999996</v>
      </c>
      <c r="I114" s="17">
        <v>2.8589000000000002</v>
      </c>
      <c r="J114" s="17">
        <v>0.82932492950738101</v>
      </c>
      <c r="K114" s="35">
        <f t="shared" si="66"/>
        <v>3.1416666666666667E-3</v>
      </c>
      <c r="L114" s="36">
        <f t="shared" si="67"/>
        <v>3.0784549262130589E-3</v>
      </c>
      <c r="M114" s="36">
        <f t="shared" si="68"/>
        <v>6.2875043022390109E-3</v>
      </c>
      <c r="N114" s="36">
        <f t="shared" si="69"/>
        <v>3.1416666666666667E-3</v>
      </c>
      <c r="O114" s="50">
        <f t="shared" si="70"/>
        <v>2.3583333333333334E-3</v>
      </c>
      <c r="P114" s="50">
        <f t="shared" si="71"/>
        <v>1.3100675048671739E-3</v>
      </c>
      <c r="Q114" s="50">
        <f t="shared" si="72"/>
        <v>3.9113668641501675E-3</v>
      </c>
      <c r="R114" s="50">
        <f t="shared" si="73"/>
        <v>2.3549999999999999E-3</v>
      </c>
      <c r="S114" s="54">
        <f t="shared" si="60"/>
        <v>5.1355828755776489E-2</v>
      </c>
      <c r="T114" s="68">
        <f t="shared" si="61"/>
        <v>-7.8666666666666685E-4</v>
      </c>
      <c r="V114" s="83">
        <f t="shared" si="62"/>
        <v>3.1416666666666667E-3</v>
      </c>
      <c r="W114" s="27">
        <f t="shared" si="53"/>
        <v>3.0784549262130589E-3</v>
      </c>
      <c r="X114" s="27">
        <f t="shared" si="54"/>
        <v>6.2875043022390109E-3</v>
      </c>
      <c r="Y114" s="44">
        <f t="shared" si="63"/>
        <v>3.1450000000000002E-3</v>
      </c>
      <c r="Z114" s="44">
        <f t="shared" si="55"/>
        <v>2.0967341715338408E-3</v>
      </c>
      <c r="AA114" s="44">
        <f t="shared" si="56"/>
        <v>4.698033530816834E-3</v>
      </c>
      <c r="AB114" s="93">
        <f t="shared" si="64"/>
        <v>5.3835276251925412E-2</v>
      </c>
      <c r="AC114" s="93">
        <f t="shared" si="57"/>
        <v>5.2733175863082238E-2</v>
      </c>
      <c r="AD114" s="93">
        <f t="shared" si="58"/>
        <v>5.5468067106803076E-2</v>
      </c>
      <c r="AE114" s="114">
        <f t="shared" ref="AE114:AE136" si="75">SUMPRODUCT(pfwtsA,V114:AD114)</f>
        <v>4.2431635280530773E-3</v>
      </c>
      <c r="AF114" s="115">
        <f t="shared" si="74"/>
        <v>4.2431635280530773E-3</v>
      </c>
    </row>
    <row r="115" spans="1:32" x14ac:dyDescent="0.4">
      <c r="A115" s="23">
        <v>44926</v>
      </c>
      <c r="B115" s="17">
        <v>4.3600000000000003</v>
      </c>
      <c r="C115" s="17">
        <v>220.501</v>
      </c>
      <c r="D115" s="17">
        <v>1212.9010000000001</v>
      </c>
      <c r="E115" s="17">
        <v>4.3600000000000003</v>
      </c>
      <c r="F115" s="17">
        <v>3.44</v>
      </c>
      <c r="G115" s="17">
        <v>110.39700000000001</v>
      </c>
      <c r="H115" s="17">
        <v>653.37900000000002</v>
      </c>
      <c r="I115" s="17">
        <v>3.4287999999999998</v>
      </c>
      <c r="J115" s="17">
        <v>0.82760903749068948</v>
      </c>
      <c r="K115" s="35">
        <f t="shared" si="66"/>
        <v>3.4499999999999999E-3</v>
      </c>
      <c r="L115" s="36">
        <f t="shared" si="67"/>
        <v>4.034332809689678E-3</v>
      </c>
      <c r="M115" s="36">
        <f t="shared" si="68"/>
        <v>2.0455625090360918E-3</v>
      </c>
      <c r="N115" s="36">
        <f t="shared" si="69"/>
        <v>3.4499999999999999E-3</v>
      </c>
      <c r="O115" s="50">
        <f t="shared" si="70"/>
        <v>2.6833333333333336E-3</v>
      </c>
      <c r="P115" s="50">
        <f t="shared" si="71"/>
        <v>3.0437389834820916E-3</v>
      </c>
      <c r="Q115" s="50">
        <f t="shared" si="72"/>
        <v>-2.879746545677575E-3</v>
      </c>
      <c r="R115" s="50">
        <f t="shared" si="73"/>
        <v>2.3824166666666668E-3</v>
      </c>
      <c r="S115" s="54">
        <f t="shared" si="60"/>
        <v>2.0733123237683948E-3</v>
      </c>
      <c r="T115" s="68">
        <f t="shared" si="61"/>
        <v>-1.0675833333333331E-3</v>
      </c>
      <c r="V115" s="83">
        <f t="shared" si="62"/>
        <v>3.4499999999999999E-3</v>
      </c>
      <c r="W115" s="27">
        <f t="shared" si="53"/>
        <v>4.034332809689678E-3</v>
      </c>
      <c r="X115" s="27">
        <f t="shared" si="54"/>
        <v>2.0455625090360918E-3</v>
      </c>
      <c r="Y115" s="44">
        <f t="shared" si="63"/>
        <v>3.7509166666666667E-3</v>
      </c>
      <c r="Z115" s="44">
        <f t="shared" si="55"/>
        <v>4.1113223168154252E-3</v>
      </c>
      <c r="AA115" s="44">
        <f t="shared" si="56"/>
        <v>-1.8121632123442419E-3</v>
      </c>
      <c r="AB115" s="93">
        <f t="shared" si="64"/>
        <v>4.7622090451704402E-3</v>
      </c>
      <c r="AC115" s="93">
        <f t="shared" si="57"/>
        <v>5.1233619287953669E-3</v>
      </c>
      <c r="AD115" s="93">
        <f t="shared" si="58"/>
        <v>-8.1240483591171753E-4</v>
      </c>
      <c r="AE115" s="114">
        <f t="shared" si="75"/>
        <v>2.977183790595396E-3</v>
      </c>
      <c r="AF115" s="115">
        <f t="shared" si="74"/>
        <v>2.977183790595396E-3</v>
      </c>
    </row>
    <row r="116" spans="1:32" x14ac:dyDescent="0.4">
      <c r="A116" s="23">
        <v>44957</v>
      </c>
      <c r="B116" s="17">
        <v>4.57</v>
      </c>
      <c r="C116" s="17">
        <v>221.268</v>
      </c>
      <c r="D116" s="17">
        <v>1221.213</v>
      </c>
      <c r="E116" s="17">
        <v>4.57</v>
      </c>
      <c r="F116" s="17">
        <v>3.85</v>
      </c>
      <c r="G116" s="17">
        <v>110.608</v>
      </c>
      <c r="H116" s="17">
        <v>658.65</v>
      </c>
      <c r="I116" s="17">
        <v>3.839</v>
      </c>
      <c r="J116" s="17">
        <v>0.81168831168831168</v>
      </c>
      <c r="K116" s="35">
        <f t="shared" si="66"/>
        <v>3.6333333333333335E-3</v>
      </c>
      <c r="L116" s="36">
        <f t="shared" si="67"/>
        <v>3.4784422746381161E-3</v>
      </c>
      <c r="M116" s="36">
        <f t="shared" si="68"/>
        <v>6.8529912993722242E-3</v>
      </c>
      <c r="N116" s="36">
        <f t="shared" si="69"/>
        <v>3.6333333333333335E-3</v>
      </c>
      <c r="O116" s="50">
        <f t="shared" si="70"/>
        <v>2.8666666666666667E-3</v>
      </c>
      <c r="P116" s="50">
        <f t="shared" si="71"/>
        <v>1.9112838211183814E-3</v>
      </c>
      <c r="Q116" s="50">
        <f t="shared" si="72"/>
        <v>8.0672932555223564E-3</v>
      </c>
      <c r="R116" s="50">
        <f t="shared" si="73"/>
        <v>2.8573333333333333E-3</v>
      </c>
      <c r="S116" s="54">
        <f t="shared" si="60"/>
        <v>1.9614334188529536E-2</v>
      </c>
      <c r="T116" s="68">
        <f t="shared" si="61"/>
        <v>-7.7600000000000021E-4</v>
      </c>
      <c r="V116" s="83">
        <f t="shared" si="62"/>
        <v>3.6333333333333335E-3</v>
      </c>
      <c r="W116" s="27">
        <f t="shared" si="53"/>
        <v>3.4784422746381161E-3</v>
      </c>
      <c r="X116" s="27">
        <f t="shared" si="54"/>
        <v>6.8529912993722242E-3</v>
      </c>
      <c r="Y116" s="44">
        <f t="shared" si="63"/>
        <v>3.6426666666666669E-3</v>
      </c>
      <c r="Z116" s="44">
        <f t="shared" si="55"/>
        <v>2.6872838211183816E-3</v>
      </c>
      <c r="AA116" s="44">
        <f t="shared" si="56"/>
        <v>8.8432932555223571E-3</v>
      </c>
      <c r="AB116" s="93">
        <f t="shared" si="64"/>
        <v>2.2537228613203286E-2</v>
      </c>
      <c r="AC116" s="93">
        <f t="shared" si="57"/>
        <v>2.1563106569244539E-2</v>
      </c>
      <c r="AD116" s="93">
        <f t="shared" si="58"/>
        <v>2.783986202996247E-2</v>
      </c>
      <c r="AE116" s="114">
        <f t="shared" si="75"/>
        <v>4.911919385134229E-3</v>
      </c>
      <c r="AF116" s="115">
        <f t="shared" si="74"/>
        <v>4.911919385134229E-3</v>
      </c>
    </row>
    <row r="117" spans="1:32" x14ac:dyDescent="0.4">
      <c r="A117" s="23">
        <v>44985</v>
      </c>
      <c r="B117" s="17">
        <v>4.66</v>
      </c>
      <c r="C117" s="17">
        <v>221.81299999999999</v>
      </c>
      <c r="D117" s="17">
        <v>1212.395</v>
      </c>
      <c r="E117" s="17">
        <v>4.66</v>
      </c>
      <c r="F117" s="17">
        <v>3.99</v>
      </c>
      <c r="G117" s="17">
        <v>110.572</v>
      </c>
      <c r="H117" s="17">
        <v>653.51599999999996</v>
      </c>
      <c r="I117" s="17">
        <v>4.0453000000000001</v>
      </c>
      <c r="J117" s="17">
        <v>0.83180835135584763</v>
      </c>
      <c r="K117" s="35">
        <f t="shared" si="66"/>
        <v>3.8083333333333337E-3</v>
      </c>
      <c r="L117" s="36">
        <f t="shared" si="67"/>
        <v>2.463076450277546E-3</v>
      </c>
      <c r="M117" s="36">
        <f t="shared" si="68"/>
        <v>-7.2206895930521098E-3</v>
      </c>
      <c r="N117" s="36">
        <f t="shared" si="69"/>
        <v>3.8083333333333337E-3</v>
      </c>
      <c r="O117" s="50">
        <f t="shared" si="70"/>
        <v>3.2083333333333334E-3</v>
      </c>
      <c r="P117" s="50">
        <f t="shared" si="71"/>
        <v>-3.2547374511793237E-4</v>
      </c>
      <c r="Q117" s="50">
        <f t="shared" si="72"/>
        <v>-7.7947316480679874E-3</v>
      </c>
      <c r="R117" s="50">
        <f t="shared" si="73"/>
        <v>3.1991666666666666E-3</v>
      </c>
      <c r="S117" s="54">
        <f t="shared" si="60"/>
        <v>-2.4188311688311703E-2</v>
      </c>
      <c r="T117" s="68">
        <f t="shared" si="61"/>
        <v>-6.0916666666666714E-4</v>
      </c>
      <c r="V117" s="83">
        <f t="shared" si="62"/>
        <v>3.8083333333333337E-3</v>
      </c>
      <c r="W117" s="27">
        <f t="shared" si="53"/>
        <v>2.463076450277546E-3</v>
      </c>
      <c r="X117" s="27">
        <f t="shared" si="54"/>
        <v>-7.2206895930521098E-3</v>
      </c>
      <c r="Y117" s="44">
        <f t="shared" si="63"/>
        <v>3.8175000000000006E-3</v>
      </c>
      <c r="Z117" s="44">
        <f t="shared" si="55"/>
        <v>2.8369292154873478E-4</v>
      </c>
      <c r="AA117" s="44">
        <f t="shared" si="56"/>
        <v>-7.1855649814013198E-3</v>
      </c>
      <c r="AB117" s="93">
        <f t="shared" si="64"/>
        <v>-2.1057582521645135E-2</v>
      </c>
      <c r="AC117" s="93">
        <f t="shared" si="57"/>
        <v>-2.4505912773036376E-2</v>
      </c>
      <c r="AD117" s="93">
        <f t="shared" si="58"/>
        <v>-3.1794501937749464E-2</v>
      </c>
      <c r="AE117" s="114">
        <f t="shared" si="75"/>
        <v>-1.3153960471165163E-3</v>
      </c>
      <c r="AF117" s="115">
        <f t="shared" si="74"/>
        <v>-1.3153960471165163E-3</v>
      </c>
    </row>
    <row r="118" spans="1:32" x14ac:dyDescent="0.4">
      <c r="A118" s="23">
        <v>45016</v>
      </c>
      <c r="B118" s="17">
        <v>4.8099999999999996</v>
      </c>
      <c r="C118" s="17">
        <v>223.11199999999999</v>
      </c>
      <c r="D118" s="17">
        <v>1231.7360000000001</v>
      </c>
      <c r="E118" s="17">
        <v>4.8099999999999996</v>
      </c>
      <c r="F118" s="17">
        <v>4.17</v>
      </c>
      <c r="G118" s="17">
        <v>110.96299999999999</v>
      </c>
      <c r="H118" s="17">
        <v>657.42</v>
      </c>
      <c r="I118" s="17">
        <v>4.1106999999999996</v>
      </c>
      <c r="J118" s="17">
        <v>0.81056983059090537</v>
      </c>
      <c r="K118" s="35">
        <f t="shared" si="66"/>
        <v>3.8833333333333333E-3</v>
      </c>
      <c r="L118" s="36">
        <f t="shared" si="67"/>
        <v>5.856284347626195E-3</v>
      </c>
      <c r="M118" s="36">
        <f t="shared" si="68"/>
        <v>1.5952721678990756E-2</v>
      </c>
      <c r="N118" s="36">
        <f t="shared" si="69"/>
        <v>3.8833333333333333E-3</v>
      </c>
      <c r="O118" s="50">
        <f t="shared" si="70"/>
        <v>3.3250000000000003E-3</v>
      </c>
      <c r="P118" s="50">
        <f t="shared" si="71"/>
        <v>3.5361574358787617E-3</v>
      </c>
      <c r="Q118" s="50">
        <f t="shared" si="72"/>
        <v>5.9738399671929177E-3</v>
      </c>
      <c r="R118" s="50">
        <f t="shared" si="73"/>
        <v>3.3710833333333336E-3</v>
      </c>
      <c r="S118" s="54">
        <f t="shared" si="60"/>
        <v>2.6201963067709277E-2</v>
      </c>
      <c r="T118" s="68">
        <f t="shared" si="61"/>
        <v>-5.1224999999999968E-4</v>
      </c>
      <c r="V118" s="83">
        <f t="shared" si="62"/>
        <v>3.8833333333333333E-3</v>
      </c>
      <c r="W118" s="27">
        <f t="shared" si="53"/>
        <v>5.856284347626195E-3</v>
      </c>
      <c r="X118" s="27">
        <f t="shared" si="54"/>
        <v>1.5952721678990756E-2</v>
      </c>
      <c r="Y118" s="44">
        <f t="shared" si="63"/>
        <v>3.8372499999999999E-3</v>
      </c>
      <c r="Z118" s="44">
        <f t="shared" si="55"/>
        <v>4.0484074358787614E-3</v>
      </c>
      <c r="AA118" s="44">
        <f t="shared" si="56"/>
        <v>6.4860899671929173E-3</v>
      </c>
      <c r="AB118" s="93">
        <f t="shared" si="64"/>
        <v>2.9614084594909329E-2</v>
      </c>
      <c r="AC118" s="93">
        <f t="shared" si="57"/>
        <v>2.9830774770124524E-2</v>
      </c>
      <c r="AD118" s="93">
        <f t="shared" si="58"/>
        <v>3.2332329369094914E-2</v>
      </c>
      <c r="AE118" s="114">
        <f t="shared" si="75"/>
        <v>9.0328870301841606E-3</v>
      </c>
      <c r="AF118" s="115">
        <f t="shared" si="74"/>
        <v>9.0328870301841606E-3</v>
      </c>
    </row>
    <row r="119" spans="1:32" x14ac:dyDescent="0.4">
      <c r="A119" s="23">
        <v>45046</v>
      </c>
      <c r="B119" s="17">
        <v>5.03</v>
      </c>
      <c r="C119" s="17">
        <v>223.75399999999999</v>
      </c>
      <c r="D119" s="17">
        <v>1234.9269999999999</v>
      </c>
      <c r="E119" s="17">
        <v>5.03</v>
      </c>
      <c r="F119" s="17">
        <v>4.34</v>
      </c>
      <c r="G119" s="17">
        <v>111.218</v>
      </c>
      <c r="H119" s="17">
        <v>656.16800000000001</v>
      </c>
      <c r="I119" s="17">
        <v>4.2770999999999999</v>
      </c>
      <c r="J119" s="17">
        <v>0.79573486114426673</v>
      </c>
      <c r="K119" s="35">
        <f t="shared" si="66"/>
        <v>4.0083333333333334E-3</v>
      </c>
      <c r="L119" s="36">
        <f t="shared" si="67"/>
        <v>2.8774785757825772E-3</v>
      </c>
      <c r="M119" s="36">
        <f t="shared" si="68"/>
        <v>2.5906525424277405E-3</v>
      </c>
      <c r="N119" s="36">
        <f t="shared" si="69"/>
        <v>4.0083333333333334E-3</v>
      </c>
      <c r="O119" s="50">
        <f t="shared" si="70"/>
        <v>3.4749999999999998E-3</v>
      </c>
      <c r="P119" s="50">
        <f t="shared" si="71"/>
        <v>2.2980633184035426E-3</v>
      </c>
      <c r="Q119" s="50">
        <f t="shared" si="72"/>
        <v>-1.9044142253049623E-3</v>
      </c>
      <c r="R119" s="50">
        <f t="shared" si="73"/>
        <v>3.425583333333333E-3</v>
      </c>
      <c r="S119" s="54">
        <f t="shared" si="60"/>
        <v>1.8643106103590767E-2</v>
      </c>
      <c r="T119" s="68">
        <f t="shared" si="61"/>
        <v>-5.8275000000000037E-4</v>
      </c>
      <c r="V119" s="83">
        <f t="shared" si="62"/>
        <v>4.0083333333333334E-3</v>
      </c>
      <c r="W119" s="27">
        <f t="shared" si="53"/>
        <v>2.8774785757825772E-3</v>
      </c>
      <c r="X119" s="27">
        <f t="shared" si="54"/>
        <v>2.5906525424277405E-3</v>
      </c>
      <c r="Y119" s="44">
        <f t="shared" si="63"/>
        <v>4.0577500000000006E-3</v>
      </c>
      <c r="Z119" s="44">
        <f t="shared" si="55"/>
        <v>2.880813318403543E-3</v>
      </c>
      <c r="AA119" s="44">
        <f t="shared" si="56"/>
        <v>-1.3216642253049619E-3</v>
      </c>
      <c r="AB119" s="93">
        <f t="shared" si="64"/>
        <v>2.2182890897300744E-2</v>
      </c>
      <c r="AC119" s="93">
        <f t="shared" si="57"/>
        <v>2.0984012460272039E-2</v>
      </c>
      <c r="AD119" s="93">
        <f t="shared" si="58"/>
        <v>1.6703187681818221E-2</v>
      </c>
      <c r="AE119" s="114">
        <f t="shared" si="75"/>
        <v>2.7393981081510026E-3</v>
      </c>
      <c r="AF119" s="115">
        <f t="shared" si="74"/>
        <v>2.7393981081510026E-3</v>
      </c>
    </row>
    <row r="120" spans="1:32" x14ac:dyDescent="0.4">
      <c r="A120" s="23">
        <v>45077</v>
      </c>
      <c r="B120" s="17">
        <v>5.17</v>
      </c>
      <c r="C120" s="17">
        <v>224.304</v>
      </c>
      <c r="D120" s="17">
        <v>1230.6690000000001</v>
      </c>
      <c r="E120" s="17">
        <v>5.17</v>
      </c>
      <c r="F120" s="17">
        <v>4.51</v>
      </c>
      <c r="G120" s="17">
        <v>111.408</v>
      </c>
      <c r="H120" s="17">
        <v>651.66399999999999</v>
      </c>
      <c r="I120" s="17">
        <v>4.4100999999999999</v>
      </c>
      <c r="J120" s="17">
        <v>0.80379390724218314</v>
      </c>
      <c r="K120" s="35">
        <f t="shared" si="66"/>
        <v>4.1916666666666665E-3</v>
      </c>
      <c r="L120" s="36">
        <f t="shared" si="67"/>
        <v>2.4580566157477168E-3</v>
      </c>
      <c r="M120" s="36">
        <f t="shared" si="68"/>
        <v>-3.4479770869045856E-3</v>
      </c>
      <c r="N120" s="36">
        <f t="shared" si="69"/>
        <v>4.1916666666666665E-3</v>
      </c>
      <c r="O120" s="50">
        <f t="shared" si="70"/>
        <v>3.6166666666666665E-3</v>
      </c>
      <c r="P120" s="50">
        <f t="shared" si="71"/>
        <v>1.7083565609883333E-3</v>
      </c>
      <c r="Q120" s="50">
        <f t="shared" si="72"/>
        <v>-6.8640957803489666E-3</v>
      </c>
      <c r="R120" s="50">
        <f t="shared" si="73"/>
        <v>3.5642499999999997E-3</v>
      </c>
      <c r="S120" s="54">
        <f t="shared" si="60"/>
        <v>-1.0026259250417779E-2</v>
      </c>
      <c r="T120" s="68">
        <f t="shared" si="61"/>
        <v>-6.2741666666666675E-4</v>
      </c>
      <c r="V120" s="83">
        <f t="shared" si="62"/>
        <v>4.1916666666666665E-3</v>
      </c>
      <c r="W120" s="27">
        <f t="shared" si="53"/>
        <v>2.4580566157477168E-3</v>
      </c>
      <c r="X120" s="27">
        <f t="shared" si="54"/>
        <v>-3.4479770869045856E-3</v>
      </c>
      <c r="Y120" s="44">
        <f t="shared" si="63"/>
        <v>4.2440833333333332E-3</v>
      </c>
      <c r="Z120" s="44">
        <f t="shared" si="55"/>
        <v>2.3357732276550001E-3</v>
      </c>
      <c r="AA120" s="44">
        <f t="shared" si="56"/>
        <v>-6.2366791136822999E-3</v>
      </c>
      <c r="AB120" s="93">
        <f t="shared" si="64"/>
        <v>-6.4458542213735592E-3</v>
      </c>
      <c r="AC120" s="93">
        <f t="shared" si="57"/>
        <v>-8.3350311152020629E-3</v>
      </c>
      <c r="AD120" s="93">
        <f t="shared" si="58"/>
        <v>-1.6821533826953283E-2</v>
      </c>
      <c r="AE120" s="114">
        <f t="shared" si="75"/>
        <v>2.1275620491444992E-4</v>
      </c>
      <c r="AF120" s="115">
        <f t="shared" si="74"/>
        <v>2.1275620491444992E-4</v>
      </c>
    </row>
    <row r="121" spans="1:32" x14ac:dyDescent="0.4">
      <c r="A121" s="23">
        <v>45107</v>
      </c>
      <c r="B121" s="17">
        <v>5.14</v>
      </c>
      <c r="C121" s="17">
        <v>225.232</v>
      </c>
      <c r="D121" s="17">
        <v>1224.7070000000001</v>
      </c>
      <c r="E121" s="17">
        <v>5.14</v>
      </c>
      <c r="F121" s="17">
        <v>4.9400000000000004</v>
      </c>
      <c r="G121" s="17">
        <v>111.551</v>
      </c>
      <c r="H121" s="17">
        <v>644.39800000000002</v>
      </c>
      <c r="I121" s="17">
        <v>4.9253</v>
      </c>
      <c r="J121" s="17">
        <v>0.78721561835786824</v>
      </c>
      <c r="K121" s="35">
        <f t="shared" si="66"/>
        <v>4.3083333333333333E-3</v>
      </c>
      <c r="L121" s="36">
        <f t="shared" si="67"/>
        <v>4.1372423140024761E-3</v>
      </c>
      <c r="M121" s="36">
        <f t="shared" si="68"/>
        <v>-4.8445195255588658E-3</v>
      </c>
      <c r="N121" s="36">
        <f t="shared" si="69"/>
        <v>4.3083333333333333E-3</v>
      </c>
      <c r="O121" s="50">
        <f t="shared" si="70"/>
        <v>3.7583333333333331E-3</v>
      </c>
      <c r="P121" s="50">
        <f t="shared" si="71"/>
        <v>1.2835703001579102E-3</v>
      </c>
      <c r="Q121" s="50">
        <f t="shared" si="72"/>
        <v>-1.1149917749023963E-2</v>
      </c>
      <c r="R121" s="50">
        <f t="shared" si="73"/>
        <v>3.6750833333333332E-3</v>
      </c>
      <c r="S121" s="54">
        <f t="shared" si="60"/>
        <v>2.1059400369745296E-2</v>
      </c>
      <c r="T121" s="68">
        <f t="shared" si="61"/>
        <v>-6.3325000000000013E-4</v>
      </c>
      <c r="V121" s="83">
        <f t="shared" si="62"/>
        <v>4.3083333333333333E-3</v>
      </c>
      <c r="W121" s="27">
        <f t="shared" si="53"/>
        <v>4.1372423140024761E-3</v>
      </c>
      <c r="X121" s="27">
        <f t="shared" si="54"/>
        <v>-4.8445195255588658E-3</v>
      </c>
      <c r="Y121" s="44">
        <f t="shared" si="63"/>
        <v>4.3915833333333333E-3</v>
      </c>
      <c r="Z121" s="44">
        <f t="shared" si="55"/>
        <v>1.9168203001579103E-3</v>
      </c>
      <c r="AA121" s="44">
        <f t="shared" si="56"/>
        <v>-1.0516667749023963E-2</v>
      </c>
      <c r="AB121" s="93">
        <f t="shared" si="64"/>
        <v>2.4896881949468153E-2</v>
      </c>
      <c r="AC121" s="93">
        <f t="shared" si="57"/>
        <v>2.2370001890756885E-2</v>
      </c>
      <c r="AD121" s="93">
        <f t="shared" si="58"/>
        <v>9.674672038754828E-3</v>
      </c>
      <c r="AE121" s="114">
        <f t="shared" si="75"/>
        <v>1.7973521921208456E-4</v>
      </c>
      <c r="AF121" s="115">
        <f t="shared" si="74"/>
        <v>1.7973521921208456E-4</v>
      </c>
    </row>
    <row r="122" spans="1:32" x14ac:dyDescent="0.4">
      <c r="A122" s="23">
        <v>45138</v>
      </c>
      <c r="B122" s="17">
        <v>5.32</v>
      </c>
      <c r="C122" s="17">
        <v>226.22</v>
      </c>
      <c r="D122" s="17">
        <v>1229.067</v>
      </c>
      <c r="E122" s="17">
        <v>5.32</v>
      </c>
      <c r="F122" s="17">
        <v>5.24</v>
      </c>
      <c r="G122" s="17">
        <v>112.086</v>
      </c>
      <c r="H122" s="17">
        <v>650.94899999999996</v>
      </c>
      <c r="I122" s="17">
        <v>5.2084000000000001</v>
      </c>
      <c r="J122" s="17">
        <v>0.77911959485781057</v>
      </c>
      <c r="K122" s="35">
        <f t="shared" si="66"/>
        <v>4.2833333333333334E-3</v>
      </c>
      <c r="L122" s="36">
        <f t="shared" si="67"/>
        <v>4.3865880514313282E-3</v>
      </c>
      <c r="M122" s="36">
        <f t="shared" si="68"/>
        <v>3.5600351757603121E-3</v>
      </c>
      <c r="N122" s="36">
        <f t="shared" si="69"/>
        <v>4.2833333333333334E-3</v>
      </c>
      <c r="O122" s="50">
        <f t="shared" si="70"/>
        <v>4.1166666666666669E-3</v>
      </c>
      <c r="P122" s="50">
        <f t="shared" si="71"/>
        <v>4.7960125861712388E-3</v>
      </c>
      <c r="Q122" s="50">
        <f t="shared" si="72"/>
        <v>1.0166077486273961E-2</v>
      </c>
      <c r="R122" s="50">
        <f t="shared" si="73"/>
        <v>4.1044166666666668E-3</v>
      </c>
      <c r="S122" s="54">
        <f t="shared" si="60"/>
        <v>1.0391246162324119E-2</v>
      </c>
      <c r="T122" s="68">
        <f t="shared" si="61"/>
        <v>-1.7891666666666663E-4</v>
      </c>
      <c r="V122" s="83">
        <f t="shared" si="62"/>
        <v>4.2833333333333334E-3</v>
      </c>
      <c r="W122" s="27">
        <f t="shared" si="53"/>
        <v>4.3865880514313282E-3</v>
      </c>
      <c r="X122" s="27">
        <f t="shared" si="54"/>
        <v>3.5600351757603121E-3</v>
      </c>
      <c r="Y122" s="44">
        <f t="shared" si="63"/>
        <v>4.2955833333333335E-3</v>
      </c>
      <c r="Z122" s="44">
        <f t="shared" si="55"/>
        <v>4.9749292528379055E-3</v>
      </c>
      <c r="AA122" s="44">
        <f t="shared" si="56"/>
        <v>1.0344994152940629E-2</v>
      </c>
      <c r="AB122" s="93">
        <f t="shared" si="64"/>
        <v>1.4550690125692434E-2</v>
      </c>
      <c r="AC122" s="93">
        <f t="shared" si="57"/>
        <v>1.5237095295875802E-2</v>
      </c>
      <c r="AD122" s="93">
        <f t="shared" si="58"/>
        <v>2.0662961862263129E-2</v>
      </c>
      <c r="AE122" s="114">
        <f t="shared" si="75"/>
        <v>4.4097562023775677E-3</v>
      </c>
      <c r="AF122" s="115">
        <f t="shared" si="74"/>
        <v>4.4097562023775677E-3</v>
      </c>
    </row>
    <row r="123" spans="1:32" x14ac:dyDescent="0.4">
      <c r="A123" s="23">
        <v>45169</v>
      </c>
      <c r="B123" s="17">
        <v>5.33</v>
      </c>
      <c r="C123" s="17">
        <v>227.20400000000001</v>
      </c>
      <c r="D123" s="17">
        <v>1233.894</v>
      </c>
      <c r="E123" s="17">
        <v>5.33</v>
      </c>
      <c r="F123" s="17">
        <v>5.26</v>
      </c>
      <c r="G123" s="17">
        <v>112.629</v>
      </c>
      <c r="H123" s="17">
        <v>654.66300000000001</v>
      </c>
      <c r="I123" s="17">
        <v>5.2230999999999996</v>
      </c>
      <c r="J123" s="17">
        <v>0.78907914463820716</v>
      </c>
      <c r="K123" s="35">
        <f t="shared" si="66"/>
        <v>4.4333333333333334E-3</v>
      </c>
      <c r="L123" s="36">
        <f t="shared" si="67"/>
        <v>4.3497480328884564E-3</v>
      </c>
      <c r="M123" s="36">
        <f t="shared" si="68"/>
        <v>3.9273692971986129E-3</v>
      </c>
      <c r="N123" s="36">
        <f t="shared" si="69"/>
        <v>4.4333333333333334E-3</v>
      </c>
      <c r="O123" s="50">
        <f t="shared" si="70"/>
        <v>4.3666666666666671E-3</v>
      </c>
      <c r="P123" s="50">
        <f t="shared" si="71"/>
        <v>4.8444944060810347E-3</v>
      </c>
      <c r="Q123" s="50">
        <f t="shared" si="72"/>
        <v>5.7055161003396471E-3</v>
      </c>
      <c r="R123" s="50">
        <f t="shared" si="73"/>
        <v>4.3403333333333332E-3</v>
      </c>
      <c r="S123" s="54">
        <f t="shared" si="60"/>
        <v>-1.262173743669659E-2</v>
      </c>
      <c r="T123" s="68">
        <f t="shared" si="61"/>
        <v>-9.3000000000000201E-5</v>
      </c>
      <c r="V123" s="83">
        <f t="shared" si="62"/>
        <v>4.4333333333333334E-3</v>
      </c>
      <c r="W123" s="27">
        <f t="shared" si="53"/>
        <v>4.3497480328884564E-3</v>
      </c>
      <c r="X123" s="27">
        <f t="shared" si="54"/>
        <v>3.9273692971986129E-3</v>
      </c>
      <c r="Y123" s="44">
        <f t="shared" si="63"/>
        <v>4.4596666666666673E-3</v>
      </c>
      <c r="Z123" s="44">
        <f t="shared" si="55"/>
        <v>4.9374944060810349E-3</v>
      </c>
      <c r="AA123" s="44">
        <f t="shared" si="56"/>
        <v>5.7985161003396473E-3</v>
      </c>
      <c r="AB123" s="93">
        <f t="shared" si="64"/>
        <v>-8.3101856901701687E-3</v>
      </c>
      <c r="AC123" s="93">
        <f t="shared" si="57"/>
        <v>-7.8383889670226026E-3</v>
      </c>
      <c r="AD123" s="93">
        <f t="shared" si="58"/>
        <v>-6.9882348625163182E-3</v>
      </c>
      <c r="AE123" s="114">
        <f t="shared" si="75"/>
        <v>4.3175956591625991E-3</v>
      </c>
      <c r="AF123" s="115">
        <f t="shared" si="74"/>
        <v>4.3175956591625991E-3</v>
      </c>
    </row>
    <row r="124" spans="1:32" x14ac:dyDescent="0.4">
      <c r="A124" s="23">
        <v>45199</v>
      </c>
      <c r="B124" s="17">
        <v>5.32</v>
      </c>
      <c r="C124" s="17">
        <v>228.173</v>
      </c>
      <c r="D124" s="17">
        <v>1233.7860000000001</v>
      </c>
      <c r="E124" s="17">
        <v>5.32</v>
      </c>
      <c r="F124" s="17">
        <v>5.2</v>
      </c>
      <c r="G124" s="17">
        <v>113.059</v>
      </c>
      <c r="H124" s="17">
        <v>659.45699999999999</v>
      </c>
      <c r="I124" s="17">
        <v>5.1669999999999998</v>
      </c>
      <c r="J124" s="17">
        <v>0.81973932289531926</v>
      </c>
      <c r="K124" s="35">
        <f t="shared" si="66"/>
        <v>4.4416666666666667E-3</v>
      </c>
      <c r="L124" s="36">
        <f t="shared" si="67"/>
        <v>4.2648897026460464E-3</v>
      </c>
      <c r="M124" s="36">
        <f t="shared" si="68"/>
        <v>-8.7527777912765892E-5</v>
      </c>
      <c r="N124" s="36">
        <f t="shared" si="69"/>
        <v>4.4416666666666667E-3</v>
      </c>
      <c r="O124" s="50">
        <f t="shared" si="70"/>
        <v>4.3833333333333328E-3</v>
      </c>
      <c r="P124" s="50">
        <f t="shared" si="71"/>
        <v>3.8178444272789491E-3</v>
      </c>
      <c r="Q124" s="50">
        <f t="shared" si="72"/>
        <v>7.3228516045660275E-3</v>
      </c>
      <c r="R124" s="50">
        <f t="shared" si="73"/>
        <v>4.3525833333333333E-3</v>
      </c>
      <c r="S124" s="54">
        <f t="shared" si="60"/>
        <v>-3.7402351455851024E-2</v>
      </c>
      <c r="T124" s="68">
        <f t="shared" si="61"/>
        <v>-8.9083333333333375E-5</v>
      </c>
      <c r="V124" s="83">
        <f t="shared" si="62"/>
        <v>4.4416666666666667E-3</v>
      </c>
      <c r="W124" s="27">
        <f t="shared" si="53"/>
        <v>4.2648897026460464E-3</v>
      </c>
      <c r="X124" s="27">
        <f t="shared" si="54"/>
        <v>-8.7527777912765892E-5</v>
      </c>
      <c r="Y124" s="44">
        <f t="shared" si="63"/>
        <v>4.4724166666666662E-3</v>
      </c>
      <c r="Z124" s="44">
        <f t="shared" si="55"/>
        <v>3.9069277606122825E-3</v>
      </c>
      <c r="AA124" s="44">
        <f t="shared" si="56"/>
        <v>7.4119349378993608E-3</v>
      </c>
      <c r="AB124" s="93">
        <f t="shared" si="64"/>
        <v>-3.3182965096399064E-2</v>
      </c>
      <c r="AC124" s="93">
        <f t="shared" si="57"/>
        <v>-3.3727303387644958E-2</v>
      </c>
      <c r="AD124" s="93">
        <f t="shared" si="58"/>
        <v>-3.0353391720657985E-2</v>
      </c>
      <c r="AE124" s="114">
        <f t="shared" si="75"/>
        <v>2.9090517937145326E-3</v>
      </c>
      <c r="AF124" s="115">
        <f t="shared" si="74"/>
        <v>2.9090517937145326E-3</v>
      </c>
    </row>
    <row r="125" spans="1:32" x14ac:dyDescent="0.4">
      <c r="A125" s="23">
        <v>45230</v>
      </c>
      <c r="B125" s="17">
        <v>5.32</v>
      </c>
      <c r="C125" s="17">
        <v>229.185</v>
      </c>
      <c r="D125" s="17">
        <v>1237.96</v>
      </c>
      <c r="E125" s="17">
        <v>5.32</v>
      </c>
      <c r="F125" s="17">
        <v>5.21</v>
      </c>
      <c r="G125" s="17">
        <v>113.56100000000001</v>
      </c>
      <c r="H125" s="17">
        <v>662.24900000000002</v>
      </c>
      <c r="I125" s="17">
        <v>5.1845999999999997</v>
      </c>
      <c r="J125" s="17">
        <v>0.82284209660166208</v>
      </c>
      <c r="K125" s="35">
        <f t="shared" si="66"/>
        <v>4.4333333333333334E-3</v>
      </c>
      <c r="L125" s="36">
        <f t="shared" si="67"/>
        <v>4.4352311623199192E-3</v>
      </c>
      <c r="M125" s="36">
        <f t="shared" si="68"/>
        <v>3.3830826415601756E-3</v>
      </c>
      <c r="N125" s="36">
        <f t="shared" si="69"/>
        <v>4.4333333333333334E-3</v>
      </c>
      <c r="O125" s="50">
        <f t="shared" si="70"/>
        <v>4.3333333333333331E-3</v>
      </c>
      <c r="P125" s="50">
        <f t="shared" si="71"/>
        <v>4.4401595627063806E-3</v>
      </c>
      <c r="Q125" s="50">
        <f t="shared" si="72"/>
        <v>4.2337862817438676E-3</v>
      </c>
      <c r="R125" s="50">
        <f t="shared" si="73"/>
        <v>4.3058333333333334E-3</v>
      </c>
      <c r="S125" s="54">
        <f t="shared" si="60"/>
        <v>-3.7708008853184483E-3</v>
      </c>
      <c r="T125" s="68">
        <f t="shared" si="61"/>
        <v>-1.2750000000000001E-4</v>
      </c>
      <c r="V125" s="83">
        <f t="shared" si="62"/>
        <v>4.4333333333333334E-3</v>
      </c>
      <c r="W125" s="27">
        <f t="shared" si="53"/>
        <v>4.4352311623199192E-3</v>
      </c>
      <c r="X125" s="27">
        <f t="shared" si="54"/>
        <v>3.3830826415601756E-3</v>
      </c>
      <c r="Y125" s="44">
        <f t="shared" si="63"/>
        <v>4.4608333333333331E-3</v>
      </c>
      <c r="Z125" s="44">
        <f t="shared" si="55"/>
        <v>4.5676595627063806E-3</v>
      </c>
      <c r="AA125" s="44">
        <f t="shared" si="56"/>
        <v>4.3612862817438676E-3</v>
      </c>
      <c r="AB125" s="93">
        <f t="shared" si="64"/>
        <v>5.4619231084518383E-4</v>
      </c>
      <c r="AC125" s="93">
        <f t="shared" si="57"/>
        <v>6.5261571977792698E-4</v>
      </c>
      <c r="AD125" s="93">
        <f t="shared" si="58"/>
        <v>4.470206313660352E-4</v>
      </c>
      <c r="AE125" s="114">
        <f t="shared" si="75"/>
        <v>4.0709936816965414E-3</v>
      </c>
      <c r="AF125" s="115">
        <f t="shared" si="74"/>
        <v>4.0709936816965414E-3</v>
      </c>
    </row>
    <row r="126" spans="1:32" x14ac:dyDescent="0.4">
      <c r="A126" s="23">
        <v>45260</v>
      </c>
      <c r="B126" s="17">
        <v>5.35</v>
      </c>
      <c r="C126" s="17">
        <v>230.375</v>
      </c>
      <c r="D126" s="17">
        <v>1250.509</v>
      </c>
      <c r="E126" s="17">
        <v>5.35</v>
      </c>
      <c r="F126" s="17">
        <v>5.2</v>
      </c>
      <c r="G126" s="17">
        <v>114.029</v>
      </c>
      <c r="H126" s="17">
        <v>666.24599999999998</v>
      </c>
      <c r="I126" s="17">
        <v>5.1551999999999998</v>
      </c>
      <c r="J126" s="17">
        <v>0.79214195183776936</v>
      </c>
      <c r="K126" s="35">
        <f t="shared" si="66"/>
        <v>4.4333333333333334E-3</v>
      </c>
      <c r="L126" s="36">
        <f t="shared" si="67"/>
        <v>5.1923118877761354E-3</v>
      </c>
      <c r="M126" s="36">
        <f t="shared" si="68"/>
        <v>1.0136838023845574E-2</v>
      </c>
      <c r="N126" s="36">
        <f t="shared" si="69"/>
        <v>4.4333333333333334E-3</v>
      </c>
      <c r="O126" s="50">
        <f t="shared" si="70"/>
        <v>4.3416666666666664E-3</v>
      </c>
      <c r="P126" s="50">
        <f t="shared" si="71"/>
        <v>4.1211331354953362E-3</v>
      </c>
      <c r="Q126" s="50">
        <f t="shared" si="72"/>
        <v>6.0354942023317371E-3</v>
      </c>
      <c r="R126" s="50">
        <f t="shared" si="73"/>
        <v>4.3204999999999997E-3</v>
      </c>
      <c r="S126" s="54">
        <f t="shared" si="60"/>
        <v>3.8755862749938252E-2</v>
      </c>
      <c r="T126" s="68">
        <f t="shared" si="61"/>
        <v>-1.1283333333333371E-4</v>
      </c>
      <c r="V126" s="83">
        <f t="shared" si="62"/>
        <v>4.4333333333333334E-3</v>
      </c>
      <c r="W126" s="27">
        <f t="shared" si="53"/>
        <v>5.1923118877761354E-3</v>
      </c>
      <c r="X126" s="27">
        <f t="shared" si="54"/>
        <v>1.0136838023845574E-2</v>
      </c>
      <c r="Y126" s="44">
        <f t="shared" si="63"/>
        <v>4.4545000000000001E-3</v>
      </c>
      <c r="Z126" s="44">
        <f t="shared" si="55"/>
        <v>4.2339664688286699E-3</v>
      </c>
      <c r="AA126" s="44">
        <f t="shared" si="56"/>
        <v>6.1483275356650708E-3</v>
      </c>
      <c r="AB126" s="93">
        <f t="shared" si="64"/>
        <v>4.3265794454044215E-2</v>
      </c>
      <c r="AC126" s="93">
        <f t="shared" si="57"/>
        <v>4.3036713955607153E-2</v>
      </c>
      <c r="AD126" s="93">
        <f t="shared" si="58"/>
        <v>4.5025267737203611E-2</v>
      </c>
      <c r="AE126" s="114">
        <f t="shared" si="75"/>
        <v>6.8099910970144256E-3</v>
      </c>
      <c r="AF126" s="115">
        <f t="shared" si="74"/>
        <v>6.8099910970144256E-3</v>
      </c>
    </row>
    <row r="127" spans="1:32" x14ac:dyDescent="0.4">
      <c r="A127" s="23">
        <v>45291</v>
      </c>
      <c r="B127" s="17">
        <v>5.35</v>
      </c>
      <c r="C127" s="17">
        <v>231.63200000000001</v>
      </c>
      <c r="D127" s="17">
        <v>1264.5239999999999</v>
      </c>
      <c r="E127" s="17">
        <v>5.35</v>
      </c>
      <c r="F127" s="17">
        <v>5.2</v>
      </c>
      <c r="G127" s="17">
        <v>114.57899999999999</v>
      </c>
      <c r="H127" s="17">
        <v>676.06700000000001</v>
      </c>
      <c r="I127" s="17">
        <v>5.2194000000000003</v>
      </c>
      <c r="J127" s="17">
        <v>0.78548425104076669</v>
      </c>
      <c r="K127" s="35">
        <f t="shared" si="66"/>
        <v>4.4583333333333332E-3</v>
      </c>
      <c r="L127" s="36">
        <f t="shared" si="67"/>
        <v>5.4563212154097318E-3</v>
      </c>
      <c r="M127" s="36">
        <f t="shared" si="68"/>
        <v>1.1207436331925447E-2</v>
      </c>
      <c r="N127" s="36">
        <f t="shared" si="69"/>
        <v>4.4583333333333332E-3</v>
      </c>
      <c r="O127" s="50">
        <f t="shared" si="70"/>
        <v>4.3333333333333331E-3</v>
      </c>
      <c r="P127" s="50">
        <f t="shared" si="71"/>
        <v>4.8233344149295476E-3</v>
      </c>
      <c r="Q127" s="50">
        <f t="shared" si="72"/>
        <v>1.4740801445712215E-2</v>
      </c>
      <c r="R127" s="50">
        <f t="shared" si="73"/>
        <v>4.2959999999999995E-3</v>
      </c>
      <c r="S127" s="54">
        <f t="shared" si="60"/>
        <v>8.4759188846641464E-3</v>
      </c>
      <c r="T127" s="68">
        <f t="shared" si="61"/>
        <v>-1.6233333333333377E-4</v>
      </c>
      <c r="V127" s="83">
        <f t="shared" si="62"/>
        <v>4.4583333333333332E-3</v>
      </c>
      <c r="W127" s="27">
        <f t="shared" si="53"/>
        <v>5.4563212154097318E-3</v>
      </c>
      <c r="X127" s="27">
        <f t="shared" si="54"/>
        <v>1.1207436331925447E-2</v>
      </c>
      <c r="Y127" s="44">
        <f t="shared" si="63"/>
        <v>4.4956666666666669E-3</v>
      </c>
      <c r="Z127" s="44">
        <f t="shared" si="55"/>
        <v>4.9856677482628814E-3</v>
      </c>
      <c r="AA127" s="44">
        <f t="shared" si="56"/>
        <v>1.4903134779045549E-2</v>
      </c>
      <c r="AB127" s="93">
        <f t="shared" si="64"/>
        <v>1.2845981199830936E-2</v>
      </c>
      <c r="AC127" s="93">
        <f t="shared" si="57"/>
        <v>1.3340135490848226E-2</v>
      </c>
      <c r="AD127" s="93">
        <f t="shared" si="58"/>
        <v>2.3341662167725152E-2</v>
      </c>
      <c r="AE127" s="114">
        <f t="shared" si="75"/>
        <v>7.7701879953698877E-3</v>
      </c>
      <c r="AF127" s="115">
        <f t="shared" si="74"/>
        <v>7.7701879953698877E-3</v>
      </c>
    </row>
    <row r="128" spans="1:32" x14ac:dyDescent="0.4">
      <c r="A128" s="23">
        <v>45322</v>
      </c>
      <c r="B128" s="17">
        <v>5.32</v>
      </c>
      <c r="C128" s="17">
        <v>232.58799999999999</v>
      </c>
      <c r="D128" s="17">
        <v>1269.3910000000001</v>
      </c>
      <c r="E128" s="17">
        <v>5.32</v>
      </c>
      <c r="F128" s="17">
        <v>5.19</v>
      </c>
      <c r="G128" s="17">
        <v>115.03</v>
      </c>
      <c r="H128" s="17">
        <v>675.06700000000001</v>
      </c>
      <c r="I128" s="17">
        <v>5.1106999999999996</v>
      </c>
      <c r="J128" s="17">
        <v>0.78814627994955866</v>
      </c>
      <c r="K128" s="35">
        <f t="shared" si="66"/>
        <v>4.4583333333333332E-3</v>
      </c>
      <c r="L128" s="36">
        <f t="shared" si="67"/>
        <v>4.1272363058644235E-3</v>
      </c>
      <c r="M128" s="36">
        <f t="shared" si="68"/>
        <v>3.8488791039159587E-3</v>
      </c>
      <c r="N128" s="36">
        <f t="shared" si="69"/>
        <v>4.4583333333333332E-3</v>
      </c>
      <c r="O128" s="50">
        <f t="shared" si="70"/>
        <v>4.3333333333333331E-3</v>
      </c>
      <c r="P128" s="50">
        <f t="shared" si="71"/>
        <v>3.9361488579932047E-3</v>
      </c>
      <c r="Q128" s="50">
        <f t="shared" si="72"/>
        <v>-1.4791433393436249E-3</v>
      </c>
      <c r="R128" s="50">
        <f t="shared" si="73"/>
        <v>4.3495000000000001E-3</v>
      </c>
      <c r="S128" s="54">
        <f t="shared" si="60"/>
        <v>-3.3775822794752663E-3</v>
      </c>
      <c r="T128" s="68">
        <f t="shared" si="61"/>
        <v>-1.0883333333333318E-4</v>
      </c>
      <c r="V128" s="83">
        <f t="shared" si="62"/>
        <v>4.4583333333333332E-3</v>
      </c>
      <c r="W128" s="27">
        <f t="shared" si="53"/>
        <v>4.1272363058644235E-3</v>
      </c>
      <c r="X128" s="27">
        <f t="shared" si="54"/>
        <v>3.8488791039159587E-3</v>
      </c>
      <c r="Y128" s="44">
        <f t="shared" si="63"/>
        <v>4.4421666666666663E-3</v>
      </c>
      <c r="Z128" s="44">
        <f t="shared" si="55"/>
        <v>4.0449821913265379E-3</v>
      </c>
      <c r="AA128" s="44">
        <f t="shared" si="56"/>
        <v>-1.3703100060102917E-3</v>
      </c>
      <c r="AB128" s="93">
        <f t="shared" si="64"/>
        <v>9.4111486398040789E-4</v>
      </c>
      <c r="AC128" s="93">
        <f t="shared" si="57"/>
        <v>5.4527191188591395E-4</v>
      </c>
      <c r="AD128" s="93">
        <f t="shared" si="58"/>
        <v>-4.8517296904870832E-3</v>
      </c>
      <c r="AE128" s="114">
        <f t="shared" si="75"/>
        <v>3.7996774846488341E-3</v>
      </c>
      <c r="AF128" s="115">
        <f t="shared" si="74"/>
        <v>3.7996774846488341E-3</v>
      </c>
    </row>
    <row r="129" spans="1:32" x14ac:dyDescent="0.4">
      <c r="A129" s="23">
        <v>45351</v>
      </c>
      <c r="B129" s="17">
        <v>5.32</v>
      </c>
      <c r="C129" s="17">
        <v>233.298</v>
      </c>
      <c r="D129" s="17">
        <v>1264.1600000000001</v>
      </c>
      <c r="E129" s="17">
        <v>5.32</v>
      </c>
      <c r="F129" s="17">
        <v>5.2</v>
      </c>
      <c r="G129" s="17">
        <v>115.422</v>
      </c>
      <c r="H129" s="17">
        <v>673.10400000000004</v>
      </c>
      <c r="I129" s="17">
        <v>5.1749999999999998</v>
      </c>
      <c r="J129" s="17">
        <v>0.79207920792079212</v>
      </c>
      <c r="K129" s="35">
        <f t="shared" si="66"/>
        <v>4.4333333333333334E-3</v>
      </c>
      <c r="L129" s="36">
        <f t="shared" si="67"/>
        <v>3.0526080451269699E-3</v>
      </c>
      <c r="M129" s="36">
        <f t="shared" si="68"/>
        <v>-4.1208737103067827E-3</v>
      </c>
      <c r="N129" s="36">
        <f t="shared" si="69"/>
        <v>4.4333333333333334E-3</v>
      </c>
      <c r="O129" s="50">
        <f t="shared" si="70"/>
        <v>4.3250000000000007E-3</v>
      </c>
      <c r="P129" s="50">
        <f t="shared" si="71"/>
        <v>3.4078066591323175E-3</v>
      </c>
      <c r="Q129" s="50">
        <f t="shared" si="72"/>
        <v>-2.9078595161664555E-3</v>
      </c>
      <c r="R129" s="50">
        <f t="shared" si="73"/>
        <v>4.2589166666666661E-3</v>
      </c>
      <c r="S129" s="54">
        <f t="shared" si="60"/>
        <v>-4.9653215636822345E-3</v>
      </c>
      <c r="T129" s="68">
        <f t="shared" si="61"/>
        <v>-1.7441666666666734E-4</v>
      </c>
      <c r="V129" s="83">
        <f t="shared" si="62"/>
        <v>4.4333333333333334E-3</v>
      </c>
      <c r="W129" s="27">
        <f t="shared" si="53"/>
        <v>3.0526080451269699E-3</v>
      </c>
      <c r="X129" s="27">
        <f t="shared" si="54"/>
        <v>-4.1208737103067827E-3</v>
      </c>
      <c r="Y129" s="44">
        <f t="shared" si="63"/>
        <v>4.4994166666666681E-3</v>
      </c>
      <c r="Z129" s="44">
        <f t="shared" si="55"/>
        <v>3.5822233257989848E-3</v>
      </c>
      <c r="AA129" s="44">
        <f t="shared" si="56"/>
        <v>-2.7334428494997882E-3</v>
      </c>
      <c r="AB129" s="93">
        <f t="shared" si="64"/>
        <v>-6.6179657944520631E-4</v>
      </c>
      <c r="AC129" s="93">
        <f t="shared" si="57"/>
        <v>-1.5744357604393633E-3</v>
      </c>
      <c r="AD129" s="93">
        <f t="shared" si="58"/>
        <v>-7.8587426222889167E-3</v>
      </c>
      <c r="AE129" s="114">
        <f t="shared" si="75"/>
        <v>4.8948060992504074E-4</v>
      </c>
      <c r="AF129" s="115">
        <f t="shared" si="74"/>
        <v>4.8948060992504074E-4</v>
      </c>
    </row>
    <row r="130" spans="1:32" x14ac:dyDescent="0.4">
      <c r="A130" s="23">
        <v>45382</v>
      </c>
      <c r="B130" s="17">
        <v>5.32</v>
      </c>
      <c r="C130" s="17">
        <v>234.29300000000001</v>
      </c>
      <c r="D130" s="17">
        <v>1268.2650000000001</v>
      </c>
      <c r="E130" s="17">
        <v>5.32</v>
      </c>
      <c r="F130" s="17">
        <v>5.2</v>
      </c>
      <c r="G130" s="17">
        <v>115.908</v>
      </c>
      <c r="H130" s="17">
        <v>677.06200000000001</v>
      </c>
      <c r="I130" s="17">
        <v>5.1947000000000001</v>
      </c>
      <c r="J130" s="17">
        <v>0.79220470569595181</v>
      </c>
      <c r="K130" s="35">
        <f t="shared" si="66"/>
        <v>4.4333333333333334E-3</v>
      </c>
      <c r="L130" s="36">
        <f t="shared" si="67"/>
        <v>4.2649315467770954E-3</v>
      </c>
      <c r="M130" s="36">
        <f t="shared" si="68"/>
        <v>3.2472155423364235E-3</v>
      </c>
      <c r="N130" s="36">
        <f t="shared" si="69"/>
        <v>4.4333333333333334E-3</v>
      </c>
      <c r="O130" s="50">
        <f t="shared" si="70"/>
        <v>4.3333333333333331E-3</v>
      </c>
      <c r="P130" s="50">
        <f t="shared" si="71"/>
        <v>4.2106357540157013E-3</v>
      </c>
      <c r="Q130" s="50">
        <f t="shared" si="72"/>
        <v>5.880220589983054E-3</v>
      </c>
      <c r="R130" s="50">
        <f t="shared" si="73"/>
        <v>4.3124999999999995E-3</v>
      </c>
      <c r="S130" s="54">
        <f t="shared" si="60"/>
        <v>-1.5841584158404753E-4</v>
      </c>
      <c r="T130" s="68">
        <f t="shared" si="61"/>
        <v>-1.208333333333339E-4</v>
      </c>
      <c r="V130" s="83">
        <f t="shared" si="62"/>
        <v>4.4333333333333334E-3</v>
      </c>
      <c r="W130" s="27">
        <f t="shared" si="53"/>
        <v>4.2649315467770954E-3</v>
      </c>
      <c r="X130" s="27">
        <f t="shared" si="54"/>
        <v>3.2472155423364235E-3</v>
      </c>
      <c r="Y130" s="44">
        <f t="shared" si="63"/>
        <v>4.454166666666667E-3</v>
      </c>
      <c r="Z130" s="44">
        <f t="shared" si="55"/>
        <v>4.3314690873490352E-3</v>
      </c>
      <c r="AA130" s="44">
        <f t="shared" si="56"/>
        <v>6.0010539233163879E-3</v>
      </c>
      <c r="AB130" s="93">
        <f t="shared" si="64"/>
        <v>4.1742310231023261E-3</v>
      </c>
      <c r="AC130" s="93">
        <f t="shared" si="57"/>
        <v>4.051552881024989E-3</v>
      </c>
      <c r="AD130" s="93">
        <f t="shared" si="58"/>
        <v>5.7208732283056118E-3</v>
      </c>
      <c r="AE130" s="114">
        <f t="shared" si="75"/>
        <v>4.0251658757285251E-3</v>
      </c>
      <c r="AF130" s="115">
        <f t="shared" si="74"/>
        <v>4.0251658757285251E-3</v>
      </c>
    </row>
    <row r="131" spans="1:32" x14ac:dyDescent="0.4">
      <c r="A131" s="23">
        <v>45412</v>
      </c>
      <c r="B131" s="17">
        <v>5.32</v>
      </c>
      <c r="C131" s="17">
        <v>235.14699999999999</v>
      </c>
      <c r="D131" s="17">
        <v>1264.1579999999999</v>
      </c>
      <c r="E131" s="17">
        <v>5.32</v>
      </c>
      <c r="F131" s="17">
        <v>5.2</v>
      </c>
      <c r="G131" s="17">
        <v>116.277</v>
      </c>
      <c r="H131" s="17">
        <v>674.73900000000003</v>
      </c>
      <c r="I131" s="17">
        <v>5.2114000000000003</v>
      </c>
      <c r="J131" s="17">
        <v>0.8005123278898495</v>
      </c>
      <c r="K131" s="35">
        <f t="shared" si="66"/>
        <v>4.4333333333333334E-3</v>
      </c>
      <c r="L131" s="36">
        <f t="shared" si="67"/>
        <v>3.6450086003423365E-3</v>
      </c>
      <c r="M131" s="36">
        <f t="shared" si="68"/>
        <v>-3.2382822201986183E-3</v>
      </c>
      <c r="N131" s="36">
        <f t="shared" si="69"/>
        <v>4.4333333333333334E-3</v>
      </c>
      <c r="O131" s="50">
        <f t="shared" si="70"/>
        <v>4.3333333333333331E-3</v>
      </c>
      <c r="P131" s="50">
        <f t="shared" si="71"/>
        <v>3.1835593746765145E-3</v>
      </c>
      <c r="Q131" s="50">
        <f t="shared" si="72"/>
        <v>-3.4310004105975178E-3</v>
      </c>
      <c r="R131" s="50">
        <f t="shared" si="73"/>
        <v>4.3289166666666667E-3</v>
      </c>
      <c r="S131" s="54">
        <f t="shared" si="60"/>
        <v>-1.0377881644616949E-2</v>
      </c>
      <c r="T131" s="68">
        <f t="shared" si="61"/>
        <v>-1.0441666666666672E-4</v>
      </c>
      <c r="V131" s="83">
        <f t="shared" si="62"/>
        <v>4.4333333333333334E-3</v>
      </c>
      <c r="W131" s="27">
        <f t="shared" si="53"/>
        <v>3.6450086003423365E-3</v>
      </c>
      <c r="X131" s="27">
        <f t="shared" si="54"/>
        <v>-3.2382822201986183E-3</v>
      </c>
      <c r="Y131" s="44">
        <f t="shared" si="63"/>
        <v>4.4377499999999999E-3</v>
      </c>
      <c r="Z131" s="44">
        <f t="shared" si="55"/>
        <v>3.2879760413431812E-3</v>
      </c>
      <c r="AA131" s="44">
        <f t="shared" si="56"/>
        <v>-3.3265837439308511E-3</v>
      </c>
      <c r="AB131" s="93">
        <f t="shared" si="64"/>
        <v>-6.0895191317436037E-3</v>
      </c>
      <c r="AC131" s="93">
        <f t="shared" si="57"/>
        <v>-7.2273608723394389E-3</v>
      </c>
      <c r="AD131" s="93">
        <f t="shared" si="58"/>
        <v>-1.3773275539030627E-2</v>
      </c>
      <c r="AE131" s="114">
        <f t="shared" si="75"/>
        <v>9.8789511127136812E-4</v>
      </c>
      <c r="AF131" s="115">
        <f t="shared" si="74"/>
        <v>9.8789511127136812E-4</v>
      </c>
    </row>
    <row r="132" spans="1:32" x14ac:dyDescent="0.4">
      <c r="A132" s="23">
        <v>45443</v>
      </c>
      <c r="B132" s="17">
        <v>5.33</v>
      </c>
      <c r="C132" s="17">
        <v>236.26599999999999</v>
      </c>
      <c r="D132" s="17">
        <v>1272.8399999999999</v>
      </c>
      <c r="E132" s="17">
        <v>5.33</v>
      </c>
      <c r="F132" s="17">
        <v>5.21</v>
      </c>
      <c r="G132" s="17">
        <v>116.736</v>
      </c>
      <c r="H132" s="17">
        <v>677.74599999999998</v>
      </c>
      <c r="I132" s="17">
        <v>5.2195</v>
      </c>
      <c r="J132" s="17">
        <v>0.78480615288023858</v>
      </c>
      <c r="K132" s="35">
        <f t="shared" si="66"/>
        <v>4.4333333333333334E-3</v>
      </c>
      <c r="L132" s="36">
        <f t="shared" si="67"/>
        <v>4.7587253930521101E-3</v>
      </c>
      <c r="M132" s="36">
        <f t="shared" si="68"/>
        <v>6.8678124095247206E-3</v>
      </c>
      <c r="N132" s="36">
        <f t="shared" si="69"/>
        <v>4.4333333333333334E-3</v>
      </c>
      <c r="O132" s="50">
        <f t="shared" si="70"/>
        <v>4.3333333333333331E-3</v>
      </c>
      <c r="P132" s="50">
        <f t="shared" si="71"/>
        <v>3.947470264970665E-3</v>
      </c>
      <c r="Q132" s="50">
        <f t="shared" si="72"/>
        <v>4.4565380095118456E-3</v>
      </c>
      <c r="R132" s="50">
        <f t="shared" si="73"/>
        <v>4.342833333333334E-3</v>
      </c>
      <c r="S132" s="54">
        <f t="shared" si="60"/>
        <v>2.0012808197246157E-2</v>
      </c>
      <c r="T132" s="68">
        <f t="shared" si="61"/>
        <v>-9.0499999999999435E-5</v>
      </c>
      <c r="V132" s="83">
        <f t="shared" si="62"/>
        <v>4.4333333333333334E-3</v>
      </c>
      <c r="W132" s="27">
        <f t="shared" si="53"/>
        <v>4.7587253930521101E-3</v>
      </c>
      <c r="X132" s="27">
        <f t="shared" si="54"/>
        <v>6.8678124095247206E-3</v>
      </c>
      <c r="Y132" s="44">
        <f t="shared" si="63"/>
        <v>4.4238333333333326E-3</v>
      </c>
      <c r="Z132" s="44">
        <f t="shared" si="55"/>
        <v>4.0379702649706644E-3</v>
      </c>
      <c r="AA132" s="44">
        <f t="shared" si="56"/>
        <v>4.5470380095118451E-3</v>
      </c>
      <c r="AB132" s="93">
        <f t="shared" si="64"/>
        <v>2.4432863699434204E-2</v>
      </c>
      <c r="AC132" s="93">
        <f t="shared" si="57"/>
        <v>2.4039278427494093E-2</v>
      </c>
      <c r="AD132" s="93">
        <f t="shared" si="58"/>
        <v>2.4558534047166125E-2</v>
      </c>
      <c r="AE132" s="114">
        <f t="shared" si="75"/>
        <v>5.4009999142786216E-3</v>
      </c>
      <c r="AF132" s="115">
        <f t="shared" si="74"/>
        <v>5.4009999142786216E-3</v>
      </c>
    </row>
    <row r="133" spans="1:32" x14ac:dyDescent="0.4">
      <c r="A133" s="23">
        <v>45473</v>
      </c>
      <c r="B133" s="17">
        <v>5.34</v>
      </c>
      <c r="C133" s="17">
        <v>237.238</v>
      </c>
      <c r="D133" s="17">
        <v>1280.18</v>
      </c>
      <c r="E133" s="17">
        <v>5.34</v>
      </c>
      <c r="F133" s="17">
        <v>5.21</v>
      </c>
      <c r="G133" s="17">
        <v>117.258</v>
      </c>
      <c r="H133" s="17">
        <v>681.726</v>
      </c>
      <c r="I133" s="17">
        <v>5.1947000000000001</v>
      </c>
      <c r="J133" s="17">
        <v>0.7908264136022144</v>
      </c>
      <c r="K133" s="35">
        <f t="shared" si="66"/>
        <v>4.4416666666666667E-3</v>
      </c>
      <c r="L133" s="36">
        <f t="shared" si="67"/>
        <v>4.1140070936995787E-3</v>
      </c>
      <c r="M133" s="36">
        <f t="shared" si="68"/>
        <v>5.7666320983000841E-3</v>
      </c>
      <c r="N133" s="36">
        <f t="shared" si="69"/>
        <v>4.4416666666666667E-3</v>
      </c>
      <c r="O133" s="50">
        <f t="shared" si="70"/>
        <v>4.3416666666666664E-3</v>
      </c>
      <c r="P133" s="50">
        <f t="shared" si="71"/>
        <v>4.4716282894736725E-3</v>
      </c>
      <c r="Q133" s="50">
        <f t="shared" si="72"/>
        <v>5.8724064767627926E-3</v>
      </c>
      <c r="R133" s="50">
        <f t="shared" si="73"/>
        <v>4.3495833333333338E-3</v>
      </c>
      <c r="S133" s="54">
        <f t="shared" si="60"/>
        <v>-7.6126196829383597E-3</v>
      </c>
      <c r="T133" s="68">
        <f t="shared" si="61"/>
        <v>-9.2083333333332906E-5</v>
      </c>
      <c r="V133" s="83">
        <f t="shared" si="62"/>
        <v>4.4416666666666667E-3</v>
      </c>
      <c r="W133" s="27">
        <f t="shared" si="53"/>
        <v>4.1140070936995787E-3</v>
      </c>
      <c r="X133" s="27">
        <f t="shared" si="54"/>
        <v>5.7666320983000841E-3</v>
      </c>
      <c r="Y133" s="44">
        <f t="shared" si="63"/>
        <v>4.4337499999999993E-3</v>
      </c>
      <c r="Z133" s="44">
        <f t="shared" si="55"/>
        <v>4.5637116228070054E-3</v>
      </c>
      <c r="AA133" s="44">
        <f t="shared" si="56"/>
        <v>5.9644898100961255E-3</v>
      </c>
      <c r="AB133" s="93">
        <f t="shared" si="64"/>
        <v>-3.3040044733950724E-3</v>
      </c>
      <c r="AC133" s="93">
        <f t="shared" si="57"/>
        <v>-3.1750321989959529E-3</v>
      </c>
      <c r="AD133" s="93">
        <f t="shared" si="58"/>
        <v>-1.7849176033067904E-3</v>
      </c>
      <c r="AE133" s="114">
        <f t="shared" si="75"/>
        <v>4.8561883101966834E-3</v>
      </c>
      <c r="AF133" s="115">
        <f t="shared" si="74"/>
        <v>4.8561883101966834E-3</v>
      </c>
    </row>
    <row r="134" spans="1:32" x14ac:dyDescent="0.4">
      <c r="A134" s="23">
        <v>45504</v>
      </c>
      <c r="B134" s="17">
        <v>5.35</v>
      </c>
      <c r="C134" s="17">
        <v>238.52</v>
      </c>
      <c r="D134" s="17">
        <v>1294.8230000000001</v>
      </c>
      <c r="E134" s="17">
        <v>5.35</v>
      </c>
      <c r="F134" s="17">
        <v>5.07</v>
      </c>
      <c r="G134" s="17">
        <v>117.827</v>
      </c>
      <c r="H134" s="17">
        <v>687.53499999999997</v>
      </c>
      <c r="I134" s="17">
        <v>5.0660999999999996</v>
      </c>
      <c r="J134" s="17">
        <v>0.77784691972619779</v>
      </c>
      <c r="K134" s="35">
        <f t="shared" si="66"/>
        <v>4.45E-3</v>
      </c>
      <c r="L134" s="36">
        <f t="shared" si="67"/>
        <v>5.4038560432982941E-3</v>
      </c>
      <c r="M134" s="36">
        <f t="shared" si="68"/>
        <v>1.1438235248168338E-2</v>
      </c>
      <c r="N134" s="36">
        <f t="shared" si="69"/>
        <v>4.45E-3</v>
      </c>
      <c r="O134" s="50">
        <f t="shared" si="70"/>
        <v>4.3416666666666664E-3</v>
      </c>
      <c r="P134" s="50">
        <f t="shared" si="71"/>
        <v>4.8525473741662939E-3</v>
      </c>
      <c r="Q134" s="50">
        <f t="shared" si="72"/>
        <v>8.5210187083959443E-3</v>
      </c>
      <c r="R134" s="50">
        <f t="shared" si="73"/>
        <v>4.3289166666666667E-3</v>
      </c>
      <c r="S134" s="54">
        <f t="shared" si="60"/>
        <v>1.6686437327007031E-2</v>
      </c>
      <c r="T134" s="68">
        <f t="shared" si="61"/>
        <v>-1.2108333333333329E-4</v>
      </c>
      <c r="V134" s="83">
        <f t="shared" si="62"/>
        <v>4.45E-3</v>
      </c>
      <c r="W134" s="27">
        <f t="shared" si="53"/>
        <v>5.4038560432982941E-3</v>
      </c>
      <c r="X134" s="27">
        <f t="shared" si="54"/>
        <v>1.1438235248168338E-2</v>
      </c>
      <c r="Y134" s="44">
        <f t="shared" si="63"/>
        <v>4.4627499999999997E-3</v>
      </c>
      <c r="Z134" s="44">
        <f t="shared" si="55"/>
        <v>4.9736307074996272E-3</v>
      </c>
      <c r="AA134" s="44">
        <f t="shared" si="56"/>
        <v>8.6421020417292785E-3</v>
      </c>
      <c r="AB134" s="93">
        <f t="shared" si="64"/>
        <v>2.1100550942401819E-2</v>
      </c>
      <c r="AC134" s="93">
        <f t="shared" si="57"/>
        <v>2.1619956428808651E-2</v>
      </c>
      <c r="AD134" s="93">
        <f t="shared" si="58"/>
        <v>2.5349641480042928E-2</v>
      </c>
      <c r="AE134" s="114">
        <f t="shared" si="75"/>
        <v>7.5138488916396814E-3</v>
      </c>
      <c r="AF134" s="115">
        <f t="shared" si="74"/>
        <v>7.5138488916396814E-3</v>
      </c>
    </row>
    <row r="135" spans="1:32" x14ac:dyDescent="0.4">
      <c r="A135" s="23">
        <v>45535</v>
      </c>
      <c r="B135" s="17">
        <v>5.19</v>
      </c>
      <c r="C135" s="17">
        <v>239.804</v>
      </c>
      <c r="D135" s="17">
        <v>1306.4390000000001</v>
      </c>
      <c r="E135" s="17">
        <v>5.19</v>
      </c>
      <c r="F135" s="17">
        <v>4.9400000000000004</v>
      </c>
      <c r="G135" s="17">
        <v>118.337</v>
      </c>
      <c r="H135" s="17">
        <v>690.45399999999995</v>
      </c>
      <c r="I135" s="17">
        <v>4.9378000000000002</v>
      </c>
      <c r="J135" s="17">
        <v>0.76178867982021792</v>
      </c>
      <c r="K135" s="35">
        <f t="shared" si="66"/>
        <v>4.4583333333333332E-3</v>
      </c>
      <c r="L135" s="36">
        <f t="shared" si="67"/>
        <v>5.3831963776622693E-3</v>
      </c>
      <c r="M135" s="36">
        <f t="shared" si="68"/>
        <v>8.9711103370886391E-3</v>
      </c>
      <c r="N135" s="36">
        <f t="shared" si="69"/>
        <v>4.4583333333333332E-3</v>
      </c>
      <c r="O135" s="50">
        <f t="shared" si="70"/>
        <v>4.2250000000000005E-3</v>
      </c>
      <c r="P135" s="50">
        <f t="shared" si="71"/>
        <v>4.3283797431827864E-3</v>
      </c>
      <c r="Q135" s="50">
        <f t="shared" si="72"/>
        <v>4.2456020420778007E-3</v>
      </c>
      <c r="R135" s="50">
        <f t="shared" si="73"/>
        <v>4.2217499999999998E-3</v>
      </c>
      <c r="S135" s="54">
        <f t="shared" si="60"/>
        <v>2.107965152457969E-2</v>
      </c>
      <c r="T135" s="68">
        <f t="shared" si="61"/>
        <v>-2.3658333333333344E-4</v>
      </c>
      <c r="V135" s="83">
        <f t="shared" si="62"/>
        <v>4.4583333333333332E-3</v>
      </c>
      <c r="W135" s="27">
        <f t="shared" si="53"/>
        <v>5.3831963776622693E-3</v>
      </c>
      <c r="X135" s="27">
        <f t="shared" si="54"/>
        <v>8.9711103370886391E-3</v>
      </c>
      <c r="Y135" s="44">
        <f t="shared" si="63"/>
        <v>4.4615833333333339E-3</v>
      </c>
      <c r="Z135" s="44">
        <f t="shared" si="55"/>
        <v>4.5649630765161198E-3</v>
      </c>
      <c r="AA135" s="44">
        <f t="shared" si="56"/>
        <v>4.4821853754111341E-3</v>
      </c>
      <c r="AB135" s="93">
        <f t="shared" si="64"/>
        <v>2.5393713052271005E-2</v>
      </c>
      <c r="AC135" s="93">
        <f t="shared" si="57"/>
        <v>2.549927200441493E-2</v>
      </c>
      <c r="AD135" s="93">
        <f t="shared" si="58"/>
        <v>2.5414749378216639E-2</v>
      </c>
      <c r="AE135" s="114">
        <f t="shared" si="75"/>
        <v>6.4144370916422947E-3</v>
      </c>
      <c r="AF135" s="115">
        <f t="shared" si="74"/>
        <v>6.4144370916422947E-3</v>
      </c>
    </row>
    <row r="136" spans="1:32" ht="15" thickBot="1" x14ac:dyDescent="0.45">
      <c r="A136" s="23">
        <v>45565</v>
      </c>
      <c r="B136" s="17">
        <v>4.8499999999999996</v>
      </c>
      <c r="C136" s="17">
        <v>241.06200000000001</v>
      </c>
      <c r="D136" s="17">
        <v>1316.944</v>
      </c>
      <c r="E136" s="17">
        <v>4.8499999999999996</v>
      </c>
      <c r="F136" s="17">
        <v>4.96</v>
      </c>
      <c r="G136" s="17">
        <v>118.715</v>
      </c>
      <c r="H136" s="17">
        <v>693.82399999999996</v>
      </c>
      <c r="I136" s="17">
        <v>5.0660999999999996</v>
      </c>
      <c r="J136" s="17">
        <v>0.74766355140186924</v>
      </c>
      <c r="K136" s="37">
        <f t="shared" si="66"/>
        <v>4.3250000000000007E-3</v>
      </c>
      <c r="L136" s="38">
        <f t="shared" si="67"/>
        <v>5.2459508598690086E-3</v>
      </c>
      <c r="M136" s="38">
        <f t="shared" si="68"/>
        <v>8.0409418273641453E-3</v>
      </c>
      <c r="N136" s="38">
        <f t="shared" si="69"/>
        <v>4.3250000000000007E-3</v>
      </c>
      <c r="O136" s="51">
        <f t="shared" si="70"/>
        <v>4.1166666666666669E-3</v>
      </c>
      <c r="P136" s="51">
        <f t="shared" si="71"/>
        <v>3.1942672198890243E-3</v>
      </c>
      <c r="Q136" s="51">
        <f t="shared" si="72"/>
        <v>4.880846515481041E-3</v>
      </c>
      <c r="R136" s="51">
        <f t="shared" si="73"/>
        <v>4.1148333333333332E-3</v>
      </c>
      <c r="S136" s="69">
        <f t="shared" si="60"/>
        <v>1.8892359259541358E-2</v>
      </c>
      <c r="T136" s="70">
        <f t="shared" si="61"/>
        <v>-2.1016666666666753E-4</v>
      </c>
      <c r="V136" s="84">
        <f t="shared" si="62"/>
        <v>4.3250000000000007E-3</v>
      </c>
      <c r="W136" s="85">
        <f t="shared" si="53"/>
        <v>5.2459508598690086E-3</v>
      </c>
      <c r="X136" s="85">
        <f t="shared" si="54"/>
        <v>8.0409418273641453E-3</v>
      </c>
      <c r="Y136" s="45">
        <f t="shared" si="63"/>
        <v>4.3268333333333344E-3</v>
      </c>
      <c r="Z136" s="45">
        <f t="shared" si="55"/>
        <v>3.4044338865556918E-3</v>
      </c>
      <c r="AA136" s="45">
        <f t="shared" si="56"/>
        <v>5.0910131821477085E-3</v>
      </c>
      <c r="AB136" s="94">
        <f t="shared" si="64"/>
        <v>2.308679947182668E-2</v>
      </c>
      <c r="AC136" s="94">
        <f t="shared" si="57"/>
        <v>2.214697372331953E-2</v>
      </c>
      <c r="AD136" s="94">
        <f t="shared" si="58"/>
        <v>2.3865416480883583E-2</v>
      </c>
      <c r="AE136" s="116">
        <f t="shared" si="75"/>
        <v>5.9863240036268908E-3</v>
      </c>
      <c r="AF136" s="117">
        <f t="shared" si="74"/>
        <v>5.9863240036268908E-3</v>
      </c>
    </row>
    <row r="137" spans="1:32" x14ac:dyDescent="0.4">
      <c r="A137" s="24"/>
      <c r="B137"/>
      <c r="C137"/>
      <c r="D137"/>
      <c r="E137"/>
      <c r="F137"/>
      <c r="G137"/>
      <c r="H137"/>
      <c r="I137"/>
      <c r="J13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6"/>
      <c r="AC137" s="25"/>
      <c r="AD137" s="25"/>
      <c r="AE137" s="26"/>
      <c r="AF137" s="26"/>
    </row>
    <row r="138" spans="1:32" x14ac:dyDescent="0.4">
      <c r="A138" s="24"/>
      <c r="B138"/>
      <c r="C138"/>
      <c r="D138"/>
      <c r="E138"/>
      <c r="F138"/>
      <c r="G138"/>
      <c r="H138"/>
      <c r="I138"/>
      <c r="J138"/>
      <c r="K138" s="25"/>
      <c r="L138" s="25"/>
      <c r="M138" s="25"/>
      <c r="N138" s="25"/>
      <c r="O138" s="25"/>
      <c r="P138" s="25"/>
      <c r="Q138" s="25"/>
      <c r="R138" s="25"/>
      <c r="S138" s="26"/>
      <c r="T138" s="26"/>
      <c r="V138" s="26"/>
      <c r="W138" s="25"/>
      <c r="X138" s="25"/>
      <c r="Y138" s="26"/>
      <c r="Z138" s="25"/>
      <c r="AA138" s="25"/>
      <c r="AB138" s="26"/>
      <c r="AC138" s="25"/>
      <c r="AD138" s="25"/>
      <c r="AE138" s="26"/>
      <c r="AF138" s="26"/>
    </row>
    <row r="139" spans="1:32" x14ac:dyDescent="0.4">
      <c r="A139" s="24"/>
      <c r="B139"/>
      <c r="C139"/>
      <c r="D139"/>
      <c r="E139"/>
      <c r="F139"/>
      <c r="G139"/>
      <c r="H139"/>
      <c r="I139"/>
      <c r="J139"/>
      <c r="K139" s="25"/>
      <c r="L139" s="25"/>
      <c r="M139" s="25"/>
      <c r="N139" s="25"/>
      <c r="O139" s="25"/>
      <c r="P139" s="25"/>
      <c r="Q139" s="25"/>
      <c r="R139" s="25"/>
      <c r="S139" s="26"/>
      <c r="T139" s="26"/>
      <c r="V139" s="26"/>
      <c r="W139" s="25"/>
      <c r="X139" s="25"/>
      <c r="Y139" s="26"/>
      <c r="Z139" s="25"/>
      <c r="AA139" s="25"/>
      <c r="AB139" s="26"/>
      <c r="AC139" s="25"/>
      <c r="AD139" s="25"/>
      <c r="AE139" s="26"/>
      <c r="AF139" s="26"/>
    </row>
    <row r="140" spans="1:32" x14ac:dyDescent="0.4">
      <c r="A140" s="24"/>
      <c r="B140"/>
      <c r="C140"/>
      <c r="D140"/>
      <c r="E140"/>
      <c r="F140"/>
      <c r="G140"/>
      <c r="H140"/>
      <c r="I140"/>
      <c r="J140"/>
      <c r="K140" s="25"/>
      <c r="L140" s="25"/>
      <c r="M140" s="25"/>
      <c r="N140" s="25"/>
      <c r="O140" s="25"/>
      <c r="P140" s="25"/>
      <c r="Q140" s="25"/>
      <c r="R140" s="25"/>
      <c r="S140" s="26"/>
      <c r="T140" s="26"/>
      <c r="V140" s="26"/>
      <c r="W140" s="25"/>
      <c r="X140" s="25"/>
      <c r="Y140" s="26"/>
      <c r="Z140" s="25"/>
      <c r="AA140" s="25"/>
      <c r="AB140" s="26"/>
      <c r="AC140" s="25"/>
      <c r="AD140" s="25"/>
      <c r="AE140" s="26"/>
      <c r="AF140" s="26"/>
    </row>
    <row r="141" spans="1:32" x14ac:dyDescent="0.4">
      <c r="A141" s="24"/>
      <c r="B141"/>
      <c r="D141"/>
      <c r="E141"/>
      <c r="F141"/>
      <c r="G141"/>
      <c r="H141"/>
      <c r="I141"/>
      <c r="J141"/>
      <c r="K141" s="25"/>
      <c r="L141" s="25"/>
      <c r="M141" s="25"/>
      <c r="N141" s="25"/>
      <c r="O141" s="25"/>
      <c r="P141" s="25"/>
      <c r="Q141" s="25"/>
      <c r="R141" s="25"/>
      <c r="S141" s="26"/>
      <c r="T141" s="26"/>
      <c r="V141" s="26"/>
      <c r="W141" s="25"/>
      <c r="X141" s="25"/>
      <c r="Y141" s="26"/>
      <c r="Z141" s="25"/>
      <c r="AA141" s="25"/>
      <c r="AB141" s="26"/>
      <c r="AC141" s="25"/>
      <c r="AD141" s="25"/>
      <c r="AE141" s="26"/>
      <c r="AF141" s="26"/>
    </row>
    <row r="142" spans="1:32" x14ac:dyDescent="0.4">
      <c r="A142" s="24"/>
      <c r="B142"/>
      <c r="D142"/>
      <c r="E142"/>
      <c r="F142"/>
      <c r="G142"/>
      <c r="H142"/>
      <c r="I142"/>
      <c r="J142"/>
      <c r="K142" s="25"/>
      <c r="L142" s="25"/>
      <c r="M142" s="25"/>
      <c r="N142" s="25"/>
      <c r="O142" s="25"/>
      <c r="P142" s="25"/>
      <c r="Q142" s="25"/>
      <c r="R142" s="25"/>
      <c r="S142" s="26"/>
      <c r="T142" s="26"/>
      <c r="V142" s="26"/>
      <c r="W142" s="25"/>
      <c r="X142" s="25"/>
      <c r="Y142" s="26"/>
      <c r="Z142" s="25"/>
      <c r="AA142" s="25"/>
      <c r="AB142" s="26"/>
      <c r="AC142" s="25"/>
      <c r="AD142" s="25"/>
      <c r="AE142" s="26"/>
      <c r="AF142" s="26"/>
    </row>
    <row r="143" spans="1:32" x14ac:dyDescent="0.4">
      <c r="A143" s="24"/>
      <c r="B143"/>
      <c r="D143"/>
      <c r="E143"/>
      <c r="F143"/>
      <c r="G143"/>
      <c r="H143"/>
      <c r="I143"/>
      <c r="J143"/>
      <c r="K143" s="25"/>
      <c r="L143" s="25"/>
      <c r="M143" s="25"/>
      <c r="N143" s="25"/>
      <c r="O143" s="25"/>
      <c r="P143" s="25"/>
      <c r="Q143" s="25"/>
      <c r="R143" s="25"/>
      <c r="S143" s="26"/>
      <c r="T143" s="26"/>
      <c r="V143" s="26"/>
      <c r="W143" s="25"/>
      <c r="X143" s="25"/>
      <c r="Y143" s="26"/>
      <c r="Z143" s="25"/>
      <c r="AA143" s="25"/>
      <c r="AB143" s="26"/>
      <c r="AC143" s="25"/>
      <c r="AD143" s="25"/>
      <c r="AE143" s="26"/>
      <c r="AF143" s="26"/>
    </row>
    <row r="144" spans="1:32" x14ac:dyDescent="0.4">
      <c r="A144" s="24"/>
      <c r="B144"/>
      <c r="D144"/>
      <c r="E144"/>
      <c r="F144"/>
      <c r="G144"/>
      <c r="H144"/>
      <c r="I144"/>
      <c r="J144"/>
      <c r="K144" s="25"/>
      <c r="L144" s="25"/>
      <c r="M144" s="25"/>
      <c r="N144" s="25"/>
      <c r="O144" s="25"/>
      <c r="P144" s="25"/>
      <c r="Q144" s="25"/>
      <c r="R144" s="25"/>
      <c r="S144" s="26"/>
      <c r="T144" s="26"/>
      <c r="V144" s="26"/>
      <c r="W144" s="25"/>
      <c r="X144" s="25"/>
      <c r="Y144" s="26"/>
      <c r="Z144" s="25"/>
      <c r="AA144" s="25"/>
      <c r="AB144" s="26"/>
      <c r="AC144" s="25"/>
      <c r="AD144" s="25"/>
      <c r="AE144" s="26"/>
      <c r="AF144" s="26"/>
    </row>
    <row r="145" spans="1:10" x14ac:dyDescent="0.4">
      <c r="A145" s="24"/>
      <c r="B145"/>
      <c r="D145"/>
      <c r="E145"/>
      <c r="F145"/>
      <c r="G145"/>
      <c r="H145"/>
      <c r="I145"/>
      <c r="J145"/>
    </row>
    <row r="146" spans="1:10" x14ac:dyDescent="0.4">
      <c r="A146" s="24"/>
      <c r="B146"/>
      <c r="D146"/>
      <c r="E146"/>
      <c r="F146"/>
      <c r="G146"/>
      <c r="H146"/>
      <c r="I146"/>
      <c r="J146"/>
    </row>
    <row r="147" spans="1:10" x14ac:dyDescent="0.4">
      <c r="A147" s="24"/>
      <c r="B147"/>
      <c r="C147"/>
      <c r="D147"/>
      <c r="E147"/>
      <c r="F147"/>
      <c r="G147"/>
      <c r="H147"/>
      <c r="I147"/>
      <c r="J147"/>
    </row>
    <row r="148" spans="1:10" x14ac:dyDescent="0.4">
      <c r="A148" s="24"/>
      <c r="B148"/>
      <c r="C148"/>
      <c r="D148"/>
      <c r="E148"/>
      <c r="F148"/>
      <c r="G148"/>
      <c r="H148"/>
      <c r="I148"/>
      <c r="J148"/>
    </row>
    <row r="149" spans="1:10" x14ac:dyDescent="0.4">
      <c r="A149" s="24"/>
      <c r="B149"/>
      <c r="C149"/>
      <c r="D149"/>
      <c r="E149"/>
      <c r="F149"/>
      <c r="G149"/>
      <c r="H149"/>
      <c r="I149"/>
      <c r="J149"/>
    </row>
    <row r="150" spans="1:10" x14ac:dyDescent="0.4">
      <c r="A150" s="24"/>
      <c r="B150"/>
      <c r="C150"/>
      <c r="D150"/>
      <c r="E150"/>
      <c r="F150"/>
      <c r="G150"/>
      <c r="H150"/>
      <c r="I150"/>
      <c r="J150"/>
    </row>
    <row r="151" spans="1:10" x14ac:dyDescent="0.4">
      <c r="A151" s="24"/>
      <c r="B151"/>
      <c r="C151"/>
      <c r="D151"/>
      <c r="E151"/>
      <c r="F151"/>
      <c r="G151"/>
      <c r="H151"/>
      <c r="I151"/>
      <c r="J151"/>
    </row>
    <row r="152" spans="1:10" x14ac:dyDescent="0.4">
      <c r="A152" s="24"/>
      <c r="B152"/>
      <c r="C152"/>
      <c r="D152"/>
      <c r="E152"/>
      <c r="F152"/>
      <c r="G152"/>
      <c r="H152"/>
      <c r="I152"/>
      <c r="J152"/>
    </row>
    <row r="153" spans="1:10" x14ac:dyDescent="0.4">
      <c r="A153" s="24"/>
      <c r="B153"/>
      <c r="C153"/>
      <c r="D153"/>
      <c r="E153"/>
      <c r="F153"/>
      <c r="G153"/>
      <c r="H153"/>
      <c r="I153"/>
      <c r="J153"/>
    </row>
    <row r="154" spans="1:10" x14ac:dyDescent="0.4">
      <c r="A154" s="24"/>
      <c r="B154"/>
      <c r="C154"/>
      <c r="D154"/>
      <c r="E154"/>
      <c r="F154"/>
      <c r="G154"/>
      <c r="H154"/>
      <c r="I154"/>
      <c r="J154"/>
    </row>
    <row r="155" spans="1:10" x14ac:dyDescent="0.4">
      <c r="A155" s="24"/>
      <c r="B155"/>
      <c r="C155"/>
      <c r="D155"/>
      <c r="E155"/>
      <c r="F155"/>
      <c r="G155"/>
      <c r="H155"/>
      <c r="I155"/>
      <c r="J155"/>
    </row>
    <row r="156" spans="1:10" x14ac:dyDescent="0.4">
      <c r="A156" s="24"/>
      <c r="B156"/>
      <c r="C156"/>
      <c r="D156"/>
      <c r="E156"/>
      <c r="F156"/>
      <c r="G156"/>
      <c r="H156"/>
      <c r="I156"/>
      <c r="J156"/>
    </row>
    <row r="157" spans="1:10" x14ac:dyDescent="0.4">
      <c r="A157" s="24"/>
      <c r="B157"/>
      <c r="C157"/>
      <c r="D157"/>
      <c r="E157"/>
      <c r="F157"/>
      <c r="G157"/>
      <c r="H157"/>
      <c r="I157"/>
      <c r="J157"/>
    </row>
    <row r="158" spans="1:10" x14ac:dyDescent="0.4">
      <c r="A158" s="24"/>
      <c r="B158"/>
      <c r="C158"/>
      <c r="D158"/>
      <c r="E158"/>
      <c r="F158"/>
      <c r="G158"/>
      <c r="H158"/>
      <c r="I158"/>
      <c r="J158"/>
    </row>
    <row r="159" spans="1:10" x14ac:dyDescent="0.4">
      <c r="A159" s="24"/>
      <c r="B159"/>
      <c r="C159"/>
      <c r="D159"/>
      <c r="E159"/>
      <c r="F159"/>
      <c r="G159"/>
      <c r="H159"/>
      <c r="I159"/>
      <c r="J159"/>
    </row>
    <row r="160" spans="1:10" x14ac:dyDescent="0.4">
      <c r="A160" s="24"/>
      <c r="B160"/>
      <c r="C160"/>
      <c r="D160"/>
      <c r="E160"/>
      <c r="F160"/>
      <c r="G160"/>
      <c r="H160"/>
      <c r="I160"/>
      <c r="J160"/>
    </row>
    <row r="161" spans="1:10" x14ac:dyDescent="0.4">
      <c r="A161" s="24"/>
      <c r="B161"/>
      <c r="C161"/>
      <c r="D161"/>
      <c r="E161"/>
      <c r="F161"/>
      <c r="G161"/>
      <c r="H161"/>
      <c r="I161"/>
      <c r="J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Template</vt:lpstr>
      <vt:lpstr>Completed</vt:lpstr>
      <vt:lpstr>Template!pfwtsA</vt:lpstr>
      <vt:lpstr>pfwtsA</vt:lpstr>
      <vt:lpstr>Template!pfwtsB</vt:lpstr>
      <vt:lpstr>pfwtsB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2024-11-12T14:43:11Z</dcterms:created>
  <dcterms:modified xsi:type="dcterms:W3CDTF">2024-11-13T15:35:58Z</dcterms:modified>
</cp:coreProperties>
</file>