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ca\Workspace\report_builder\Faturamento_maio\"/>
    </mc:Choice>
  </mc:AlternateContent>
  <xr:revisionPtr revIDLastSave="0" documentId="13_ncr:1_{33759DA4-31A8-4253-A173-CC32BA86B4D9}" xr6:coauthVersionLast="47" xr6:coauthVersionMax="47" xr10:uidLastSave="{00000000-0000-0000-0000-000000000000}"/>
  <bookViews>
    <workbookView xWindow="-28920" yWindow="-120" windowWidth="29040" windowHeight="15840" xr2:uid="{8909123A-2E23-449F-89BB-B48BB2EF92B6}"/>
  </bookViews>
  <sheets>
    <sheet name="Resumo" sheetId="4" r:id="rId1"/>
    <sheet name="Faturadas-04.05.2023-OB1,ID,Ope" sheetId="1" r:id="rId2"/>
    <sheet name="Faturadas-16.05.2023-OB1" sheetId="2" r:id="rId3"/>
    <sheet name="Faturadas-16.05.2023-OB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B17" i="4" l="1"/>
  <c r="C17" i="4" s="1"/>
  <c r="D17" i="4" s="1"/>
  <c r="B16" i="4"/>
  <c r="C16" i="4" s="1"/>
  <c r="D16" i="4" s="1"/>
  <c r="C7" i="4" l="1"/>
  <c r="B12" i="4" s="1"/>
  <c r="C6" i="4"/>
  <c r="C5" i="4"/>
  <c r="B11" i="4" l="1"/>
</calcChain>
</file>

<file path=xl/sharedStrings.xml><?xml version="1.0" encoding="utf-8"?>
<sst xmlns="http://schemas.openxmlformats.org/spreadsheetml/2006/main" count="352" uniqueCount="206">
  <si>
    <t>ID</t>
  </si>
  <si>
    <t>Operacao</t>
  </si>
  <si>
    <t>Emissao</t>
  </si>
  <si>
    <t>CNPJ</t>
  </si>
  <si>
    <t>Cliente</t>
  </si>
  <si>
    <t>MWh</t>
  </si>
  <si>
    <t>Unidade</t>
  </si>
  <si>
    <t>Total</t>
  </si>
  <si>
    <t>NFe26230521185644000252550010000000131221207615</t>
  </si>
  <si>
    <t>Venda de Energia Eletrica para Distribuicao/Comercializacao</t>
  </si>
  <si>
    <t>2023-05-16T12:04:02-03:00</t>
  </si>
  <si>
    <t>AMPLA ENERGIA E SERVICOS S.A.</t>
  </si>
  <si>
    <t>NFe26230521185644000252550010000000141023932973</t>
  </si>
  <si>
    <t>2023-05-16T12:05:43-03:00</t>
  </si>
  <si>
    <t>EDP SAO PAULO DISTRIBUICAO DE ENERGIA S.A.</t>
  </si>
  <si>
    <t>NFe26230521185644000252550010000000151388811944</t>
  </si>
  <si>
    <t>2023-05-16T12:07:17-03:00</t>
  </si>
  <si>
    <t>COMPANHIA DE ELETRICIDADE DO AMAPA CEA</t>
  </si>
  <si>
    <t>NFe26230521185644000252550010000000161758873792</t>
  </si>
  <si>
    <t>2023-05-16T12:08:36-03:00</t>
  </si>
  <si>
    <t>COMPANHIA ENERGETICA DE ALAGOAS - CEAL</t>
  </si>
  <si>
    <t>NFe26230521185644000252550010000000171168838171</t>
  </si>
  <si>
    <t>2023-05-16T13:12:17-03:00</t>
  </si>
  <si>
    <t>COMPANHIA ESTADUAL DE DISTRIBUICAO DE ENERGIA ELETRICA - CEE</t>
  </si>
  <si>
    <t>NFe26230521185644000252550010000000181705678833</t>
  </si>
  <si>
    <t>2023-05-16T12:30:40-03:00</t>
  </si>
  <si>
    <t>CELG DISTRIBUICAO S.A.</t>
  </si>
  <si>
    <t>NFe26230521185644000252550010000000191733975011</t>
  </si>
  <si>
    <t>2023-05-16T12:32:27-03:00</t>
  </si>
  <si>
    <t>EQUATORIAL PARA DISTRIBUIDORA DE ENERGIA S.A.</t>
  </si>
  <si>
    <t>NFe26230521185644000252550010000000201654150452</t>
  </si>
  <si>
    <t>2023-05-16T12:34:13-03:00</t>
  </si>
  <si>
    <t>COMPANHIA ENERGETICA DE PERNAMBUCO</t>
  </si>
  <si>
    <t>NFe26230521185644000252550010000000211552301785</t>
  </si>
  <si>
    <t>2023-05-16T13:16:43-03:00</t>
  </si>
  <si>
    <t>EQUATORIAL MARANHAO DISTRIBUIDORA DE ENERGIA S.A</t>
  </si>
  <si>
    <t>NFe26230521185644000252550010000000221024214987</t>
  </si>
  <si>
    <t>2023-05-16T12:38:54-03:00</t>
  </si>
  <si>
    <t>CEMIG DISTRIBUICAO S.A.</t>
  </si>
  <si>
    <t>NFe26230521185644000252550010000000231169171208</t>
  </si>
  <si>
    <t>2023-05-16T13:13:17-03:00</t>
  </si>
  <si>
    <t>EQUATORIAL PIAUI DISTRIBUIDORA DE ENERGIA S.A</t>
  </si>
  <si>
    <t>NFe26230521185644000252550010000000241403739160</t>
  </si>
  <si>
    <t>2023-05-16T12:41:33-03:00</t>
  </si>
  <si>
    <t>COMPANHIA DE ELETRICIDADE DO ESTADO DA BAHIA COELBA</t>
  </si>
  <si>
    <t>NFe26230521185644000252550010000000251553982351</t>
  </si>
  <si>
    <t>2023-05-16T12:44:12-03:00</t>
  </si>
  <si>
    <t>COMPANHIA ENERGETICA DO CEARA</t>
  </si>
  <si>
    <t>NFe26230521185644000252550010000000261726443039</t>
  </si>
  <si>
    <t>2023-05-16T12:55:44-03:00</t>
  </si>
  <si>
    <t>COPEL DISTRIBUICAO S.A.</t>
  </si>
  <si>
    <t>NFe26230521185644000252550010000000271890108953</t>
  </si>
  <si>
    <t>2023-05-16T13:14:28-03:00</t>
  </si>
  <si>
    <t>COMPANHIA ENERGETICA DO RIO GRANDE DO NORTE COSERN</t>
  </si>
  <si>
    <t>NFe26230521185644000252550010000000281297167617</t>
  </si>
  <si>
    <t>2023-05-16T12:58:12-03:00</t>
  </si>
  <si>
    <t>ELEKTRO REDES S.A.</t>
  </si>
  <si>
    <t>NFe26230521185644000252550010000000291613982750</t>
  </si>
  <si>
    <t>2023-05-16T12:59:13-03:00</t>
  </si>
  <si>
    <t>ENERGISA MINAS GERAIS - DISTRIBUIDORA DE ENERGIA S.A.</t>
  </si>
  <si>
    <t>NFe26230521185644000252550010000000301998311739</t>
  </si>
  <si>
    <t>2023-05-16T13:01:13-03:00</t>
  </si>
  <si>
    <t>ENERGISA MATO GROSSO DO SUL-DISTRIBUIDORA DE ENERGIA S.A.</t>
  </si>
  <si>
    <t>NFe26230521185644000252550010000000311587605361</t>
  </si>
  <si>
    <t>2023-05-16T13:02:35-03:00</t>
  </si>
  <si>
    <t>ENERGISA MATO GROSSO - DISTRIBUIDORA DE ENERGIA S.A.</t>
  </si>
  <si>
    <t>NFe26230521185644000252550010000000321527093850</t>
  </si>
  <si>
    <t>2023-05-16T13:03:37-03:00</t>
  </si>
  <si>
    <t>ENERGISA PARAIBA - DISTRIBUIDORA DE ENERGIA S.A.</t>
  </si>
  <si>
    <t>NFe26230521185644000252550010000000331058189547</t>
  </si>
  <si>
    <t>2023-05-16T13:15:35-03:00</t>
  </si>
  <si>
    <t>ENERGISA RONDONIA - DISTRIBUIDORA DE ENERGIA S.A</t>
  </si>
  <si>
    <t>NFe26230521185644000252550010000000341487384683</t>
  </si>
  <si>
    <t>2023-05-16T13:05:36-03:00</t>
  </si>
  <si>
    <t>ENERGISA SERGIPE - DISTRIBUIDORA DE ENERGIA S.A.</t>
  </si>
  <si>
    <t>NFe26230521185644000252550010000000351476797385</t>
  </si>
  <si>
    <t>2023-05-16T13:07:21-03:00</t>
  </si>
  <si>
    <t>ENERGISA TOCANTINS DISTRIBUIDORA DE ENERGIA S.A.</t>
  </si>
  <si>
    <t>NFe26230521185644000252550010000000361556646275</t>
  </si>
  <si>
    <t>2023-05-16T13:08:24-03:00</t>
  </si>
  <si>
    <t>EDP ESPIRITO SANTO DISTRIBUICAO DE ENERGIA S.A.</t>
  </si>
  <si>
    <t>NFe26230521185644000252550010000000371992585064</t>
  </si>
  <si>
    <t>2023-05-16T13:10:02-03:00</t>
  </si>
  <si>
    <t>RGE SUL DISTRIBUIDORA DE ENERGIA S.A.</t>
  </si>
  <si>
    <t>NFe26230521185583000223550010000001631472974609</t>
  </si>
  <si>
    <t>2023-05-16T10:12:01-03:00</t>
  </si>
  <si>
    <t>NFe26230521185583000223550010000001641370838819</t>
  </si>
  <si>
    <t>2023-05-16T10:20:42-03:00</t>
  </si>
  <si>
    <t>NFe26230521185583000223550010000001651346572615</t>
  </si>
  <si>
    <t>2023-05-16T10:22:05-03:00</t>
  </si>
  <si>
    <t>NFe26230521185583000223550010000001661377119243</t>
  </si>
  <si>
    <t>2023-05-16T10:24:28-03:00</t>
  </si>
  <si>
    <t>NFe26230521185583000223550010000001671468989310</t>
  </si>
  <si>
    <t>2023-05-16T10:25:34-03:00</t>
  </si>
  <si>
    <t>COMPANHIA ESTADUAL DE DISTRIBUICAO DE ENERGIA ELETRICA</t>
  </si>
  <si>
    <t>NFe26230521185583000223550010000001681406012809</t>
  </si>
  <si>
    <t>2023-05-16T10:27:59-03:00</t>
  </si>
  <si>
    <t>NFe26230521185583000223550010000001691139160272</t>
  </si>
  <si>
    <t>2023-05-16T10:29:51-03:00</t>
  </si>
  <si>
    <t>NFe26230521185583000223550010000001701825839557</t>
  </si>
  <si>
    <t>2023-05-16T10:31:29-03:00</t>
  </si>
  <si>
    <t>NFe26230521185583000223550010000001711501808840</t>
  </si>
  <si>
    <t>2023-05-16T10:44:25-03:00</t>
  </si>
  <si>
    <t>COMPANHIA ENERGETICA DO MARANHAO</t>
  </si>
  <si>
    <t>NFe26230521185583000223550010000001721672213546</t>
  </si>
  <si>
    <t>2023-05-16T10:45:45-03:00</t>
  </si>
  <si>
    <t>NFe26230521185583000223550010000001731059793158</t>
  </si>
  <si>
    <t>2023-05-16T10:46:51-03:00</t>
  </si>
  <si>
    <t>COMPANHIA ENERGETICA DO PIAUI</t>
  </si>
  <si>
    <t>NFe26230521185583000223550010000001741660984911</t>
  </si>
  <si>
    <t>2023-05-16T10:48:33-03:00</t>
  </si>
  <si>
    <t>NFe26230521185583000223550010000001751292230807</t>
  </si>
  <si>
    <t>2023-05-16T10:51:48-03:00</t>
  </si>
  <si>
    <t>NFe26230521185583000223550010000001761563363848</t>
  </si>
  <si>
    <t>2023-05-16T10:53:24-03:00</t>
  </si>
  <si>
    <t>NFe26230521185583000223550010000001771889792277</t>
  </si>
  <si>
    <t>2023-05-16T10:54:59-03:00</t>
  </si>
  <si>
    <t>COMPANHIA ENERGETICA DO RIO GRANDE DO NORTE</t>
  </si>
  <si>
    <t>NFe26230521185583000223550010000001781269551521</t>
  </si>
  <si>
    <t>2023-05-16T10:56:30-03:00</t>
  </si>
  <si>
    <t>NFe26230521185583000223550010000001791487155684</t>
  </si>
  <si>
    <t>2023-05-16T10:59:41-03:00</t>
  </si>
  <si>
    <t>ENERGISA MINAS RIO - DISTRIBUIDORA DE ENERGIA S.A.</t>
  </si>
  <si>
    <t>NFe26230521185583000223550010000001801635568028</t>
  </si>
  <si>
    <t>2023-05-16T11:00:40-03:00</t>
  </si>
  <si>
    <t>NFe26230521185583000223550010000001811337318993</t>
  </si>
  <si>
    <t>2023-05-16T11:02:18-03:00</t>
  </si>
  <si>
    <t>NFe26230521185583000223550010000001821272873987</t>
  </si>
  <si>
    <t>2023-05-16T11:03:17-03:00</t>
  </si>
  <si>
    <t>NFe26230521185583000223550010000001831195197215</t>
  </si>
  <si>
    <t>2023-05-16T11:04:43-03:00</t>
  </si>
  <si>
    <t>ENERGISA RONDONIA - DISTRIBUIDORA DE ENERGIA S.A.</t>
  </si>
  <si>
    <t>NFe26230521185583000223550010000001841975756237</t>
  </si>
  <si>
    <t>2023-05-16T11:05:33-03:00</t>
  </si>
  <si>
    <t>NFe26230521185583000223550010000001851462185781</t>
  </si>
  <si>
    <t>2023-05-16T11:14:49-03:00</t>
  </si>
  <si>
    <t>NFe26230521185583000223550010000001861375554573</t>
  </si>
  <si>
    <t>2023-05-16T11:15:49-03:00</t>
  </si>
  <si>
    <t>NFe26230521185583000223550010000001871640859184</t>
  </si>
  <si>
    <t>2023-05-16T11:16:49-03:00</t>
  </si>
  <si>
    <t>NFe26230521185583000223550010000001351081985560</t>
  </si>
  <si>
    <t>2023-05-04T10:10:41-03:00</t>
  </si>
  <si>
    <t>NFe26230521185583000223550010000001361752812970</t>
  </si>
  <si>
    <t>2023-05-04T10:13:07-03:00</t>
  </si>
  <si>
    <t>NFe26230521185583000223550010000001371248519863</t>
  </si>
  <si>
    <t>2023-05-04T10:16:59-03:00</t>
  </si>
  <si>
    <t>NFe26230521185583000223550010000001381056062072</t>
  </si>
  <si>
    <t>2023-05-04T10:18:28-03:00</t>
  </si>
  <si>
    <t>NFe26230521185583000223550010000001391015506941</t>
  </si>
  <si>
    <t>2023-05-04T10:26:22-03:00</t>
  </si>
  <si>
    <t>NFe26230521185583000223550010000001401393507868</t>
  </si>
  <si>
    <t>2023-05-04T10:27:15-03:00</t>
  </si>
  <si>
    <t>NFe26230521185583000223550010000001411404317250</t>
  </si>
  <si>
    <t>2023-05-04T10:28:44-03:00</t>
  </si>
  <si>
    <t>NFe26230521185583000223550010000001421852459820</t>
  </si>
  <si>
    <t>2023-05-04T10:40:26-03:00</t>
  </si>
  <si>
    <t>NFe26230521185583000223550010000001431667966840</t>
  </si>
  <si>
    <t>2023-05-04T10:42:27-03:00</t>
  </si>
  <si>
    <t>NFe26230521185583000223550010000001441095870335</t>
  </si>
  <si>
    <t>2023-05-04T10:46:43-03:00</t>
  </si>
  <si>
    <t>NFe26230521185583000223550010000001451323385492</t>
  </si>
  <si>
    <t>2023-05-04T10:48:01-03:00</t>
  </si>
  <si>
    <t>NFe26230521185583000223550010000001461911929288</t>
  </si>
  <si>
    <t>2023-05-04T10:51:16-03:00</t>
  </si>
  <si>
    <t>NFe26230521185583000223550010000001471948568448</t>
  </si>
  <si>
    <t>2023-05-04T10:52:12-03:00</t>
  </si>
  <si>
    <t>NFe26230521185583000223550010000001481459908324</t>
  </si>
  <si>
    <t>2023-05-04T10:56:28-03:00</t>
  </si>
  <si>
    <t>NFe26230521185583000223550010000001491847941008</t>
  </si>
  <si>
    <t>2023-05-04T10:58:06-03:00</t>
  </si>
  <si>
    <t>NFe26230521185583000223550010000001501536045907</t>
  </si>
  <si>
    <t>2023-05-04T11:00:04-03:00</t>
  </si>
  <si>
    <t>NFe26230521185583000223550010000001511863067153</t>
  </si>
  <si>
    <t>2023-05-04T11:01:21-03:00</t>
  </si>
  <si>
    <t>NFe26230521185583000223550010000001521130337610</t>
  </si>
  <si>
    <t>2023-05-04T11:02:41-03:00</t>
  </si>
  <si>
    <t>NFe26230521185583000223550010000001531625280334</t>
  </si>
  <si>
    <t>2023-05-04T11:04:45-03:00</t>
  </si>
  <si>
    <t>NFe26230521185583000223550010000001541374706023</t>
  </si>
  <si>
    <t>2023-05-04T11:06:30-03:00</t>
  </si>
  <si>
    <t>NFe26230521185583000223550010000001551335041773</t>
  </si>
  <si>
    <t>2023-05-04T11:08:06-03:00</t>
  </si>
  <si>
    <t>NFe26230521185583000223550010000001561641969068</t>
  </si>
  <si>
    <t>2023-05-04T11:09:16-03:00</t>
  </si>
  <si>
    <t>NFe26230521185583000223550010000001571470380852</t>
  </si>
  <si>
    <t>2023-05-04T11:10:46-03:00</t>
  </si>
  <si>
    <t>NFe26230521185583000223550010000001581368051460</t>
  </si>
  <si>
    <t>2023-05-04T11:12:04-03:00</t>
  </si>
  <si>
    <t>NFe26230521185583000223550010000001591890093060</t>
  </si>
  <si>
    <t>2023-05-04T11:12:55-03:00</t>
  </si>
  <si>
    <t>OB1</t>
  </si>
  <si>
    <t>OB2</t>
  </si>
  <si>
    <t>04.05.2023</t>
  </si>
  <si>
    <t>16.05.2023</t>
  </si>
  <si>
    <t>Data</t>
  </si>
  <si>
    <t>Column1</t>
  </si>
  <si>
    <t>TOTAL</t>
  </si>
  <si>
    <t>Usina</t>
  </si>
  <si>
    <t>Producao</t>
  </si>
  <si>
    <t xml:space="preserve">Total </t>
  </si>
  <si>
    <t>media/hora*</t>
  </si>
  <si>
    <t>Por aerogerador</t>
  </si>
  <si>
    <t>Rendimento</t>
  </si>
  <si>
    <t>Total Cotas</t>
  </si>
  <si>
    <t>Cotais Proprietarias</t>
  </si>
  <si>
    <t>Renda(%)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</si>
</sst>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BRL]\ #,##0.00"/>
  </numFmts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[$BRL]\ #,##0.00"/>
    </dxf>
    <dxf>
      <numFmt numFmtId="164" formatCode="[$BRL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4B2275-B051-4EF8-98A8-3EA4B467F8D6}" name="Table4" displayName="Table4" ref="A4:C7" totalsRowShown="0" headerRowDxfId="3">
  <autoFilter ref="A4:C7" xr:uid="{034B2275-B051-4EF8-98A8-3EA4B467F8D6}"/>
  <tableColumns count="3">
    <tableColumn id="1" xr3:uid="{B5D6046E-42A8-441F-9EEE-C805FF8F8295}" name="Usina"/>
    <tableColumn id="2" xr3:uid="{FCF9E923-4672-4B34-8DF9-5A3B7DEE0827}" name="Data" dataDxfId="2"/>
    <tableColumn id="3" xr3:uid="{6D1DB780-8E79-4895-B117-02ED22C33B40}" name="Total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758584-A9D8-4043-92BA-DB1DF1DDEB22}" name="Table5" displayName="Table5" ref="A10:B12" totalsRowShown="0">
  <autoFilter ref="A10:B12" xr:uid="{F1758584-A9D8-4043-92BA-DB1DF1DDEB22}"/>
  <tableColumns count="2">
    <tableColumn id="1" xr3:uid="{78320049-D444-4B89-8BC1-E32995C7A8D6}" name="Usina"/>
    <tableColumn id="2" xr3:uid="{DEDB6D42-5F6D-412A-AC13-14D976DE386D}" name="TOTAL">
      <calculatedColumnFormula>C6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3CC1CF-422A-4FDC-B1D6-422666EC4027}" name="Table7" displayName="Table7" ref="A15:D17" totalsRowShown="0">
  <autoFilter ref="A15:D17" xr:uid="{C83CC1CF-422A-4FDC-B1D6-422666EC4027}"/>
  <tableColumns count="4">
    <tableColumn id="1" xr3:uid="{9C57A62D-8B61-488A-AF78-C3509B2C7641}" name="Producao"/>
    <tableColumn id="2" xr3:uid="{6837DC32-0A78-41FA-8A8F-4B12396CD92C}" name="Total ">
      <calculatedColumnFormula>SUM(Table3[MWh])</calculatedColumnFormula>
    </tableColumn>
    <tableColumn id="3" xr3:uid="{39E93872-C6E9-40AB-93AB-F4614B3E0200}" name="media/hora*">
      <calculatedColumnFormula>B16/744</calculatedColumnFormula>
    </tableColumn>
    <tableColumn id="5" xr3:uid="{32BE362F-4C7F-459E-9721-9D23AC2FB612}" name="Por aerogerador">
      <calculatedColumnFormula>C16/8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98D094-8491-410A-B348-72EBD9C86C86}" name="Table8" displayName="Table8" ref="A20:E22" totalsRowShown="0">
  <autoFilter ref="A20:E22" xr:uid="{0798D094-8491-410A-B348-72EBD9C86C86}"/>
  <tableColumns count="5">
    <tableColumn id="1" xr3:uid="{D42E154B-8E52-486B-95EB-6A4EF6D9D8C8}" name="Rendimento"/>
    <tableColumn id="2" xr3:uid="{BF9E3F2E-A5BB-488C-8FD8-E2521B5888FF}" name="Total Cotas"/>
    <tableColumn id="3" xr3:uid="{A2D46A81-1BB8-4B0A-9C7F-BE4F9DC25468}" name="Cotais Proprietarias"/>
    <tableColumn id="4" xr3:uid="{6D3F97B7-B286-4C3D-845A-4A7B925A6CC9}" name="Renda(%)"/>
    <tableColumn id="5" xr3:uid="{0FD38FEE-BBA6-4C0F-9E88-AB3815D250AE}" name="TOTAL" dataDxfId="0">
      <calculatedColumnFormula>B11/B21*C21*D21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8296BA-C78C-4AA5-8636-575A7901DDB8}" name="Table1" displayName="Table1" ref="A1:I26" totalsRowShown="0">
  <autoFilter ref="A1:I26" xr:uid="{7E8296BA-C78C-4AA5-8636-575A7901DDB8}"/>
  <tableColumns count="9">
    <tableColumn id="1" xr3:uid="{BACBA993-E16D-433F-A058-AA8E25396B26}" name="Column1"/>
    <tableColumn id="2" xr3:uid="{3C4AF64C-DD86-49FD-82B3-B9D5F5788B7C}" name="ID"/>
    <tableColumn id="3" xr3:uid="{87ACB5EA-874A-410B-87AB-C007E2CF4A44}" name="Operacao"/>
    <tableColumn id="4" xr3:uid="{104BB669-FF35-4752-92D2-8093307D2F98}" name="Emissao"/>
    <tableColumn id="5" xr3:uid="{434819F3-6BAF-4F91-A241-DE1B17F9FB68}" name="CNPJ"/>
    <tableColumn id="6" xr3:uid="{98BE5438-1999-4CF2-B8D8-436E4D497859}" name="Cliente"/>
    <tableColumn id="7" xr3:uid="{2DA3940A-324A-4137-8270-1A684031C10E}" name="MWh"/>
    <tableColumn id="8" xr3:uid="{6A69FCF3-5BC1-44EC-B68C-5DA0650F0553}" name="Unidade"/>
    <tableColumn id="9" xr3:uid="{210BEA0F-8832-4C17-B444-AB4066257B48}" name="Total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66776A-9C56-4AED-B705-FCCC63662012}" name="Table2" displayName="Table2" ref="A1:I26" totalsRowShown="0">
  <autoFilter ref="A1:I26" xr:uid="{8766776A-9C56-4AED-B705-FCCC63662012}"/>
  <tableColumns count="9">
    <tableColumn id="1" xr3:uid="{E03B7497-A3AD-4815-8645-3DEBCC3162BC}" name="Column1"/>
    <tableColumn id="2" xr3:uid="{76BB8E26-1EC0-4EE7-BA87-60735CFBFEA6}" name="ID"/>
    <tableColumn id="3" xr3:uid="{7849AB7D-A4D6-4E04-9E74-18D897FA9184}" name="Operacao"/>
    <tableColumn id="4" xr3:uid="{6D85C789-10A4-46FF-AF03-5AE96BCAF6A2}" name="Emissao"/>
    <tableColumn id="5" xr3:uid="{09F8ED30-1E69-4F2C-9ABC-7CEBB1DE070A}" name="CNPJ"/>
    <tableColumn id="6" xr3:uid="{D62D6A41-F129-4BF7-ADC5-20E448B47F83}" name="Cliente"/>
    <tableColumn id="7" xr3:uid="{79BB3FEA-4E69-46A5-8984-8876791AE10A}" name="MWh"/>
    <tableColumn id="8" xr3:uid="{4DEB832B-69D3-4344-915E-2130389CE731}" name="Unidade"/>
    <tableColumn id="9" xr3:uid="{C4693EA7-5270-44FE-BBDB-3F0B1FE57625}" name="Total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85E7B-F5CA-47EA-9E30-BC7AC6FBF803}" name="Table3" displayName="Table3" ref="A1:I26" totalsRowShown="0">
  <autoFilter ref="A1:I26" xr:uid="{42585E7B-F5CA-47EA-9E30-BC7AC6FBF803}"/>
  <tableColumns count="9">
    <tableColumn id="1" xr3:uid="{1DB8D559-C38F-4694-9C1F-78ABA6B50B3F}" name="Column1"/>
    <tableColumn id="2" xr3:uid="{A6459628-C4B8-4312-BB85-75FBB94B7553}" name="ID"/>
    <tableColumn id="3" xr3:uid="{AF2ECAFC-A3C6-4D8F-82CE-910FCA381A15}" name="Operacao"/>
    <tableColumn id="4" xr3:uid="{EECE45B3-A388-4B2B-824F-B493B304A340}" name="Emissao"/>
    <tableColumn id="5" xr3:uid="{FF28E9C0-C676-4359-A54E-0644B9BFD7B8}" name="CNPJ"/>
    <tableColumn id="6" xr3:uid="{E9ED6C9D-9478-476E-81F6-5CBA2FD5D84E}" name="Cliente"/>
    <tableColumn id="7" xr3:uid="{016285B3-684D-42BA-AC27-C6FC532AB121}" name="MWh"/>
    <tableColumn id="8" xr3:uid="{547C0FD1-4230-45B1-B77D-005614564608}" name="Unidade"/>
    <tableColumn id="9" xr3:uid="{4E324E23-76EE-44A7-B937-DD9D85CAB310}" name="Tot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BF59-95E1-468C-BD24-712AF9DEF24F}">
  <dimension ref="A4:E22"/>
  <sheetViews>
    <sheetView tabSelected="1" workbookViewId="0">
      <selection activeCell="C15" sqref="C15"/>
    </sheetView>
  </sheetViews>
  <sheetFormatPr defaultRowHeight="14.4" x14ac:dyDescent="0.3"/>
  <cols>
    <col min="1" max="1" width="13.6640625" customWidth="1"/>
    <col min="2" max="2" width="15.109375" bestFit="1" customWidth="1"/>
    <col min="3" max="3" width="19.44140625" customWidth="1"/>
    <col min="4" max="4" width="16.77734375" customWidth="1"/>
    <col min="5" max="5" width="13.6640625" bestFit="1" customWidth="1"/>
  </cols>
  <sheetData>
    <row r="4" spans="1:4" x14ac:dyDescent="0.3">
      <c r="A4" s="1" t="s">
        <v>197</v>
      </c>
      <c r="B4" s="1" t="s">
        <v>194</v>
      </c>
      <c r="C4" s="1" t="s">
        <v>7</v>
      </c>
    </row>
    <row r="5" spans="1:4" x14ac:dyDescent="0.3">
      <c r="A5" s="2" t="s">
        <v>190</v>
      </c>
      <c r="B5" s="1" t="s">
        <v>192</v>
      </c>
      <c r="C5" s="5">
        <f>SUM(Table1[Total])</f>
        <v>436894.66</v>
      </c>
    </row>
    <row r="6" spans="1:4" x14ac:dyDescent="0.3">
      <c r="A6" s="2"/>
      <c r="B6" s="1" t="s">
        <v>193</v>
      </c>
      <c r="C6" s="5">
        <f>SUM(Table2[Total])</f>
        <v>845602.37999999954</v>
      </c>
    </row>
    <row r="7" spans="1:4" x14ac:dyDescent="0.3">
      <c r="A7" s="1" t="s">
        <v>191</v>
      </c>
      <c r="B7" s="1" t="s">
        <v>193</v>
      </c>
      <c r="C7" s="5">
        <f>SUM(Table3[Total])</f>
        <v>900653.28</v>
      </c>
    </row>
    <row r="10" spans="1:4" x14ac:dyDescent="0.3">
      <c r="A10" t="s">
        <v>197</v>
      </c>
      <c r="B10" t="s">
        <v>196</v>
      </c>
    </row>
    <row r="11" spans="1:4" x14ac:dyDescent="0.3">
      <c r="A11" s="3" t="s">
        <v>190</v>
      </c>
      <c r="B11" s="6">
        <f>C5+C6</f>
        <v>1282497.0399999996</v>
      </c>
    </row>
    <row r="12" spans="1:4" x14ac:dyDescent="0.3">
      <c r="A12" s="4" t="s">
        <v>191</v>
      </c>
      <c r="B12" s="7">
        <f>C7</f>
        <v>900653.28</v>
      </c>
    </row>
    <row r="15" spans="1:4" x14ac:dyDescent="0.3">
      <c r="A15" t="s">
        <v>198</v>
      </c>
      <c r="B15" t="s">
        <v>199</v>
      </c>
      <c r="C15" t="s">
        <v>200</v>
      </c>
      <c r="D15" t="s">
        <v>201</v>
      </c>
    </row>
    <row r="16" spans="1:4" x14ac:dyDescent="0.3">
      <c r="A16" t="s">
        <v>190</v>
      </c>
      <c r="B16">
        <f>SUM(Table1[MWh],Table2[MWh])</f>
        <v>9609.5987000000023</v>
      </c>
      <c r="C16">
        <f>B16/744</f>
        <v>12.91612728494624</v>
      </c>
      <c r="D16">
        <f>C16/8</f>
        <v>1.61451591061828</v>
      </c>
    </row>
    <row r="17" spans="1:5" x14ac:dyDescent="0.3">
      <c r="A17" t="s">
        <v>191</v>
      </c>
      <c r="B17">
        <f>SUM(Table3[MWh])</f>
        <v>6671.9997999999996</v>
      </c>
      <c r="C17">
        <f>B17/744</f>
        <v>8.9677416666666669</v>
      </c>
      <c r="D17">
        <f>C17/8</f>
        <v>1.1209677083333334</v>
      </c>
    </row>
    <row r="20" spans="1:5" x14ac:dyDescent="0.3">
      <c r="A20" t="s">
        <v>202</v>
      </c>
      <c r="B20" t="s">
        <v>203</v>
      </c>
      <c r="C20" t="s">
        <v>204</v>
      </c>
      <c r="D20" t="s">
        <v>205</v>
      </c>
      <c r="E20" t="s">
        <v>196</v>
      </c>
    </row>
    <row r="21" spans="1:5" x14ac:dyDescent="0.3">
      <c r="A21" t="s">
        <v>190</v>
      </c>
      <c r="B21">
        <v>8</v>
      </c>
      <c r="C21">
        <v>1</v>
      </c>
      <c r="D21">
        <v>1.4999999999999999E-2</v>
      </c>
      <c r="E21" s="8">
        <f>B11/B21*C21*D21</f>
        <v>2404.6819499999992</v>
      </c>
    </row>
    <row r="22" spans="1:5" x14ac:dyDescent="0.3">
      <c r="A22" t="s">
        <v>191</v>
      </c>
      <c r="B22">
        <v>8</v>
      </c>
      <c r="C22">
        <v>2</v>
      </c>
      <c r="D22">
        <v>1.4999999999999999E-2</v>
      </c>
      <c r="E22" s="8">
        <f>B12/B22*C22*D22</f>
        <v>3377.4497999999999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ACB6-4A2A-471E-A79D-848C1252B58B}">
  <dimension ref="A1:I26"/>
  <sheetViews>
    <sheetView workbookViewId="0">
      <selection activeCell="F31" sqref="F31"/>
    </sheetView>
  </sheetViews>
  <sheetFormatPr defaultRowHeight="14.4" x14ac:dyDescent="0.3"/>
  <cols>
    <col min="1" max="1" width="10.5546875" customWidth="1"/>
    <col min="2" max="2" width="49.21875" bestFit="1" customWidth="1"/>
    <col min="3" max="3" width="53.88671875" bestFit="1" customWidth="1"/>
    <col min="4" max="4" width="24" bestFit="1" customWidth="1"/>
    <col min="5" max="5" width="12" bestFit="1" customWidth="1"/>
    <col min="6" max="6" width="59.109375" bestFit="1" customWidth="1"/>
    <col min="7" max="7" width="9" bestFit="1" customWidth="1"/>
    <col min="8" max="8" width="11" bestFit="1" customWidth="1"/>
    <col min="9" max="9" width="9" bestFit="1" customWidth="1"/>
  </cols>
  <sheetData>
    <row r="1" spans="1:9" x14ac:dyDescent="0.3">
      <c r="A1" t="s">
        <v>195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t="s">
        <v>140</v>
      </c>
      <c r="C2" t="s">
        <v>9</v>
      </c>
      <c r="D2" t="s">
        <v>141</v>
      </c>
      <c r="E2">
        <v>33050071000158</v>
      </c>
      <c r="F2" t="s">
        <v>11</v>
      </c>
      <c r="G2">
        <v>226.76300000000001</v>
      </c>
      <c r="H2">
        <v>133.46</v>
      </c>
      <c r="I2">
        <v>30263.79</v>
      </c>
    </row>
    <row r="3" spans="1:9" x14ac:dyDescent="0.3">
      <c r="A3">
        <v>1</v>
      </c>
      <c r="B3" t="s">
        <v>142</v>
      </c>
      <c r="C3" t="s">
        <v>9</v>
      </c>
      <c r="D3" t="s">
        <v>143</v>
      </c>
      <c r="E3">
        <v>2302100000106</v>
      </c>
      <c r="F3" t="s">
        <v>14</v>
      </c>
      <c r="G3">
        <v>61.417000000000002</v>
      </c>
      <c r="H3">
        <v>133.45995400000001</v>
      </c>
      <c r="I3">
        <v>8196.7099999999991</v>
      </c>
    </row>
    <row r="4" spans="1:9" x14ac:dyDescent="0.3">
      <c r="A4">
        <v>2</v>
      </c>
      <c r="B4" t="s">
        <v>144</v>
      </c>
      <c r="C4" t="s">
        <v>9</v>
      </c>
      <c r="D4" t="s">
        <v>145</v>
      </c>
      <c r="E4">
        <v>5965546000109</v>
      </c>
      <c r="F4" t="s">
        <v>17</v>
      </c>
      <c r="G4">
        <v>125.197</v>
      </c>
      <c r="H4">
        <v>133.45998700000001</v>
      </c>
      <c r="I4">
        <v>16708.79</v>
      </c>
    </row>
    <row r="5" spans="1:9" x14ac:dyDescent="0.3">
      <c r="A5">
        <v>3</v>
      </c>
      <c r="B5" t="s">
        <v>146</v>
      </c>
      <c r="C5" t="s">
        <v>9</v>
      </c>
      <c r="D5" t="s">
        <v>147</v>
      </c>
      <c r="E5">
        <v>12272084000100</v>
      </c>
      <c r="F5" t="s">
        <v>20</v>
      </c>
      <c r="G5">
        <v>47.739699999999999</v>
      </c>
      <c r="H5">
        <v>133.46008599999999</v>
      </c>
      <c r="I5">
        <v>6371.34</v>
      </c>
    </row>
    <row r="6" spans="1:9" x14ac:dyDescent="0.3">
      <c r="A6">
        <v>4</v>
      </c>
      <c r="B6" t="s">
        <v>148</v>
      </c>
      <c r="C6" t="s">
        <v>9</v>
      </c>
      <c r="D6" t="s">
        <v>149</v>
      </c>
      <c r="E6">
        <v>8467115000100</v>
      </c>
      <c r="F6" t="s">
        <v>94</v>
      </c>
      <c r="G6">
        <v>64.448700000000002</v>
      </c>
      <c r="H6">
        <v>133.460015</v>
      </c>
      <c r="I6">
        <v>8601.32</v>
      </c>
    </row>
    <row r="7" spans="1:9" x14ac:dyDescent="0.3">
      <c r="A7">
        <v>5</v>
      </c>
      <c r="B7" t="s">
        <v>150</v>
      </c>
      <c r="C7" t="s">
        <v>9</v>
      </c>
      <c r="D7" t="s">
        <v>151</v>
      </c>
      <c r="E7">
        <v>1543032000104</v>
      </c>
      <c r="F7" t="s">
        <v>26</v>
      </c>
      <c r="G7">
        <v>172.10130000000001</v>
      </c>
      <c r="H7">
        <v>133.45997700000001</v>
      </c>
      <c r="I7">
        <v>22968.639999999999</v>
      </c>
    </row>
    <row r="8" spans="1:9" x14ac:dyDescent="0.3">
      <c r="A8">
        <v>6</v>
      </c>
      <c r="B8" t="s">
        <v>152</v>
      </c>
      <c r="C8" t="s">
        <v>9</v>
      </c>
      <c r="D8" t="s">
        <v>153</v>
      </c>
      <c r="E8">
        <v>4895728000180</v>
      </c>
      <c r="F8" t="s">
        <v>29</v>
      </c>
      <c r="G8">
        <v>112.4507</v>
      </c>
      <c r="H8">
        <v>133.460036</v>
      </c>
      <c r="I8">
        <v>15007.67</v>
      </c>
    </row>
    <row r="9" spans="1:9" x14ac:dyDescent="0.3">
      <c r="A9">
        <v>7</v>
      </c>
      <c r="B9" t="s">
        <v>154</v>
      </c>
      <c r="C9" t="s">
        <v>9</v>
      </c>
      <c r="D9" t="s">
        <v>155</v>
      </c>
      <c r="E9">
        <v>10835932000108</v>
      </c>
      <c r="F9" t="s">
        <v>32</v>
      </c>
      <c r="G9">
        <v>28.643699999999999</v>
      </c>
      <c r="H9">
        <v>133.459869</v>
      </c>
      <c r="I9">
        <v>3822.78</v>
      </c>
    </row>
    <row r="10" spans="1:9" x14ac:dyDescent="0.3">
      <c r="A10">
        <v>8</v>
      </c>
      <c r="B10" t="s">
        <v>156</v>
      </c>
      <c r="C10" t="s">
        <v>9</v>
      </c>
      <c r="D10" t="s">
        <v>157</v>
      </c>
      <c r="E10">
        <v>6272793000184</v>
      </c>
      <c r="F10" t="s">
        <v>103</v>
      </c>
      <c r="G10">
        <v>127.91800000000001</v>
      </c>
      <c r="H10">
        <v>133.46002899999999</v>
      </c>
      <c r="I10">
        <v>17071.939999999999</v>
      </c>
    </row>
    <row r="11" spans="1:9" x14ac:dyDescent="0.3">
      <c r="A11">
        <v>9</v>
      </c>
      <c r="B11" t="s">
        <v>158</v>
      </c>
      <c r="C11" t="s">
        <v>9</v>
      </c>
      <c r="D11" t="s">
        <v>159</v>
      </c>
      <c r="E11">
        <v>6981180000116</v>
      </c>
      <c r="F11" t="s">
        <v>38</v>
      </c>
      <c r="G11">
        <v>312.6943</v>
      </c>
      <c r="H11">
        <v>133.460014</v>
      </c>
      <c r="I11">
        <v>41732.19</v>
      </c>
    </row>
    <row r="12" spans="1:9" x14ac:dyDescent="0.3">
      <c r="A12">
        <v>10</v>
      </c>
      <c r="B12" t="s">
        <v>160</v>
      </c>
      <c r="C12" t="s">
        <v>9</v>
      </c>
      <c r="D12" t="s">
        <v>161</v>
      </c>
      <c r="E12">
        <v>6840748000189</v>
      </c>
      <c r="F12" t="s">
        <v>108</v>
      </c>
      <c r="G12">
        <v>76.383300000000006</v>
      </c>
      <c r="H12">
        <v>133.460004</v>
      </c>
      <c r="I12">
        <v>10194.120000000001</v>
      </c>
    </row>
    <row r="13" spans="1:9" x14ac:dyDescent="0.3">
      <c r="A13">
        <v>11</v>
      </c>
      <c r="B13" t="s">
        <v>162</v>
      </c>
      <c r="C13" t="s">
        <v>9</v>
      </c>
      <c r="D13" t="s">
        <v>163</v>
      </c>
      <c r="E13">
        <v>15139629000194</v>
      </c>
      <c r="F13" t="s">
        <v>44</v>
      </c>
      <c r="G13">
        <v>298.37270000000001</v>
      </c>
      <c r="H13">
        <v>133.460013</v>
      </c>
      <c r="I13">
        <v>39820.82</v>
      </c>
    </row>
    <row r="14" spans="1:9" x14ac:dyDescent="0.3">
      <c r="A14">
        <v>12</v>
      </c>
      <c r="B14" t="s">
        <v>164</v>
      </c>
      <c r="C14" t="s">
        <v>9</v>
      </c>
      <c r="D14" t="s">
        <v>165</v>
      </c>
      <c r="E14">
        <v>7047251000170</v>
      </c>
      <c r="F14" t="s">
        <v>47</v>
      </c>
      <c r="G14">
        <v>103.83369999999999</v>
      </c>
      <c r="H14">
        <v>133.45998900000001</v>
      </c>
      <c r="I14">
        <v>13857.64</v>
      </c>
    </row>
    <row r="15" spans="1:9" x14ac:dyDescent="0.3">
      <c r="A15">
        <v>13</v>
      </c>
      <c r="B15" t="s">
        <v>166</v>
      </c>
      <c r="C15" t="s">
        <v>9</v>
      </c>
      <c r="D15" t="s">
        <v>167</v>
      </c>
      <c r="E15">
        <v>4368898000106</v>
      </c>
      <c r="F15" t="s">
        <v>50</v>
      </c>
      <c r="G15">
        <v>286.43770000000001</v>
      </c>
      <c r="H15">
        <v>133.45999699999999</v>
      </c>
      <c r="I15">
        <v>38227.97</v>
      </c>
    </row>
    <row r="16" spans="1:9" x14ac:dyDescent="0.3">
      <c r="A16">
        <v>14</v>
      </c>
      <c r="B16" t="s">
        <v>168</v>
      </c>
      <c r="C16" t="s">
        <v>9</v>
      </c>
      <c r="D16" t="s">
        <v>169</v>
      </c>
      <c r="E16">
        <v>8324196000181</v>
      </c>
      <c r="F16" t="s">
        <v>117</v>
      </c>
      <c r="G16">
        <v>64.448700000000002</v>
      </c>
      <c r="H16">
        <v>133.460015</v>
      </c>
      <c r="I16">
        <v>8601.32</v>
      </c>
    </row>
    <row r="17" spans="1:9" x14ac:dyDescent="0.3">
      <c r="A17">
        <v>15</v>
      </c>
      <c r="B17" t="s">
        <v>170</v>
      </c>
      <c r="C17" t="s">
        <v>9</v>
      </c>
      <c r="D17" t="s">
        <v>171</v>
      </c>
      <c r="E17">
        <v>2328280000197</v>
      </c>
      <c r="F17" t="s">
        <v>56</v>
      </c>
      <c r="G17">
        <v>262.5677</v>
      </c>
      <c r="H17">
        <v>133.45999699999999</v>
      </c>
      <c r="I17">
        <v>35042.28</v>
      </c>
    </row>
    <row r="18" spans="1:9" x14ac:dyDescent="0.3">
      <c r="A18">
        <v>16</v>
      </c>
      <c r="B18" t="s">
        <v>172</v>
      </c>
      <c r="C18" t="s">
        <v>9</v>
      </c>
      <c r="D18" t="s">
        <v>173</v>
      </c>
      <c r="E18">
        <v>19527639000158</v>
      </c>
      <c r="F18" t="s">
        <v>122</v>
      </c>
      <c r="G18">
        <v>25.421299999999999</v>
      </c>
      <c r="H18">
        <v>133.45995500000001</v>
      </c>
      <c r="I18">
        <v>3392.73</v>
      </c>
    </row>
    <row r="19" spans="1:9" x14ac:dyDescent="0.3">
      <c r="A19">
        <v>17</v>
      </c>
      <c r="B19" t="s">
        <v>174</v>
      </c>
      <c r="C19" t="s">
        <v>9</v>
      </c>
      <c r="D19" t="s">
        <v>175</v>
      </c>
      <c r="E19">
        <v>15413826000150</v>
      </c>
      <c r="F19" t="s">
        <v>62</v>
      </c>
      <c r="G19">
        <v>72.468699999999998</v>
      </c>
      <c r="H19">
        <v>133.460024</v>
      </c>
      <c r="I19">
        <v>9671.67</v>
      </c>
    </row>
    <row r="20" spans="1:9" x14ac:dyDescent="0.3">
      <c r="A20">
        <v>18</v>
      </c>
      <c r="B20" t="s">
        <v>176</v>
      </c>
      <c r="C20" t="s">
        <v>9</v>
      </c>
      <c r="D20" t="s">
        <v>177</v>
      </c>
      <c r="E20">
        <v>3467321000199</v>
      </c>
      <c r="F20" t="s">
        <v>65</v>
      </c>
      <c r="G20">
        <v>223.4213</v>
      </c>
      <c r="H20">
        <v>133.45999499999999</v>
      </c>
      <c r="I20">
        <v>29817.81</v>
      </c>
    </row>
    <row r="21" spans="1:9" x14ac:dyDescent="0.3">
      <c r="A21">
        <v>19</v>
      </c>
      <c r="B21" t="s">
        <v>178</v>
      </c>
      <c r="C21" t="s">
        <v>9</v>
      </c>
      <c r="D21" t="s">
        <v>179</v>
      </c>
      <c r="E21">
        <v>9095183000140</v>
      </c>
      <c r="F21" t="s">
        <v>68</v>
      </c>
      <c r="G21">
        <v>55.592700000000001</v>
      </c>
      <c r="H21">
        <v>133.460049</v>
      </c>
      <c r="I21">
        <v>7419.4</v>
      </c>
    </row>
    <row r="22" spans="1:9" x14ac:dyDescent="0.3">
      <c r="A22">
        <v>20</v>
      </c>
      <c r="B22" t="s">
        <v>180</v>
      </c>
      <c r="C22" t="s">
        <v>9</v>
      </c>
      <c r="D22" t="s">
        <v>181</v>
      </c>
      <c r="E22">
        <v>5914650000166</v>
      </c>
      <c r="F22" t="s">
        <v>131</v>
      </c>
      <c r="G22">
        <v>162.31469999999999</v>
      </c>
      <c r="H22">
        <v>133.46002799999999</v>
      </c>
      <c r="I22">
        <v>21662.52</v>
      </c>
    </row>
    <row r="23" spans="1:9" x14ac:dyDescent="0.3">
      <c r="A23">
        <v>21</v>
      </c>
      <c r="B23" t="s">
        <v>182</v>
      </c>
      <c r="C23" t="s">
        <v>9</v>
      </c>
      <c r="D23" t="s">
        <v>183</v>
      </c>
      <c r="E23">
        <v>13017462000163</v>
      </c>
      <c r="F23" t="s">
        <v>74</v>
      </c>
      <c r="G23">
        <v>39.433</v>
      </c>
      <c r="H23">
        <v>133.46004600000001</v>
      </c>
      <c r="I23">
        <v>5262.73</v>
      </c>
    </row>
    <row r="24" spans="1:9" x14ac:dyDescent="0.3">
      <c r="A24">
        <v>22</v>
      </c>
      <c r="B24" t="s">
        <v>184</v>
      </c>
      <c r="C24" t="s">
        <v>9</v>
      </c>
      <c r="D24" t="s">
        <v>185</v>
      </c>
      <c r="E24">
        <v>25086034000171</v>
      </c>
      <c r="F24" t="s">
        <v>77</v>
      </c>
      <c r="G24">
        <v>34.945300000000003</v>
      </c>
      <c r="H24">
        <v>133.45988</v>
      </c>
      <c r="I24">
        <v>4663.8</v>
      </c>
    </row>
    <row r="25" spans="1:9" x14ac:dyDescent="0.3">
      <c r="A25">
        <v>23</v>
      </c>
      <c r="B25" t="s">
        <v>186</v>
      </c>
      <c r="C25" t="s">
        <v>9</v>
      </c>
      <c r="D25" t="s">
        <v>187</v>
      </c>
      <c r="E25">
        <v>28152650000171</v>
      </c>
      <c r="F25" t="s">
        <v>80</v>
      </c>
      <c r="G25">
        <v>159.68899999999999</v>
      </c>
      <c r="H25">
        <v>133.45997499999999</v>
      </c>
      <c r="I25">
        <v>21312.09</v>
      </c>
    </row>
    <row r="26" spans="1:9" x14ac:dyDescent="0.3">
      <c r="A26">
        <v>24</v>
      </c>
      <c r="B26" t="s">
        <v>188</v>
      </c>
      <c r="C26" t="s">
        <v>9</v>
      </c>
      <c r="D26" t="s">
        <v>189</v>
      </c>
      <c r="E26">
        <v>2016440000162</v>
      </c>
      <c r="F26" t="s">
        <v>83</v>
      </c>
      <c r="G26">
        <v>128.89699999999999</v>
      </c>
      <c r="H26">
        <v>133.45997199999999</v>
      </c>
      <c r="I26">
        <v>17202.59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E479-B01F-4892-BE41-C560F79C8E62}">
  <dimension ref="A1:I26"/>
  <sheetViews>
    <sheetView workbookViewId="0">
      <selection activeCell="I28" sqref="G28:I28"/>
    </sheetView>
  </sheetViews>
  <sheetFormatPr defaultRowHeight="14.4" x14ac:dyDescent="0.3"/>
  <cols>
    <col min="1" max="1" width="10.5546875" customWidth="1"/>
    <col min="2" max="2" width="49.21875" bestFit="1" customWidth="1"/>
    <col min="3" max="3" width="53.88671875" bestFit="1" customWidth="1"/>
    <col min="4" max="4" width="24" bestFit="1" customWidth="1"/>
    <col min="5" max="5" width="12" bestFit="1" customWidth="1"/>
    <col min="6" max="6" width="59.109375" bestFit="1" customWidth="1"/>
    <col min="7" max="7" width="9" bestFit="1" customWidth="1"/>
    <col min="8" max="8" width="11" bestFit="1" customWidth="1"/>
    <col min="9" max="9" width="9" bestFit="1" customWidth="1"/>
  </cols>
  <sheetData>
    <row r="1" spans="1:9" x14ac:dyDescent="0.3">
      <c r="A1" t="s">
        <v>195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t="s">
        <v>84</v>
      </c>
      <c r="C2" t="s">
        <v>9</v>
      </c>
      <c r="D2" t="s">
        <v>85</v>
      </c>
      <c r="E2">
        <v>33050071000158</v>
      </c>
      <c r="F2" t="s">
        <v>11</v>
      </c>
      <c r="G2">
        <v>438.89600000000002</v>
      </c>
      <c r="H2">
        <v>133.46</v>
      </c>
      <c r="I2">
        <v>58575.06</v>
      </c>
    </row>
    <row r="3" spans="1:9" x14ac:dyDescent="0.3">
      <c r="A3">
        <v>1</v>
      </c>
      <c r="B3" t="s">
        <v>86</v>
      </c>
      <c r="C3" t="s">
        <v>9</v>
      </c>
      <c r="D3" t="s">
        <v>87</v>
      </c>
      <c r="E3">
        <v>2302100000106</v>
      </c>
      <c r="F3" t="s">
        <v>14</v>
      </c>
      <c r="G3">
        <v>118.87130000000001</v>
      </c>
      <c r="H3">
        <v>133.45993100000001</v>
      </c>
      <c r="I3">
        <v>15864.56</v>
      </c>
    </row>
    <row r="4" spans="1:9" x14ac:dyDescent="0.3">
      <c r="A4">
        <v>2</v>
      </c>
      <c r="B4" t="s">
        <v>88</v>
      </c>
      <c r="C4" t="s">
        <v>9</v>
      </c>
      <c r="D4" t="s">
        <v>89</v>
      </c>
      <c r="E4">
        <v>5965546000109</v>
      </c>
      <c r="F4" t="s">
        <v>17</v>
      </c>
      <c r="G4">
        <v>242.3167</v>
      </c>
      <c r="H4">
        <v>133.45999</v>
      </c>
      <c r="I4">
        <v>32339.58</v>
      </c>
    </row>
    <row r="5" spans="1:9" x14ac:dyDescent="0.3">
      <c r="A5">
        <v>3</v>
      </c>
      <c r="B5" t="s">
        <v>90</v>
      </c>
      <c r="C5" t="s">
        <v>9</v>
      </c>
      <c r="D5" t="s">
        <v>91</v>
      </c>
      <c r="E5">
        <v>12272084000100</v>
      </c>
      <c r="F5" t="s">
        <v>20</v>
      </c>
      <c r="G5">
        <v>92.399299999999997</v>
      </c>
      <c r="H5">
        <v>133.46005400000001</v>
      </c>
      <c r="I5">
        <v>12331.62</v>
      </c>
    </row>
    <row r="6" spans="1:9" x14ac:dyDescent="0.3">
      <c r="A6">
        <v>4</v>
      </c>
      <c r="B6" t="s">
        <v>92</v>
      </c>
      <c r="C6" t="s">
        <v>9</v>
      </c>
      <c r="D6" t="s">
        <v>93</v>
      </c>
      <c r="E6">
        <v>8467115000100</v>
      </c>
      <c r="F6" t="s">
        <v>94</v>
      </c>
      <c r="G6">
        <v>124.7393</v>
      </c>
      <c r="H6">
        <v>133.460069</v>
      </c>
      <c r="I6">
        <v>16647.72</v>
      </c>
    </row>
    <row r="7" spans="1:9" x14ac:dyDescent="0.3">
      <c r="A7">
        <v>5</v>
      </c>
      <c r="B7" t="s">
        <v>95</v>
      </c>
      <c r="C7" t="s">
        <v>9</v>
      </c>
      <c r="D7" t="s">
        <v>96</v>
      </c>
      <c r="E7">
        <v>1543032000104</v>
      </c>
      <c r="F7" t="s">
        <v>26</v>
      </c>
      <c r="G7">
        <v>333.09930000000003</v>
      </c>
      <c r="H7">
        <v>133.46000900000001</v>
      </c>
      <c r="I7">
        <v>44455.44</v>
      </c>
    </row>
    <row r="8" spans="1:9" x14ac:dyDescent="0.3">
      <c r="A8">
        <v>6</v>
      </c>
      <c r="B8" t="s">
        <v>97</v>
      </c>
      <c r="C8" t="s">
        <v>9</v>
      </c>
      <c r="D8" t="s">
        <v>98</v>
      </c>
      <c r="E8">
        <v>4895728000180</v>
      </c>
      <c r="F8" t="s">
        <v>29</v>
      </c>
      <c r="G8">
        <v>217.64670000000001</v>
      </c>
      <c r="H8">
        <v>133.459981</v>
      </c>
      <c r="I8">
        <v>29047.119999999999</v>
      </c>
    </row>
    <row r="9" spans="1:9" x14ac:dyDescent="0.3">
      <c r="A9">
        <v>7</v>
      </c>
      <c r="B9" t="s">
        <v>99</v>
      </c>
      <c r="C9" t="s">
        <v>9</v>
      </c>
      <c r="D9" t="s">
        <v>100</v>
      </c>
      <c r="E9">
        <v>10835932000108</v>
      </c>
      <c r="F9" t="s">
        <v>32</v>
      </c>
      <c r="G9">
        <v>55.439300000000003</v>
      </c>
      <c r="H9">
        <v>133.46011899999999</v>
      </c>
      <c r="I9">
        <v>7398.94</v>
      </c>
    </row>
    <row r="10" spans="1:9" x14ac:dyDescent="0.3">
      <c r="A10">
        <v>8</v>
      </c>
      <c r="B10" t="s">
        <v>101</v>
      </c>
      <c r="C10" t="s">
        <v>9</v>
      </c>
      <c r="D10" t="s">
        <v>102</v>
      </c>
      <c r="E10">
        <v>6272793000184</v>
      </c>
      <c r="F10" t="s">
        <v>103</v>
      </c>
      <c r="G10">
        <v>247.58330000000001</v>
      </c>
      <c r="H10">
        <v>133.46003400000001</v>
      </c>
      <c r="I10">
        <v>33042.480000000003</v>
      </c>
    </row>
    <row r="11" spans="1:9" x14ac:dyDescent="0.3">
      <c r="A11">
        <v>9</v>
      </c>
      <c r="B11" t="s">
        <v>104</v>
      </c>
      <c r="C11" t="s">
        <v>9</v>
      </c>
      <c r="D11" t="s">
        <v>105</v>
      </c>
      <c r="E11">
        <v>6981180000116</v>
      </c>
      <c r="F11" t="s">
        <v>38</v>
      </c>
      <c r="G11">
        <v>605.21469999999999</v>
      </c>
      <c r="H11">
        <v>133.45998399999999</v>
      </c>
      <c r="I11">
        <v>80771.94</v>
      </c>
    </row>
    <row r="12" spans="1:9" x14ac:dyDescent="0.3">
      <c r="A12">
        <v>10</v>
      </c>
      <c r="B12" t="s">
        <v>106</v>
      </c>
      <c r="C12" t="s">
        <v>9</v>
      </c>
      <c r="D12" t="s">
        <v>107</v>
      </c>
      <c r="E12">
        <v>6840748000189</v>
      </c>
      <c r="F12" t="s">
        <v>108</v>
      </c>
      <c r="G12">
        <v>147.83869999999999</v>
      </c>
      <c r="H12">
        <v>133.45994300000001</v>
      </c>
      <c r="I12">
        <v>19730.54</v>
      </c>
    </row>
    <row r="13" spans="1:9" x14ac:dyDescent="0.3">
      <c r="A13">
        <v>11</v>
      </c>
      <c r="B13" t="s">
        <v>109</v>
      </c>
      <c r="C13" t="s">
        <v>9</v>
      </c>
      <c r="D13" t="s">
        <v>110</v>
      </c>
      <c r="E13">
        <v>15139629000194</v>
      </c>
      <c r="F13" t="s">
        <v>44</v>
      </c>
      <c r="G13">
        <v>577.49530000000004</v>
      </c>
      <c r="H13">
        <v>133.45998800000001</v>
      </c>
      <c r="I13">
        <v>77072.52</v>
      </c>
    </row>
    <row r="14" spans="1:9" x14ac:dyDescent="0.3">
      <c r="A14">
        <v>12</v>
      </c>
      <c r="B14" t="s">
        <v>111</v>
      </c>
      <c r="C14" t="s">
        <v>9</v>
      </c>
      <c r="D14" t="s">
        <v>112</v>
      </c>
      <c r="E14">
        <v>7047251000170</v>
      </c>
      <c r="F14" t="s">
        <v>47</v>
      </c>
      <c r="G14">
        <v>200.96799999999999</v>
      </c>
      <c r="H14">
        <v>133.45995400000001</v>
      </c>
      <c r="I14">
        <v>26821.18</v>
      </c>
    </row>
    <row r="15" spans="1:9" x14ac:dyDescent="0.3">
      <c r="A15">
        <v>13</v>
      </c>
      <c r="B15" t="s">
        <v>113</v>
      </c>
      <c r="C15" t="s">
        <v>9</v>
      </c>
      <c r="D15" t="s">
        <v>114</v>
      </c>
      <c r="E15">
        <v>4368898000106</v>
      </c>
      <c r="F15" t="s">
        <v>50</v>
      </c>
      <c r="G15">
        <v>554.39530000000002</v>
      </c>
      <c r="H15">
        <v>133.45999800000001</v>
      </c>
      <c r="I15">
        <v>73989.600000000006</v>
      </c>
    </row>
    <row r="16" spans="1:9" x14ac:dyDescent="0.3">
      <c r="A16">
        <v>14</v>
      </c>
      <c r="B16" t="s">
        <v>115</v>
      </c>
      <c r="C16" t="s">
        <v>9</v>
      </c>
      <c r="D16" t="s">
        <v>116</v>
      </c>
      <c r="E16">
        <v>8324196000181</v>
      </c>
      <c r="F16" t="s">
        <v>117</v>
      </c>
      <c r="G16">
        <v>124.7393</v>
      </c>
      <c r="H16">
        <v>133.460069</v>
      </c>
      <c r="I16">
        <v>16647.72</v>
      </c>
    </row>
    <row r="17" spans="1:9" x14ac:dyDescent="0.3">
      <c r="A17">
        <v>15</v>
      </c>
      <c r="B17" t="s">
        <v>118</v>
      </c>
      <c r="C17" t="s">
        <v>9</v>
      </c>
      <c r="D17" t="s">
        <v>119</v>
      </c>
      <c r="E17">
        <v>2328280000197</v>
      </c>
      <c r="F17" t="s">
        <v>56</v>
      </c>
      <c r="G17">
        <v>508.19600000000003</v>
      </c>
      <c r="H17">
        <v>133.460004</v>
      </c>
      <c r="I17">
        <v>67823.839999999997</v>
      </c>
    </row>
    <row r="18" spans="1:9" x14ac:dyDescent="0.3">
      <c r="A18">
        <v>16</v>
      </c>
      <c r="B18" t="s">
        <v>120</v>
      </c>
      <c r="C18" t="s">
        <v>9</v>
      </c>
      <c r="D18" t="s">
        <v>121</v>
      </c>
      <c r="E18">
        <v>19527639000158</v>
      </c>
      <c r="F18" t="s">
        <v>122</v>
      </c>
      <c r="G18">
        <v>49.2027</v>
      </c>
      <c r="H18">
        <v>133.45984000000001</v>
      </c>
      <c r="I18">
        <v>6566.58</v>
      </c>
    </row>
    <row r="19" spans="1:9" x14ac:dyDescent="0.3">
      <c r="A19">
        <v>17</v>
      </c>
      <c r="B19" t="s">
        <v>123</v>
      </c>
      <c r="C19" t="s">
        <v>9</v>
      </c>
      <c r="D19" t="s">
        <v>124</v>
      </c>
      <c r="E19">
        <v>15413826000150</v>
      </c>
      <c r="F19" t="s">
        <v>62</v>
      </c>
      <c r="G19">
        <v>140.262</v>
      </c>
      <c r="H19">
        <v>133.45995400000001</v>
      </c>
      <c r="I19">
        <v>18719.36</v>
      </c>
    </row>
    <row r="20" spans="1:9" x14ac:dyDescent="0.3">
      <c r="A20">
        <v>18</v>
      </c>
      <c r="B20" t="s">
        <v>125</v>
      </c>
      <c r="C20" t="s">
        <v>9</v>
      </c>
      <c r="D20" t="s">
        <v>126</v>
      </c>
      <c r="E20">
        <v>3467321000199</v>
      </c>
      <c r="F20" t="s">
        <v>65</v>
      </c>
      <c r="G20">
        <v>432.428</v>
      </c>
      <c r="H20">
        <v>133.45999800000001</v>
      </c>
      <c r="I20">
        <v>57711.839999999997</v>
      </c>
    </row>
    <row r="21" spans="1:9" x14ac:dyDescent="0.3">
      <c r="A21">
        <v>19</v>
      </c>
      <c r="B21" t="s">
        <v>127</v>
      </c>
      <c r="C21" t="s">
        <v>9</v>
      </c>
      <c r="D21" t="s">
        <v>128</v>
      </c>
      <c r="E21">
        <v>9095183000140</v>
      </c>
      <c r="F21" t="s">
        <v>68</v>
      </c>
      <c r="G21">
        <v>107.59869999999999</v>
      </c>
      <c r="H21">
        <v>133.46001799999999</v>
      </c>
      <c r="I21">
        <v>14360.12</v>
      </c>
    </row>
    <row r="22" spans="1:9" x14ac:dyDescent="0.3">
      <c r="A22">
        <v>20</v>
      </c>
      <c r="B22" t="s">
        <v>129</v>
      </c>
      <c r="C22" t="s">
        <v>9</v>
      </c>
      <c r="D22" t="s">
        <v>130</v>
      </c>
      <c r="E22">
        <v>5914650000166</v>
      </c>
      <c r="F22" t="s">
        <v>131</v>
      </c>
      <c r="G22">
        <v>314.15730000000002</v>
      </c>
      <c r="H22">
        <v>133.46000699999999</v>
      </c>
      <c r="I22">
        <v>41927.440000000002</v>
      </c>
    </row>
    <row r="23" spans="1:9" x14ac:dyDescent="0.3">
      <c r="A23">
        <v>21</v>
      </c>
      <c r="B23" t="s">
        <v>132</v>
      </c>
      <c r="C23" t="s">
        <v>9</v>
      </c>
      <c r="D23" t="s">
        <v>133</v>
      </c>
      <c r="E23">
        <v>13017462000163</v>
      </c>
      <c r="F23" t="s">
        <v>74</v>
      </c>
      <c r="G23">
        <v>76.322000000000003</v>
      </c>
      <c r="H23">
        <v>133.46007700000001</v>
      </c>
      <c r="I23">
        <v>10185.94</v>
      </c>
    </row>
    <row r="24" spans="1:9" x14ac:dyDescent="0.3">
      <c r="A24">
        <v>22</v>
      </c>
      <c r="B24" t="s">
        <v>134</v>
      </c>
      <c r="C24" t="s">
        <v>9</v>
      </c>
      <c r="D24" t="s">
        <v>135</v>
      </c>
      <c r="E24">
        <v>25086034000171</v>
      </c>
      <c r="F24" t="s">
        <v>77</v>
      </c>
      <c r="G24">
        <v>67.635999999999996</v>
      </c>
      <c r="H24">
        <v>133.459992</v>
      </c>
      <c r="I24">
        <v>9026.7000000000007</v>
      </c>
    </row>
    <row r="25" spans="1:9" x14ac:dyDescent="0.3">
      <c r="A25">
        <v>23</v>
      </c>
      <c r="B25" t="s">
        <v>136</v>
      </c>
      <c r="C25" t="s">
        <v>9</v>
      </c>
      <c r="D25" t="s">
        <v>137</v>
      </c>
      <c r="E25">
        <v>28152650000171</v>
      </c>
      <c r="F25" t="s">
        <v>80</v>
      </c>
      <c r="G25">
        <v>309.07530000000003</v>
      </c>
      <c r="H25">
        <v>133.46001899999999</v>
      </c>
      <c r="I25">
        <v>41249.199999999997</v>
      </c>
    </row>
    <row r="26" spans="1:9" x14ac:dyDescent="0.3">
      <c r="A26">
        <v>24</v>
      </c>
      <c r="B26" t="s">
        <v>138</v>
      </c>
      <c r="C26" t="s">
        <v>9</v>
      </c>
      <c r="D26" t="s">
        <v>139</v>
      </c>
      <c r="E26">
        <v>2016440000162</v>
      </c>
      <c r="F26" t="s">
        <v>83</v>
      </c>
      <c r="G26">
        <v>249.47800000000001</v>
      </c>
      <c r="H26">
        <v>133.460025</v>
      </c>
      <c r="I26">
        <v>33295.339999999997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9656-72BA-4567-88CE-5C70008F83E8}">
  <dimension ref="A1:I26"/>
  <sheetViews>
    <sheetView workbookViewId="0">
      <selection activeCell="I28" sqref="I28"/>
    </sheetView>
  </sheetViews>
  <sheetFormatPr defaultColWidth="9.6640625" defaultRowHeight="14.4" x14ac:dyDescent="0.3"/>
  <cols>
    <col min="1" max="1" width="10.5546875" customWidth="1"/>
    <col min="2" max="2" width="49.21875" bestFit="1" customWidth="1"/>
    <col min="3" max="3" width="53.88671875" bestFit="1" customWidth="1"/>
    <col min="4" max="4" width="24" bestFit="1" customWidth="1"/>
    <col min="5" max="5" width="12" bestFit="1" customWidth="1"/>
    <col min="6" max="6" width="61.33203125" bestFit="1" customWidth="1"/>
    <col min="7" max="7" width="9" bestFit="1" customWidth="1"/>
    <col min="8" max="8" width="11" bestFit="1" customWidth="1"/>
    <col min="9" max="9" width="9" bestFit="1" customWidth="1"/>
  </cols>
  <sheetData>
    <row r="1" spans="1:9" x14ac:dyDescent="0.3">
      <c r="A1" t="s">
        <v>195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t="s">
        <v>8</v>
      </c>
      <c r="C2" t="s">
        <v>9</v>
      </c>
      <c r="D2" t="s">
        <v>10</v>
      </c>
      <c r="E2">
        <v>33050071000158</v>
      </c>
      <c r="F2" t="s">
        <v>11</v>
      </c>
      <c r="G2">
        <v>462.17129999999997</v>
      </c>
      <c r="H2">
        <v>134.989982</v>
      </c>
      <c r="I2">
        <v>62388.5</v>
      </c>
    </row>
    <row r="3" spans="1:9" x14ac:dyDescent="0.3">
      <c r="A3">
        <v>1</v>
      </c>
      <c r="B3" t="s">
        <v>12</v>
      </c>
      <c r="C3" t="s">
        <v>9</v>
      </c>
      <c r="D3" t="s">
        <v>13</v>
      </c>
      <c r="E3">
        <v>2302100000106</v>
      </c>
      <c r="F3" t="s">
        <v>14</v>
      </c>
      <c r="G3">
        <v>125.17529999999999</v>
      </c>
      <c r="H3">
        <v>134.990014</v>
      </c>
      <c r="I3">
        <v>16897.419999999998</v>
      </c>
    </row>
    <row r="4" spans="1:9" x14ac:dyDescent="0.3">
      <c r="A4">
        <v>2</v>
      </c>
      <c r="B4" t="s">
        <v>15</v>
      </c>
      <c r="C4" t="s">
        <v>9</v>
      </c>
      <c r="D4" t="s">
        <v>16</v>
      </c>
      <c r="E4">
        <v>5965546000109</v>
      </c>
      <c r="F4" t="s">
        <v>17</v>
      </c>
      <c r="G4">
        <v>255.16730000000001</v>
      </c>
      <c r="H4">
        <v>134.99000699999999</v>
      </c>
      <c r="I4">
        <v>34445.040000000001</v>
      </c>
    </row>
    <row r="5" spans="1:9" x14ac:dyDescent="0.3">
      <c r="A5">
        <v>3</v>
      </c>
      <c r="B5" t="s">
        <v>18</v>
      </c>
      <c r="C5" t="s">
        <v>9</v>
      </c>
      <c r="D5" t="s">
        <v>19</v>
      </c>
      <c r="E5">
        <v>12272084000100</v>
      </c>
      <c r="F5" t="s">
        <v>20</v>
      </c>
      <c r="G5">
        <v>97.299300000000002</v>
      </c>
      <c r="H5">
        <v>134.99003099999999</v>
      </c>
      <c r="I5">
        <v>13134.44</v>
      </c>
    </row>
    <row r="6" spans="1:9" x14ac:dyDescent="0.3">
      <c r="A6">
        <v>4</v>
      </c>
      <c r="B6" t="s">
        <v>21</v>
      </c>
      <c r="C6" t="s">
        <v>9</v>
      </c>
      <c r="D6" t="s">
        <v>22</v>
      </c>
      <c r="E6">
        <v>8467115000100</v>
      </c>
      <c r="F6" t="s">
        <v>23</v>
      </c>
      <c r="G6">
        <v>131.35400000000001</v>
      </c>
      <c r="H6">
        <v>134.990027</v>
      </c>
      <c r="I6">
        <v>17731.48</v>
      </c>
    </row>
    <row r="7" spans="1:9" x14ac:dyDescent="0.3">
      <c r="A7">
        <v>5</v>
      </c>
      <c r="B7" t="s">
        <v>24</v>
      </c>
      <c r="C7" t="s">
        <v>9</v>
      </c>
      <c r="D7" t="s">
        <v>25</v>
      </c>
      <c r="E7">
        <v>1543032000104</v>
      </c>
      <c r="F7" t="s">
        <v>26</v>
      </c>
      <c r="G7">
        <v>350.76330000000002</v>
      </c>
      <c r="H7">
        <v>134.989993</v>
      </c>
      <c r="I7">
        <v>47349.54</v>
      </c>
    </row>
    <row r="8" spans="1:9" x14ac:dyDescent="0.3">
      <c r="A8">
        <v>6</v>
      </c>
      <c r="B8" t="s">
        <v>27</v>
      </c>
      <c r="C8" t="s">
        <v>9</v>
      </c>
      <c r="D8" t="s">
        <v>28</v>
      </c>
      <c r="E8">
        <v>4895728000180</v>
      </c>
      <c r="F8" t="s">
        <v>29</v>
      </c>
      <c r="G8">
        <v>229.18799999999999</v>
      </c>
      <c r="H8">
        <v>134.98996500000001</v>
      </c>
      <c r="I8">
        <v>30938.080000000002</v>
      </c>
    </row>
    <row r="9" spans="1:9" x14ac:dyDescent="0.3">
      <c r="A9">
        <v>7</v>
      </c>
      <c r="B9" t="s">
        <v>30</v>
      </c>
      <c r="C9" t="s">
        <v>9</v>
      </c>
      <c r="D9" t="s">
        <v>31</v>
      </c>
      <c r="E9">
        <v>10835932000108</v>
      </c>
      <c r="F9" t="s">
        <v>32</v>
      </c>
      <c r="G9">
        <v>58.379300000000001</v>
      </c>
      <c r="H9">
        <v>134.98989399999999</v>
      </c>
      <c r="I9">
        <v>7880.62</v>
      </c>
    </row>
    <row r="10" spans="1:9" x14ac:dyDescent="0.3">
      <c r="A10">
        <v>8</v>
      </c>
      <c r="B10" t="s">
        <v>33</v>
      </c>
      <c r="C10" t="s">
        <v>9</v>
      </c>
      <c r="D10" t="s">
        <v>34</v>
      </c>
      <c r="E10">
        <v>6272793000184</v>
      </c>
      <c r="F10" t="s">
        <v>35</v>
      </c>
      <c r="G10">
        <v>260.71269999999998</v>
      </c>
      <c r="H10">
        <v>134.98998900000001</v>
      </c>
      <c r="I10">
        <v>35193.599999999999</v>
      </c>
    </row>
    <row r="11" spans="1:9" x14ac:dyDescent="0.3">
      <c r="A11">
        <v>9</v>
      </c>
      <c r="B11" t="s">
        <v>36</v>
      </c>
      <c r="C11" t="s">
        <v>9</v>
      </c>
      <c r="D11" t="s">
        <v>37</v>
      </c>
      <c r="E11">
        <v>6981180000116</v>
      </c>
      <c r="F11" t="s">
        <v>38</v>
      </c>
      <c r="G11">
        <v>637.30930000000001</v>
      </c>
      <c r="H11">
        <v>134.98998900000001</v>
      </c>
      <c r="I11">
        <v>86030.38</v>
      </c>
    </row>
    <row r="12" spans="1:9" x14ac:dyDescent="0.3">
      <c r="A12">
        <v>10</v>
      </c>
      <c r="B12" t="s">
        <v>39</v>
      </c>
      <c r="C12" t="s">
        <v>9</v>
      </c>
      <c r="D12" t="s">
        <v>40</v>
      </c>
      <c r="E12">
        <v>6840748000189</v>
      </c>
      <c r="F12" t="s">
        <v>41</v>
      </c>
      <c r="G12">
        <v>155.67869999999999</v>
      </c>
      <c r="H12">
        <v>134.98997900000001</v>
      </c>
      <c r="I12">
        <v>21015.06</v>
      </c>
    </row>
    <row r="13" spans="1:9" x14ac:dyDescent="0.3">
      <c r="A13">
        <v>11</v>
      </c>
      <c r="B13" t="s">
        <v>42</v>
      </c>
      <c r="C13" t="s">
        <v>9</v>
      </c>
      <c r="D13" t="s">
        <v>43</v>
      </c>
      <c r="E13">
        <v>15139629000194</v>
      </c>
      <c r="F13" t="s">
        <v>44</v>
      </c>
      <c r="G13">
        <v>608.12</v>
      </c>
      <c r="H13">
        <v>134.990002</v>
      </c>
      <c r="I13">
        <v>82090.12</v>
      </c>
    </row>
    <row r="14" spans="1:9" x14ac:dyDescent="0.3">
      <c r="A14">
        <v>12</v>
      </c>
      <c r="B14" t="s">
        <v>45</v>
      </c>
      <c r="C14" t="s">
        <v>9</v>
      </c>
      <c r="D14" t="s">
        <v>46</v>
      </c>
      <c r="E14">
        <v>7047251000170</v>
      </c>
      <c r="F14" t="s">
        <v>47</v>
      </c>
      <c r="G14">
        <v>211.626</v>
      </c>
      <c r="H14">
        <v>134.99002999999999</v>
      </c>
      <c r="I14">
        <v>28567.4</v>
      </c>
    </row>
    <row r="15" spans="1:9" x14ac:dyDescent="0.3">
      <c r="A15">
        <v>13</v>
      </c>
      <c r="B15" t="s">
        <v>48</v>
      </c>
      <c r="C15" t="s">
        <v>9</v>
      </c>
      <c r="D15" t="s">
        <v>49</v>
      </c>
      <c r="E15">
        <v>4368898000106</v>
      </c>
      <c r="F15" t="s">
        <v>50</v>
      </c>
      <c r="G15">
        <v>583.7953</v>
      </c>
      <c r="H15">
        <v>134.990014</v>
      </c>
      <c r="I15">
        <v>78806.539999999994</v>
      </c>
    </row>
    <row r="16" spans="1:9" x14ac:dyDescent="0.3">
      <c r="A16">
        <v>14</v>
      </c>
      <c r="B16" t="s">
        <v>51</v>
      </c>
      <c r="C16" t="s">
        <v>9</v>
      </c>
      <c r="D16" t="s">
        <v>52</v>
      </c>
      <c r="E16">
        <v>8324196000181</v>
      </c>
      <c r="F16" t="s">
        <v>53</v>
      </c>
      <c r="G16">
        <v>131.35400000000001</v>
      </c>
      <c r="H16">
        <v>134.990027</v>
      </c>
      <c r="I16">
        <v>17731.48</v>
      </c>
    </row>
    <row r="17" spans="1:9" x14ac:dyDescent="0.3">
      <c r="A17">
        <v>15</v>
      </c>
      <c r="B17" t="s">
        <v>54</v>
      </c>
      <c r="C17" t="s">
        <v>9</v>
      </c>
      <c r="D17" t="s">
        <v>55</v>
      </c>
      <c r="E17">
        <v>2328280000197</v>
      </c>
      <c r="F17" t="s">
        <v>56</v>
      </c>
      <c r="G17">
        <v>535.14599999999996</v>
      </c>
      <c r="H17">
        <v>134.990003</v>
      </c>
      <c r="I17">
        <v>72239.360000000001</v>
      </c>
    </row>
    <row r="18" spans="1:9" x14ac:dyDescent="0.3">
      <c r="A18">
        <v>16</v>
      </c>
      <c r="B18" t="s">
        <v>57</v>
      </c>
      <c r="C18" t="s">
        <v>9</v>
      </c>
      <c r="D18" t="s">
        <v>58</v>
      </c>
      <c r="E18">
        <v>19527639000158</v>
      </c>
      <c r="F18" t="s">
        <v>59</v>
      </c>
      <c r="G18">
        <v>51.811999999999998</v>
      </c>
      <c r="H18">
        <v>134.98996399999999</v>
      </c>
      <c r="I18">
        <v>6994.1</v>
      </c>
    </row>
    <row r="19" spans="1:9" x14ac:dyDescent="0.3">
      <c r="A19">
        <v>17</v>
      </c>
      <c r="B19" t="s">
        <v>60</v>
      </c>
      <c r="C19" t="s">
        <v>9</v>
      </c>
      <c r="D19" t="s">
        <v>61</v>
      </c>
      <c r="E19">
        <v>15413826000150</v>
      </c>
      <c r="F19" t="s">
        <v>62</v>
      </c>
      <c r="G19">
        <v>147.69999999999999</v>
      </c>
      <c r="H19">
        <v>134.98998</v>
      </c>
      <c r="I19">
        <v>19938.02</v>
      </c>
    </row>
    <row r="20" spans="1:9" x14ac:dyDescent="0.3">
      <c r="A20">
        <v>18</v>
      </c>
      <c r="B20" t="s">
        <v>63</v>
      </c>
      <c r="C20" t="s">
        <v>9</v>
      </c>
      <c r="D20" t="s">
        <v>64</v>
      </c>
      <c r="E20">
        <v>3467321000199</v>
      </c>
      <c r="F20" t="s">
        <v>65</v>
      </c>
      <c r="G20">
        <v>455.36</v>
      </c>
      <c r="H20">
        <v>134.98998599999999</v>
      </c>
      <c r="I20">
        <v>61469.04</v>
      </c>
    </row>
    <row r="21" spans="1:9" x14ac:dyDescent="0.3">
      <c r="A21">
        <v>19</v>
      </c>
      <c r="B21" t="s">
        <v>66</v>
      </c>
      <c r="C21" t="s">
        <v>9</v>
      </c>
      <c r="D21" t="s">
        <v>67</v>
      </c>
      <c r="E21">
        <v>9095183000140</v>
      </c>
      <c r="F21" t="s">
        <v>68</v>
      </c>
      <c r="G21">
        <v>113.3047</v>
      </c>
      <c r="H21">
        <v>134.990027</v>
      </c>
      <c r="I21">
        <v>15295</v>
      </c>
    </row>
    <row r="22" spans="1:9" x14ac:dyDescent="0.3">
      <c r="A22">
        <v>20</v>
      </c>
      <c r="B22" t="s">
        <v>69</v>
      </c>
      <c r="C22" t="s">
        <v>9</v>
      </c>
      <c r="D22" t="s">
        <v>70</v>
      </c>
      <c r="E22">
        <v>5914650000166</v>
      </c>
      <c r="F22" t="s">
        <v>71</v>
      </c>
      <c r="G22">
        <v>330.81729999999999</v>
      </c>
      <c r="H22">
        <v>134.990025</v>
      </c>
      <c r="I22">
        <v>44657.04</v>
      </c>
    </row>
    <row r="23" spans="1:9" x14ac:dyDescent="0.3">
      <c r="A23">
        <v>21</v>
      </c>
      <c r="B23" t="s">
        <v>72</v>
      </c>
      <c r="C23" t="s">
        <v>9</v>
      </c>
      <c r="D23" t="s">
        <v>73</v>
      </c>
      <c r="E23">
        <v>13017462000163</v>
      </c>
      <c r="F23" t="s">
        <v>74</v>
      </c>
      <c r="G23">
        <v>80.369299999999996</v>
      </c>
      <c r="H23">
        <v>134.99004600000001</v>
      </c>
      <c r="I23">
        <v>10849.06</v>
      </c>
    </row>
    <row r="24" spans="1:9" x14ac:dyDescent="0.3">
      <c r="A24">
        <v>22</v>
      </c>
      <c r="B24" t="s">
        <v>75</v>
      </c>
      <c r="C24" t="s">
        <v>9</v>
      </c>
      <c r="D24" t="s">
        <v>76</v>
      </c>
      <c r="E24">
        <v>25086034000171</v>
      </c>
      <c r="F24" t="s">
        <v>77</v>
      </c>
      <c r="G24">
        <v>71.222700000000003</v>
      </c>
      <c r="H24">
        <v>134.989891</v>
      </c>
      <c r="I24">
        <v>9614.34</v>
      </c>
    </row>
    <row r="25" spans="1:9" x14ac:dyDescent="0.3">
      <c r="A25">
        <v>23</v>
      </c>
      <c r="B25" t="s">
        <v>78</v>
      </c>
      <c r="C25" t="s">
        <v>9</v>
      </c>
      <c r="D25" t="s">
        <v>79</v>
      </c>
      <c r="E25">
        <v>28152650000171</v>
      </c>
      <c r="F25" t="s">
        <v>80</v>
      </c>
      <c r="G25">
        <v>325.46600000000001</v>
      </c>
      <c r="H25">
        <v>134.990014</v>
      </c>
      <c r="I25">
        <v>43934.66</v>
      </c>
    </row>
    <row r="26" spans="1:9" x14ac:dyDescent="0.3">
      <c r="A26">
        <v>24</v>
      </c>
      <c r="B26" t="s">
        <v>81</v>
      </c>
      <c r="C26" t="s">
        <v>9</v>
      </c>
      <c r="D26" t="s">
        <v>82</v>
      </c>
      <c r="E26">
        <v>2016440000162</v>
      </c>
      <c r="F26" t="s">
        <v>83</v>
      </c>
      <c r="G26">
        <v>262.70800000000003</v>
      </c>
      <c r="H26">
        <v>134.990027</v>
      </c>
      <c r="I26">
        <v>35462.959999999999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Resumo</vt:lpstr>
      <vt:lpstr>Faturadas-04.05.2023-OB1,ID,Ope</vt:lpstr>
      <vt:lpstr>Faturadas-16.05.2023-OB1</vt:lpstr>
      <vt:lpstr>Faturadas-16.05.2023-OB2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Davi</dc:creator>
  <cp:lastModifiedBy>Caio Davi</cp:lastModifiedBy>
  <dcterms:created xsi:type="dcterms:W3CDTF">2023-07-06T02:52:24Z</dcterms:created>
  <dcterms:modified xsi:type="dcterms:W3CDTF">2023-07-06T03:19:26Z</dcterms:modified>
</cp:coreProperties>
</file>